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udy\OneDrive - Zwembad bvba\shared with all\How do we do\OSC\Turbocalculator\"/>
    </mc:Choice>
  </mc:AlternateContent>
  <xr:revisionPtr revIDLastSave="0" documentId="8_{42C69917-1E82-4CD9-9F57-DFDBD416049A}" xr6:coauthVersionLast="41" xr6:coauthVersionMax="41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RAS" sheetId="2" state="hidden" r:id="rId1"/>
    <sheet name="Piscine" sheetId="5" state="hidden" r:id="rId2"/>
    <sheet name="NL" sheetId="4" r:id="rId3"/>
    <sheet name="Print" sheetId="3" state="hidden" r:id="rId4"/>
  </sheets>
  <definedNames>
    <definedName name="_xlnm._FilterDatabase" localSheetId="2" hidden="1">NL!$D$28:$D$35</definedName>
    <definedName name="_xlnm.Print_Area" localSheetId="3">Print!$A$1:$G$53</definedName>
    <definedName name="beige">Table1 #REF!</definedName>
    <definedName name="diameters">#REF!</definedName>
    <definedName name="grij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4" l="1"/>
  <c r="C32" i="4"/>
  <c r="AF78" i="4"/>
  <c r="AF79" i="4"/>
  <c r="AF82" i="4"/>
  <c r="AF83" i="4"/>
  <c r="AF90" i="4"/>
  <c r="AF91" i="4"/>
  <c r="AF92" i="4"/>
  <c r="AF93" i="4"/>
  <c r="T79" i="4"/>
  <c r="T81" i="4"/>
  <c r="T85" i="4"/>
  <c r="T89" i="4"/>
  <c r="T93" i="4"/>
  <c r="T96" i="4"/>
  <c r="T97" i="4"/>
  <c r="T100" i="4"/>
  <c r="T55" i="4"/>
  <c r="BC3" i="4"/>
  <c r="BC4" i="4"/>
  <c r="BC5" i="4"/>
  <c r="BC6" i="4"/>
  <c r="BC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C84" i="4"/>
  <c r="BC85" i="4"/>
  <c r="BC86" i="4"/>
  <c r="BC87" i="4"/>
  <c r="BC88" i="4"/>
  <c r="BC89" i="4"/>
  <c r="BC90" i="4"/>
  <c r="BC91" i="4"/>
  <c r="BC92" i="4"/>
  <c r="BC93" i="4"/>
  <c r="BC94" i="4"/>
  <c r="BC95" i="4"/>
  <c r="BC96" i="4"/>
  <c r="BC97" i="4"/>
  <c r="BC98" i="4"/>
  <c r="BC99" i="4"/>
  <c r="BC100" i="4"/>
  <c r="BC101" i="4"/>
  <c r="BC102" i="4"/>
  <c r="BC103" i="4"/>
  <c r="BC104" i="4"/>
  <c r="BC105" i="4"/>
  <c r="BC106" i="4"/>
  <c r="BC107" i="4"/>
  <c r="BC108" i="4"/>
  <c r="BC109" i="4"/>
  <c r="BC110" i="4"/>
  <c r="BC111" i="4"/>
  <c r="BC112" i="4"/>
  <c r="BC113" i="4"/>
  <c r="BC114" i="4"/>
  <c r="BC115" i="4"/>
  <c r="BC116" i="4"/>
  <c r="BC117" i="4"/>
  <c r="BC118" i="4"/>
  <c r="BC119" i="4"/>
  <c r="BC120" i="4"/>
  <c r="BC121" i="4"/>
  <c r="BC122" i="4"/>
  <c r="BC123" i="4"/>
  <c r="BC124" i="4"/>
  <c r="BC125" i="4"/>
  <c r="BC126" i="4"/>
  <c r="BC127" i="4"/>
  <c r="BC128" i="4"/>
  <c r="BC129" i="4"/>
  <c r="BC130" i="4"/>
  <c r="BC131" i="4"/>
  <c r="BC132" i="4"/>
  <c r="BC133" i="4"/>
  <c r="BC134" i="4"/>
  <c r="BC135" i="4"/>
  <c r="BC136" i="4"/>
  <c r="BC137" i="4"/>
  <c r="BC138" i="4"/>
  <c r="BC139" i="4"/>
  <c r="BC140" i="4"/>
  <c r="BC141" i="4"/>
  <c r="BC142" i="4"/>
  <c r="BC143" i="4"/>
  <c r="BC144" i="4"/>
  <c r="BC145" i="4"/>
  <c r="BC146" i="4"/>
  <c r="BC147" i="4"/>
  <c r="BC148" i="4"/>
  <c r="BC149" i="4"/>
  <c r="BC150" i="4"/>
  <c r="BC151" i="4"/>
  <c r="BC152" i="4"/>
  <c r="BC153" i="4"/>
  <c r="BC154" i="4"/>
  <c r="BC155" i="4"/>
  <c r="BC156" i="4"/>
  <c r="BC157" i="4"/>
  <c r="BC158" i="4"/>
  <c r="BC159" i="4"/>
  <c r="BC160" i="4"/>
  <c r="BC161" i="4"/>
  <c r="BC162" i="4"/>
  <c r="BC163" i="4"/>
  <c r="BC164" i="4"/>
  <c r="BC165" i="4"/>
  <c r="BC166" i="4"/>
  <c r="BC167" i="4"/>
  <c r="BC168" i="4"/>
  <c r="BC169" i="4"/>
  <c r="BC170" i="4"/>
  <c r="BC171" i="4"/>
  <c r="BC172" i="4"/>
  <c r="BC173" i="4"/>
  <c r="BC174" i="4"/>
  <c r="BC175" i="4"/>
  <c r="BC176" i="4"/>
  <c r="BC177" i="4"/>
  <c r="BC178" i="4"/>
  <c r="BC179" i="4"/>
  <c r="BC180" i="4"/>
  <c r="BC181" i="4"/>
  <c r="BC182" i="4"/>
  <c r="BC183" i="4"/>
  <c r="BC184" i="4"/>
  <c r="BC185" i="4"/>
  <c r="BC186" i="4"/>
  <c r="BC187" i="4"/>
  <c r="BC188" i="4"/>
  <c r="BC189" i="4"/>
  <c r="BC190" i="4"/>
  <c r="BC191" i="4"/>
  <c r="BC192" i="4"/>
  <c r="BC193" i="4"/>
  <c r="BC194" i="4"/>
  <c r="BC195" i="4"/>
  <c r="BC196" i="4"/>
  <c r="BC197" i="4"/>
  <c r="BC198" i="4"/>
  <c r="BC199" i="4"/>
  <c r="BC200" i="4"/>
  <c r="BC201" i="4"/>
  <c r="BC202" i="4"/>
  <c r="BC203" i="4"/>
  <c r="BC204" i="4"/>
  <c r="BC205" i="4"/>
  <c r="BC206" i="4"/>
  <c r="BC207" i="4"/>
  <c r="BC208" i="4"/>
  <c r="BC209" i="4"/>
  <c r="BC210" i="4"/>
  <c r="BC211" i="4"/>
  <c r="BC212" i="4"/>
  <c r="BC213" i="4"/>
  <c r="BC214" i="4"/>
  <c r="BC215" i="4"/>
  <c r="BC216" i="4"/>
  <c r="BC217" i="4"/>
  <c r="BC218" i="4"/>
  <c r="BC219" i="4"/>
  <c r="BC220" i="4"/>
  <c r="BC221" i="4"/>
  <c r="BC222" i="4"/>
  <c r="BC223" i="4"/>
  <c r="BC224" i="4"/>
  <c r="BC225" i="4"/>
  <c r="BC226" i="4"/>
  <c r="BC227" i="4"/>
  <c r="BC228" i="4"/>
  <c r="BC229" i="4"/>
  <c r="BC230" i="4"/>
  <c r="BC231" i="4"/>
  <c r="BC232" i="4"/>
  <c r="BC233" i="4"/>
  <c r="BC234" i="4"/>
  <c r="BC235" i="4"/>
  <c r="BC236" i="4"/>
  <c r="BC237" i="4"/>
  <c r="BC238" i="4"/>
  <c r="BC239" i="4"/>
  <c r="BC240" i="4"/>
  <c r="BC241" i="4"/>
  <c r="BC242" i="4"/>
  <c r="BC243" i="4"/>
  <c r="BC244" i="4"/>
  <c r="BC245" i="4"/>
  <c r="BC246" i="4"/>
  <c r="BC247" i="4"/>
  <c r="BC248" i="4"/>
  <c r="BC249" i="4"/>
  <c r="BC250" i="4"/>
  <c r="BC251" i="4"/>
  <c r="BC252" i="4"/>
  <c r="BC253" i="4"/>
  <c r="BC254" i="4"/>
  <c r="BC255" i="4"/>
  <c r="BC256" i="4"/>
  <c r="BC257" i="4"/>
  <c r="BC258" i="4"/>
  <c r="BC259" i="4"/>
  <c r="BC260" i="4"/>
  <c r="BC261" i="4"/>
  <c r="BC262" i="4"/>
  <c r="BC263" i="4"/>
  <c r="BC264" i="4"/>
  <c r="BC265" i="4"/>
  <c r="BC266" i="4"/>
  <c r="BC267" i="4"/>
  <c r="BC268" i="4"/>
  <c r="BC269" i="4"/>
  <c r="BC270" i="4"/>
  <c r="BC271" i="4"/>
  <c r="BC272" i="4"/>
  <c r="BC273" i="4"/>
  <c r="BC274" i="4"/>
  <c r="BC275" i="4"/>
  <c r="BC276" i="4"/>
  <c r="BC277" i="4"/>
  <c r="BC278" i="4"/>
  <c r="BC279" i="4"/>
  <c r="BC280" i="4"/>
  <c r="BC281" i="4"/>
  <c r="BC282" i="4"/>
  <c r="BC283" i="4"/>
  <c r="BC284" i="4"/>
  <c r="BC285" i="4"/>
  <c r="BC286" i="4"/>
  <c r="BC287" i="4"/>
  <c r="BC288" i="4"/>
  <c r="BC289" i="4"/>
  <c r="BC290" i="4"/>
  <c r="BC291" i="4"/>
  <c r="BC292" i="4"/>
  <c r="BC293" i="4"/>
  <c r="BC294" i="4"/>
  <c r="BC295" i="4"/>
  <c r="BC296" i="4"/>
  <c r="BC297" i="4"/>
  <c r="BC298" i="4"/>
  <c r="BC299" i="4"/>
  <c r="BC300" i="4"/>
  <c r="BC301" i="4"/>
  <c r="BC302" i="4"/>
  <c r="BC303" i="4"/>
  <c r="BC304" i="4"/>
  <c r="BC305" i="4"/>
  <c r="BC306" i="4"/>
  <c r="BC307" i="4"/>
  <c r="BC308" i="4"/>
  <c r="BC309" i="4"/>
  <c r="BC310" i="4"/>
  <c r="BC311" i="4"/>
  <c r="BC312" i="4"/>
  <c r="BC313" i="4"/>
  <c r="BC314" i="4"/>
  <c r="BC315" i="4"/>
  <c r="BC316" i="4"/>
  <c r="BC317" i="4"/>
  <c r="BC318" i="4"/>
  <c r="BC319" i="4"/>
  <c r="BC320" i="4"/>
  <c r="BC321" i="4"/>
  <c r="BC322" i="4"/>
  <c r="BC323" i="4"/>
  <c r="BC324" i="4"/>
  <c r="BC325" i="4"/>
  <c r="BC326" i="4"/>
  <c r="BC327" i="4"/>
  <c r="BC328" i="4"/>
  <c r="BC329" i="4"/>
  <c r="BC330" i="4"/>
  <c r="BC331" i="4"/>
  <c r="BC332" i="4"/>
  <c r="BC333" i="4"/>
  <c r="BC334" i="4"/>
  <c r="BC335" i="4"/>
  <c r="BC336" i="4"/>
  <c r="BC337" i="4"/>
  <c r="BC338" i="4"/>
  <c r="BC339" i="4"/>
  <c r="BC340" i="4"/>
  <c r="BC341" i="4"/>
  <c r="BC342" i="4"/>
  <c r="BC343" i="4"/>
  <c r="BC344" i="4"/>
  <c r="BC345" i="4"/>
  <c r="BC346" i="4"/>
  <c r="BC347" i="4"/>
  <c r="BC348" i="4"/>
  <c r="BC349" i="4"/>
  <c r="BC350" i="4"/>
  <c r="BC351" i="4"/>
  <c r="BC352" i="4"/>
  <c r="BC353" i="4"/>
  <c r="BC354" i="4"/>
  <c r="BC355" i="4"/>
  <c r="BC356" i="4"/>
  <c r="BC357" i="4"/>
  <c r="BC358" i="4"/>
  <c r="BC359" i="4"/>
  <c r="BC360" i="4"/>
  <c r="BC361" i="4"/>
  <c r="BC362" i="4"/>
  <c r="BC363" i="4"/>
  <c r="BC364" i="4"/>
  <c r="BC365" i="4"/>
  <c r="BC366" i="4"/>
  <c r="BC367" i="4"/>
  <c r="BC368" i="4"/>
  <c r="BC369" i="4"/>
  <c r="BC370" i="4"/>
  <c r="BC371" i="4"/>
  <c r="BC372" i="4"/>
  <c r="BC373" i="4"/>
  <c r="BC374" i="4"/>
  <c r="BC375" i="4"/>
  <c r="BC376" i="4"/>
  <c r="BC377" i="4"/>
  <c r="BC378" i="4"/>
  <c r="BC379" i="4"/>
  <c r="BC380" i="4"/>
  <c r="BC381" i="4"/>
  <c r="BC382" i="4"/>
  <c r="BC383" i="4"/>
  <c r="BC384" i="4"/>
  <c r="BC385" i="4"/>
  <c r="BC386" i="4"/>
  <c r="BC387" i="4"/>
  <c r="BC388" i="4"/>
  <c r="BC389" i="4"/>
  <c r="BC390" i="4"/>
  <c r="BC391" i="4"/>
  <c r="BC392" i="4"/>
  <c r="BC393" i="4"/>
  <c r="BC394" i="4"/>
  <c r="BC395" i="4"/>
  <c r="BC396" i="4"/>
  <c r="BC397" i="4"/>
  <c r="BC398" i="4"/>
  <c r="BC399" i="4"/>
  <c r="BC400" i="4"/>
  <c r="BC401" i="4"/>
  <c r="BC402" i="4"/>
  <c r="BC403" i="4"/>
  <c r="BC404" i="4"/>
  <c r="BC405" i="4"/>
  <c r="BC406" i="4"/>
  <c r="BC407" i="4"/>
  <c r="BC408" i="4"/>
  <c r="BC409" i="4"/>
  <c r="BC410" i="4"/>
  <c r="BC411" i="4"/>
  <c r="BC412" i="4"/>
  <c r="BC413" i="4"/>
  <c r="BC414" i="4"/>
  <c r="BC415" i="4"/>
  <c r="BC416" i="4"/>
  <c r="BC417" i="4"/>
  <c r="BC418" i="4"/>
  <c r="BC419" i="4"/>
  <c r="BC420" i="4"/>
  <c r="BC421" i="4"/>
  <c r="BC422" i="4"/>
  <c r="BC423" i="4"/>
  <c r="BC424" i="4"/>
  <c r="BC425" i="4"/>
  <c r="BC426" i="4"/>
  <c r="BC427" i="4"/>
  <c r="BC428" i="4"/>
  <c r="BC429" i="4"/>
  <c r="BC430" i="4"/>
  <c r="BC431" i="4"/>
  <c r="BC432" i="4"/>
  <c r="BC433" i="4"/>
  <c r="BC434" i="4"/>
  <c r="BC435" i="4"/>
  <c r="BC436" i="4"/>
  <c r="BC437" i="4"/>
  <c r="BC438" i="4"/>
  <c r="BC439" i="4"/>
  <c r="BC440" i="4"/>
  <c r="BC441" i="4"/>
  <c r="BC442" i="4"/>
  <c r="BC443" i="4"/>
  <c r="BC444" i="4"/>
  <c r="BC445" i="4"/>
  <c r="BC446" i="4"/>
  <c r="BC447" i="4"/>
  <c r="BC448" i="4"/>
  <c r="BC449" i="4"/>
  <c r="BC450" i="4"/>
  <c r="BC451" i="4"/>
  <c r="BC452" i="4"/>
  <c r="BC453" i="4"/>
  <c r="BC454" i="4"/>
  <c r="BC455" i="4"/>
  <c r="BC456" i="4"/>
  <c r="BC457" i="4"/>
  <c r="BC458" i="4"/>
  <c r="BC459" i="4"/>
  <c r="BC460" i="4"/>
  <c r="BC461" i="4"/>
  <c r="BC462" i="4"/>
  <c r="BC463" i="4"/>
  <c r="BC464" i="4"/>
  <c r="BC465" i="4"/>
  <c r="BC466" i="4"/>
  <c r="BC467" i="4"/>
  <c r="BC468" i="4"/>
  <c r="BC469" i="4"/>
  <c r="BC470" i="4"/>
  <c r="BC471" i="4"/>
  <c r="BC472" i="4"/>
  <c r="BC473" i="4"/>
  <c r="BC474" i="4"/>
  <c r="BC475" i="4"/>
  <c r="BC476" i="4"/>
  <c r="BC477" i="4"/>
  <c r="BC478" i="4"/>
  <c r="BC479" i="4"/>
  <c r="BC480" i="4"/>
  <c r="BC481" i="4"/>
  <c r="BC482" i="4"/>
  <c r="BC483" i="4"/>
  <c r="BC484" i="4"/>
  <c r="BC485" i="4"/>
  <c r="BC486" i="4"/>
  <c r="BC487" i="4"/>
  <c r="BC488" i="4"/>
  <c r="BC489" i="4"/>
  <c r="BC490" i="4"/>
  <c r="BC491" i="4"/>
  <c r="BC492" i="4"/>
  <c r="BC493" i="4"/>
  <c r="BC494" i="4"/>
  <c r="BC495" i="4"/>
  <c r="BC496" i="4"/>
  <c r="BC497" i="4"/>
  <c r="BC498" i="4"/>
  <c r="BC499" i="4"/>
  <c r="BC500" i="4"/>
  <c r="BC501" i="4"/>
  <c r="BC502" i="4"/>
  <c r="BC503" i="4"/>
  <c r="BC504" i="4"/>
  <c r="BC505" i="4"/>
  <c r="BC506" i="4"/>
  <c r="BC507" i="4"/>
  <c r="BC508" i="4"/>
  <c r="BC509" i="4"/>
  <c r="BC510" i="4"/>
  <c r="BC511" i="4"/>
  <c r="BC512" i="4"/>
  <c r="BC513" i="4"/>
  <c r="BC514" i="4"/>
  <c r="BC515" i="4"/>
  <c r="BC516" i="4"/>
  <c r="BC517" i="4"/>
  <c r="BC518" i="4"/>
  <c r="BC519" i="4"/>
  <c r="BC520" i="4"/>
  <c r="BC521" i="4"/>
  <c r="BC522" i="4"/>
  <c r="BC523" i="4"/>
  <c r="BC524" i="4"/>
  <c r="BC525" i="4"/>
  <c r="BC526" i="4"/>
  <c r="BC527" i="4"/>
  <c r="BC528" i="4"/>
  <c r="BC529" i="4"/>
  <c r="BC530" i="4"/>
  <c r="T84" i="4"/>
  <c r="BC531" i="4"/>
  <c r="T83" i="4"/>
  <c r="BC532" i="4"/>
  <c r="T82" i="4"/>
  <c r="BC533" i="4"/>
  <c r="BC534" i="4"/>
  <c r="BC535" i="4"/>
  <c r="T60" i="4"/>
  <c r="BC536" i="4"/>
  <c r="T59" i="4"/>
  <c r="BC537" i="4"/>
  <c r="T56" i="4"/>
  <c r="BC538" i="4"/>
  <c r="BC539" i="4"/>
  <c r="T57" i="4"/>
  <c r="BC540" i="4"/>
  <c r="T58" i="4"/>
  <c r="BC541" i="4"/>
  <c r="BC542" i="4"/>
  <c r="BC543" i="4"/>
  <c r="T72" i="4"/>
  <c r="BC544" i="4"/>
  <c r="T71" i="4"/>
  <c r="BC545" i="4"/>
  <c r="T64" i="4"/>
  <c r="BC546" i="4"/>
  <c r="BC547" i="4"/>
  <c r="BC548" i="4"/>
  <c r="T65" i="4"/>
  <c r="BC549" i="4"/>
  <c r="T66" i="4"/>
  <c r="BC550" i="4"/>
  <c r="T63" i="4"/>
  <c r="BC551" i="4"/>
  <c r="BC552" i="4"/>
  <c r="BC553" i="4"/>
  <c r="BC554" i="4"/>
  <c r="BC555" i="4"/>
  <c r="BC556" i="4"/>
  <c r="BC557" i="4"/>
  <c r="BC558" i="4"/>
  <c r="BC559" i="4"/>
  <c r="BC560" i="4"/>
  <c r="BC561" i="4"/>
  <c r="BC562" i="4"/>
  <c r="BC563" i="4"/>
  <c r="BC564" i="4"/>
  <c r="BC565" i="4"/>
  <c r="BC566" i="4"/>
  <c r="BC567" i="4"/>
  <c r="BC568" i="4"/>
  <c r="BC569" i="4"/>
  <c r="BC570" i="4"/>
  <c r="BC571" i="4"/>
  <c r="BC572" i="4"/>
  <c r="BC573" i="4"/>
  <c r="BC574" i="4"/>
  <c r="BC575" i="4"/>
  <c r="BC576" i="4"/>
  <c r="BC577" i="4"/>
  <c r="BC578" i="4"/>
  <c r="BC579" i="4"/>
  <c r="BC580" i="4"/>
  <c r="BC581" i="4"/>
  <c r="BC582" i="4"/>
  <c r="BC583" i="4"/>
  <c r="BC584" i="4"/>
  <c r="BC585" i="4"/>
  <c r="BC586" i="4"/>
  <c r="BC587" i="4"/>
  <c r="BC588" i="4"/>
  <c r="BC589" i="4"/>
  <c r="BC590" i="4"/>
  <c r="T88" i="4"/>
  <c r="BC591" i="4"/>
  <c r="BC592" i="4"/>
  <c r="BC593" i="4"/>
  <c r="T90" i="4"/>
  <c r="BC594" i="4"/>
  <c r="BC595" i="4"/>
  <c r="BC596" i="4"/>
  <c r="BC597" i="4"/>
  <c r="T73" i="4"/>
  <c r="BC598" i="4"/>
  <c r="T74" i="4"/>
  <c r="BC599" i="4"/>
  <c r="T77" i="4"/>
  <c r="BC600" i="4"/>
  <c r="T78" i="4"/>
  <c r="BC601" i="4"/>
  <c r="T76" i="4"/>
  <c r="BC602" i="4"/>
  <c r="T75" i="4"/>
  <c r="BC603" i="4"/>
  <c r="BC604" i="4"/>
  <c r="BC605" i="4"/>
  <c r="BC606" i="4"/>
  <c r="BC607" i="4"/>
  <c r="BC608" i="4"/>
  <c r="BC609" i="4"/>
  <c r="BC610" i="4"/>
  <c r="BC611" i="4"/>
  <c r="BC612" i="4"/>
  <c r="BC613" i="4"/>
  <c r="BC614" i="4"/>
  <c r="BC615" i="4"/>
  <c r="BC616" i="4"/>
  <c r="BC617" i="4"/>
  <c r="BC618" i="4"/>
  <c r="BC619" i="4"/>
  <c r="BC620" i="4"/>
  <c r="BC621" i="4"/>
  <c r="BC622" i="4"/>
  <c r="BC623" i="4"/>
  <c r="BC624" i="4"/>
  <c r="BC625" i="4"/>
  <c r="BC626" i="4"/>
  <c r="BC627" i="4"/>
  <c r="BC628" i="4"/>
  <c r="BC629" i="4"/>
  <c r="BC630" i="4"/>
  <c r="BC631" i="4"/>
  <c r="BC632" i="4"/>
  <c r="BC633" i="4"/>
  <c r="BC634" i="4"/>
  <c r="BC635" i="4"/>
  <c r="BC636" i="4"/>
  <c r="BC637" i="4"/>
  <c r="BC638" i="4"/>
  <c r="BC639" i="4"/>
  <c r="BC640" i="4"/>
  <c r="BC641" i="4"/>
  <c r="BC642" i="4"/>
  <c r="BC643" i="4"/>
  <c r="BC644" i="4"/>
  <c r="BC645" i="4"/>
  <c r="BC646" i="4"/>
  <c r="BC647" i="4"/>
  <c r="BC648" i="4"/>
  <c r="BC649" i="4"/>
  <c r="BC650" i="4"/>
  <c r="BC651" i="4"/>
  <c r="BC652" i="4"/>
  <c r="BC653" i="4"/>
  <c r="BC654" i="4"/>
  <c r="BC655" i="4"/>
  <c r="BC656" i="4"/>
  <c r="BC657" i="4"/>
  <c r="BC658" i="4"/>
  <c r="BC659" i="4"/>
  <c r="BC660" i="4"/>
  <c r="BC661" i="4"/>
  <c r="BC662" i="4"/>
  <c r="BC663" i="4"/>
  <c r="BC664" i="4"/>
  <c r="BC665" i="4"/>
  <c r="BC666" i="4"/>
  <c r="BC667" i="4"/>
  <c r="BC668" i="4"/>
  <c r="BC669" i="4"/>
  <c r="BC670" i="4"/>
  <c r="BC671" i="4"/>
  <c r="BC672" i="4"/>
  <c r="BC673" i="4"/>
  <c r="BC674" i="4"/>
  <c r="BC675" i="4"/>
  <c r="BC676" i="4"/>
  <c r="BC677" i="4"/>
  <c r="BC678" i="4"/>
  <c r="BC679" i="4"/>
  <c r="BC680" i="4"/>
  <c r="BC681" i="4"/>
  <c r="BC682" i="4"/>
  <c r="T70" i="4"/>
  <c r="BC683" i="4"/>
  <c r="BC684" i="4"/>
  <c r="BC685" i="4"/>
  <c r="BC686" i="4"/>
  <c r="BC687" i="4"/>
  <c r="BC688" i="4"/>
  <c r="BC689" i="4"/>
  <c r="BC690" i="4"/>
  <c r="BC691" i="4"/>
  <c r="BC692" i="4"/>
  <c r="BC693" i="4"/>
  <c r="BC694" i="4"/>
  <c r="BC695" i="4"/>
  <c r="BC696" i="4"/>
  <c r="BC697" i="4"/>
  <c r="BC698" i="4"/>
  <c r="BC699" i="4"/>
  <c r="BC700" i="4"/>
  <c r="BC701" i="4"/>
  <c r="BC702" i="4"/>
  <c r="BC703" i="4"/>
  <c r="BC704" i="4"/>
  <c r="BC705" i="4"/>
  <c r="BC706" i="4"/>
  <c r="BC707" i="4"/>
  <c r="BC708" i="4"/>
  <c r="BC709" i="4"/>
  <c r="BC710" i="4"/>
  <c r="BC711" i="4"/>
  <c r="BC712" i="4"/>
  <c r="BC713" i="4"/>
  <c r="BC714" i="4"/>
  <c r="BC715" i="4"/>
  <c r="BC716" i="4"/>
  <c r="BC717" i="4"/>
  <c r="BC718" i="4"/>
  <c r="BC719" i="4"/>
  <c r="BC720" i="4"/>
  <c r="BC721" i="4"/>
  <c r="BC722" i="4"/>
  <c r="BC723" i="4"/>
  <c r="BC724" i="4"/>
  <c r="BC725" i="4"/>
  <c r="BC726" i="4"/>
  <c r="BC727" i="4"/>
  <c r="BC728" i="4"/>
  <c r="BC729" i="4"/>
  <c r="BC730" i="4"/>
  <c r="BC731" i="4"/>
  <c r="BC732" i="4"/>
  <c r="BC733" i="4"/>
  <c r="BC734" i="4"/>
  <c r="BC735" i="4"/>
  <c r="BC736" i="4"/>
  <c r="BC737" i="4"/>
  <c r="BC738" i="4"/>
  <c r="BC739" i="4"/>
  <c r="BC740" i="4"/>
  <c r="BC741" i="4"/>
  <c r="BC742" i="4"/>
  <c r="BC743" i="4"/>
  <c r="BC744" i="4"/>
  <c r="BC745" i="4"/>
  <c r="BC746" i="4"/>
  <c r="BC747" i="4"/>
  <c r="BC748" i="4"/>
  <c r="BC749" i="4"/>
  <c r="BC750" i="4"/>
  <c r="BC751" i="4"/>
  <c r="BC752" i="4"/>
  <c r="BC753" i="4"/>
  <c r="BC754" i="4"/>
  <c r="BC755" i="4"/>
  <c r="BC756" i="4"/>
  <c r="BC757" i="4"/>
  <c r="BC758" i="4"/>
  <c r="BC759" i="4"/>
  <c r="BC760" i="4"/>
  <c r="BC761" i="4"/>
  <c r="BC762" i="4"/>
  <c r="BC763" i="4"/>
  <c r="BC764" i="4"/>
  <c r="BC765" i="4"/>
  <c r="BC766" i="4"/>
  <c r="BC767" i="4"/>
  <c r="BC768" i="4"/>
  <c r="BC769" i="4"/>
  <c r="BC770" i="4"/>
  <c r="T80" i="4"/>
  <c r="BC771" i="4"/>
  <c r="BC772" i="4"/>
  <c r="T62" i="4"/>
  <c r="BC773" i="4"/>
  <c r="BC774" i="4"/>
  <c r="T68" i="4"/>
  <c r="BC775" i="4"/>
  <c r="BC776" i="4"/>
  <c r="BC777" i="4"/>
  <c r="T67" i="4"/>
  <c r="BC778" i="4"/>
  <c r="BC779" i="4"/>
  <c r="T61" i="4"/>
  <c r="BC780" i="4"/>
  <c r="BC781" i="4"/>
  <c r="BC782" i="4"/>
  <c r="BC783" i="4"/>
  <c r="T87" i="4"/>
  <c r="BC784" i="4"/>
  <c r="BC785" i="4"/>
  <c r="BC786" i="4"/>
  <c r="BC787" i="4"/>
  <c r="T86" i="4"/>
  <c r="BC788" i="4"/>
  <c r="BC789" i="4"/>
  <c r="BC790" i="4"/>
  <c r="T94" i="4"/>
  <c r="BC791" i="4"/>
  <c r="T95" i="4"/>
  <c r="BC792" i="4"/>
  <c r="BC793" i="4"/>
  <c r="BC794" i="4"/>
  <c r="T98" i="4"/>
  <c r="BC795" i="4"/>
  <c r="T99" i="4"/>
  <c r="BC796" i="4"/>
  <c r="BC797" i="4"/>
  <c r="T91" i="4"/>
  <c r="BC798" i="4"/>
  <c r="BC799" i="4"/>
  <c r="T101" i="4"/>
  <c r="BC800" i="4"/>
  <c r="AF55" i="4"/>
  <c r="BC801" i="4"/>
  <c r="T103" i="4"/>
  <c r="BC802" i="4"/>
  <c r="AF57" i="4"/>
  <c r="BC803" i="4"/>
  <c r="T105" i="4"/>
  <c r="BC804" i="4"/>
  <c r="AF59" i="4"/>
  <c r="BC805" i="4"/>
  <c r="T107" i="4"/>
  <c r="BC806" i="4"/>
  <c r="AF61" i="4"/>
  <c r="BC807" i="4"/>
  <c r="T109" i="4"/>
  <c r="BC808" i="4"/>
  <c r="AF63" i="4"/>
  <c r="BC809" i="4"/>
  <c r="T111" i="4"/>
  <c r="BC810" i="4"/>
  <c r="AF65" i="4"/>
  <c r="BC811" i="4"/>
  <c r="T113" i="4"/>
  <c r="BC812" i="4"/>
  <c r="AF67" i="4"/>
  <c r="BC813" i="4"/>
  <c r="T115" i="4"/>
  <c r="BC814" i="4"/>
  <c r="AF69" i="4"/>
  <c r="BC815" i="4"/>
  <c r="T117" i="4"/>
  <c r="BC816" i="4"/>
  <c r="AF71" i="4"/>
  <c r="BC817" i="4"/>
  <c r="T119" i="4"/>
  <c r="BC818" i="4"/>
  <c r="AF73" i="4"/>
  <c r="BC819" i="4"/>
  <c r="T121" i="4"/>
  <c r="BC820" i="4"/>
  <c r="AF75" i="4"/>
  <c r="BC821" i="4"/>
  <c r="T123" i="4"/>
  <c r="BC822" i="4"/>
  <c r="AF77" i="4"/>
  <c r="BC823" i="4"/>
  <c r="T125" i="4"/>
  <c r="BC824" i="4"/>
  <c r="T126" i="4"/>
  <c r="BC825" i="4"/>
  <c r="T127" i="4"/>
  <c r="BC826" i="4"/>
  <c r="AF81" i="4"/>
  <c r="BC827" i="4"/>
  <c r="T129" i="4"/>
  <c r="BC828" i="4"/>
  <c r="T130" i="4"/>
  <c r="BC829" i="4"/>
  <c r="T131" i="4"/>
  <c r="BC830" i="4"/>
  <c r="AF85" i="4"/>
  <c r="BC831" i="4"/>
  <c r="T133" i="4"/>
  <c r="BC832" i="4"/>
  <c r="AF87" i="4"/>
  <c r="BC833" i="4"/>
  <c r="T135" i="4"/>
  <c r="BC834" i="4"/>
  <c r="AF89" i="4"/>
  <c r="BC835" i="4"/>
  <c r="T137" i="4"/>
  <c r="BC836" i="4"/>
  <c r="T138" i="4"/>
  <c r="BC837" i="4"/>
  <c r="T139" i="4"/>
  <c r="BC838" i="4"/>
  <c r="T140" i="4"/>
  <c r="BC839" i="4"/>
  <c r="T141" i="4"/>
  <c r="BC840" i="4"/>
  <c r="BC841" i="4"/>
  <c r="BC842" i="4"/>
  <c r="BC843" i="4"/>
  <c r="BC844" i="4"/>
  <c r="BC845" i="4"/>
  <c r="BC846" i="4"/>
  <c r="BC847" i="4"/>
  <c r="BC848" i="4"/>
  <c r="BC849" i="4"/>
  <c r="BC850" i="4"/>
  <c r="BC851" i="4"/>
  <c r="BC852" i="4"/>
  <c r="BC853" i="4"/>
  <c r="BC854" i="4"/>
  <c r="BC855" i="4"/>
  <c r="BC856" i="4"/>
  <c r="BC857" i="4"/>
  <c r="BC858" i="4"/>
  <c r="BC859" i="4"/>
  <c r="BC860" i="4"/>
  <c r="BC861" i="4"/>
  <c r="BC862" i="4"/>
  <c r="BC863" i="4"/>
  <c r="BC864" i="4"/>
  <c r="BC865" i="4"/>
  <c r="BC866" i="4"/>
  <c r="BC867" i="4"/>
  <c r="BC868" i="4"/>
  <c r="BC869" i="4"/>
  <c r="BC870" i="4"/>
  <c r="BC871" i="4"/>
  <c r="BC872" i="4"/>
  <c r="BC873" i="4"/>
  <c r="BC874" i="4"/>
  <c r="BC875" i="4"/>
  <c r="BC876" i="4"/>
  <c r="BC877" i="4"/>
  <c r="BC878" i="4"/>
  <c r="BC879" i="4"/>
  <c r="BC880" i="4"/>
  <c r="BC881" i="4"/>
  <c r="BC882" i="4"/>
  <c r="BC883" i="4"/>
  <c r="BC884" i="4"/>
  <c r="BC885" i="4"/>
  <c r="BC886" i="4"/>
  <c r="BC887" i="4"/>
  <c r="BC888" i="4"/>
  <c r="BC889" i="4"/>
  <c r="BC890" i="4"/>
  <c r="BC891" i="4"/>
  <c r="BC892" i="4"/>
  <c r="BC893" i="4"/>
  <c r="BC894" i="4"/>
  <c r="BC895" i="4"/>
  <c r="BC896" i="4"/>
  <c r="BC897" i="4"/>
  <c r="BC898" i="4"/>
  <c r="BC899" i="4"/>
  <c r="BC900" i="4"/>
  <c r="BC901" i="4"/>
  <c r="BC902" i="4"/>
  <c r="BC903" i="4"/>
  <c r="BC904" i="4"/>
  <c r="BC905" i="4"/>
  <c r="BC906" i="4"/>
  <c r="BC907" i="4"/>
  <c r="BC908" i="4"/>
  <c r="BC909" i="4"/>
  <c r="BC910" i="4"/>
  <c r="BC911" i="4"/>
  <c r="BC912" i="4"/>
  <c r="BC913" i="4"/>
  <c r="BC914" i="4"/>
  <c r="BC915" i="4"/>
  <c r="BC916" i="4"/>
  <c r="BC917" i="4"/>
  <c r="BC918" i="4"/>
  <c r="BC919" i="4"/>
  <c r="BC920" i="4"/>
  <c r="BC921" i="4"/>
  <c r="BC922" i="4"/>
  <c r="BC923" i="4"/>
  <c r="BC924" i="4"/>
  <c r="BC925" i="4"/>
  <c r="BC926" i="4"/>
  <c r="BC927" i="4"/>
  <c r="BC928" i="4"/>
  <c r="BC929" i="4"/>
  <c r="BC930" i="4"/>
  <c r="BC931" i="4"/>
  <c r="BC932" i="4"/>
  <c r="BC933" i="4"/>
  <c r="BC934" i="4"/>
  <c r="BC935" i="4"/>
  <c r="BC936" i="4"/>
  <c r="BC937" i="4"/>
  <c r="BC938" i="4"/>
  <c r="BC939" i="4"/>
  <c r="BC940" i="4"/>
  <c r="BC941" i="4"/>
  <c r="BC942" i="4"/>
  <c r="BC943" i="4"/>
  <c r="BC944" i="4"/>
  <c r="BC945" i="4"/>
  <c r="BC946" i="4"/>
  <c r="BC947" i="4"/>
  <c r="BC948" i="4"/>
  <c r="BC949" i="4"/>
  <c r="BC950" i="4"/>
  <c r="BC951" i="4"/>
  <c r="BC952" i="4"/>
  <c r="BC953" i="4"/>
  <c r="BC954" i="4"/>
  <c r="BC955" i="4"/>
  <c r="BC956" i="4"/>
  <c r="BC957" i="4"/>
  <c r="BC958" i="4"/>
  <c r="BC959" i="4"/>
  <c r="BC960" i="4"/>
  <c r="BC961" i="4"/>
  <c r="BC962" i="4"/>
  <c r="BC963" i="4"/>
  <c r="BC964" i="4"/>
  <c r="BC965" i="4"/>
  <c r="BC966" i="4"/>
  <c r="BC967" i="4"/>
  <c r="BC968" i="4"/>
  <c r="BC969" i="4"/>
  <c r="BC970" i="4"/>
  <c r="BC971" i="4"/>
  <c r="BC972" i="4"/>
  <c r="BC973" i="4"/>
  <c r="BC974" i="4"/>
  <c r="BC975" i="4"/>
  <c r="BC976" i="4"/>
  <c r="BC977" i="4"/>
  <c r="BC978" i="4"/>
  <c r="BC979" i="4"/>
  <c r="BC980" i="4"/>
  <c r="BC981" i="4"/>
  <c r="BC982" i="4"/>
  <c r="BC983" i="4"/>
  <c r="BC984" i="4"/>
  <c r="BC985" i="4"/>
  <c r="BC986" i="4"/>
  <c r="BC987" i="4"/>
  <c r="BC988" i="4"/>
  <c r="BC989" i="4"/>
  <c r="BC990" i="4"/>
  <c r="BC991" i="4"/>
  <c r="BC992" i="4"/>
  <c r="BC993" i="4"/>
  <c r="BC994" i="4"/>
  <c r="BC995" i="4"/>
  <c r="BC996" i="4"/>
  <c r="BC997" i="4"/>
  <c r="BC998" i="4"/>
  <c r="BC999" i="4"/>
  <c r="BC1000" i="4"/>
  <c r="BC1001" i="4"/>
  <c r="BC1002" i="4"/>
  <c r="BC1003" i="4"/>
  <c r="BC1004" i="4"/>
  <c r="BC1005" i="4"/>
  <c r="BC1006" i="4"/>
  <c r="BC1007" i="4"/>
  <c r="BC1008" i="4"/>
  <c r="BC1009" i="4"/>
  <c r="BC1010" i="4"/>
  <c r="BC1011" i="4"/>
  <c r="BC1012" i="4"/>
  <c r="BC1013" i="4"/>
  <c r="BC1014" i="4"/>
  <c r="BC1015" i="4"/>
  <c r="BC1016" i="4"/>
  <c r="BC1017" i="4"/>
  <c r="BC1018" i="4"/>
  <c r="BC1019" i="4"/>
  <c r="BC1020" i="4"/>
  <c r="BC1021" i="4"/>
  <c r="BC1022" i="4"/>
  <c r="BC1023" i="4"/>
  <c r="BC1024" i="4"/>
  <c r="BC1025" i="4"/>
  <c r="BC1026" i="4"/>
  <c r="BC1027" i="4"/>
  <c r="BC1028" i="4"/>
  <c r="BC1029" i="4"/>
  <c r="BC1030" i="4"/>
  <c r="BC1031" i="4"/>
  <c r="BC1032" i="4"/>
  <c r="BC1033" i="4"/>
  <c r="BC1034" i="4"/>
  <c r="BC1035" i="4"/>
  <c r="BC1036" i="4"/>
  <c r="BC1037" i="4"/>
  <c r="BC1038" i="4"/>
  <c r="BC1039" i="4"/>
  <c r="BC1040" i="4"/>
  <c r="BC1041" i="4"/>
  <c r="BC1042" i="4"/>
  <c r="BC1043" i="4"/>
  <c r="BC1044" i="4"/>
  <c r="BC1045" i="4"/>
  <c r="BC1046" i="4"/>
  <c r="BC1047" i="4"/>
  <c r="BC1048" i="4"/>
  <c r="BC1049" i="4"/>
  <c r="BC1050" i="4"/>
  <c r="BC1051" i="4"/>
  <c r="BC1052" i="4"/>
  <c r="BC1053" i="4"/>
  <c r="BC1054" i="4"/>
  <c r="BC1055" i="4"/>
  <c r="BC1056" i="4"/>
  <c r="BC1057" i="4"/>
  <c r="BC1058" i="4"/>
  <c r="BC1059" i="4"/>
  <c r="BC1060" i="4"/>
  <c r="BC1061" i="4"/>
  <c r="BC1062" i="4"/>
  <c r="BC1063" i="4"/>
  <c r="BC1064" i="4"/>
  <c r="BC1065" i="4"/>
  <c r="BC1066" i="4"/>
  <c r="BC1067" i="4"/>
  <c r="BC1068" i="4"/>
  <c r="BC1069" i="4"/>
  <c r="BC1070" i="4"/>
  <c r="BC1071" i="4"/>
  <c r="BC1072" i="4"/>
  <c r="BC1073" i="4"/>
  <c r="BC1074" i="4"/>
  <c r="BC1075" i="4"/>
  <c r="BC1076" i="4"/>
  <c r="BC1077" i="4"/>
  <c r="BC1078" i="4"/>
  <c r="BC1079" i="4"/>
  <c r="BC1080" i="4"/>
  <c r="BC1081" i="4"/>
  <c r="BC1082" i="4"/>
  <c r="BC1083" i="4"/>
  <c r="BC1084" i="4"/>
  <c r="BC1085" i="4"/>
  <c r="BC1086" i="4"/>
  <c r="BC1087" i="4"/>
  <c r="BC1088" i="4"/>
  <c r="BC1089" i="4"/>
  <c r="BC1090" i="4"/>
  <c r="BC1091" i="4"/>
  <c r="BC1092" i="4"/>
  <c r="BC1093" i="4"/>
  <c r="BC1094" i="4"/>
  <c r="BC1095" i="4"/>
  <c r="BC1096" i="4"/>
  <c r="BC1097" i="4"/>
  <c r="BC1098" i="4"/>
  <c r="BC1099" i="4"/>
  <c r="BC1100" i="4"/>
  <c r="BC1101" i="4"/>
  <c r="BC1102" i="4"/>
  <c r="BC1103" i="4"/>
  <c r="BC1104" i="4"/>
  <c r="BC1105" i="4"/>
  <c r="BC1106" i="4"/>
  <c r="BC1107" i="4"/>
  <c r="BC1108" i="4"/>
  <c r="BC1109" i="4"/>
  <c r="BC1110" i="4"/>
  <c r="BC1111" i="4"/>
  <c r="BC1112" i="4"/>
  <c r="BC1113" i="4"/>
  <c r="BC1114" i="4"/>
  <c r="BC1115" i="4"/>
  <c r="BC1116" i="4"/>
  <c r="BC1117" i="4"/>
  <c r="BC1118" i="4"/>
  <c r="BC1119" i="4"/>
  <c r="BC1120" i="4"/>
  <c r="BC1121" i="4"/>
  <c r="BC1122" i="4"/>
  <c r="BC1123" i="4"/>
  <c r="BC1124" i="4"/>
  <c r="BC1125" i="4"/>
  <c r="BC1126" i="4"/>
  <c r="BC1127" i="4"/>
  <c r="BC1128" i="4"/>
  <c r="BC1129" i="4"/>
  <c r="BC1130" i="4"/>
  <c r="BC1131" i="4"/>
  <c r="BC1132" i="4"/>
  <c r="BC1133" i="4"/>
  <c r="BC1134" i="4"/>
  <c r="BC1135" i="4"/>
  <c r="BC1136" i="4"/>
  <c r="BC1137" i="4"/>
  <c r="BC1138" i="4"/>
  <c r="BC1139" i="4"/>
  <c r="BC1140" i="4"/>
  <c r="BC1141" i="4"/>
  <c r="BC1142" i="4"/>
  <c r="BC1143" i="4"/>
  <c r="BC1144" i="4"/>
  <c r="BC1145" i="4"/>
  <c r="BC1146" i="4"/>
  <c r="BC1147" i="4"/>
  <c r="BC1148" i="4"/>
  <c r="BC1149" i="4"/>
  <c r="BC1150" i="4"/>
  <c r="BC1151" i="4"/>
  <c r="BC1152" i="4"/>
  <c r="BC1153" i="4"/>
  <c r="BC1154" i="4"/>
  <c r="BC1155" i="4"/>
  <c r="BC1156" i="4"/>
  <c r="BC1157" i="4"/>
  <c r="BC1158" i="4"/>
  <c r="BC1159" i="4"/>
  <c r="BC1160" i="4"/>
  <c r="BC1161" i="4"/>
  <c r="BC1162" i="4"/>
  <c r="BC1163" i="4"/>
  <c r="BC1164" i="4"/>
  <c r="BC1165" i="4"/>
  <c r="BC1166" i="4"/>
  <c r="BC1167" i="4"/>
  <c r="BC1168" i="4"/>
  <c r="BC1169" i="4"/>
  <c r="BC1170" i="4"/>
  <c r="BC1171" i="4"/>
  <c r="BC1172" i="4"/>
  <c r="BC1173" i="4"/>
  <c r="BC1174" i="4"/>
  <c r="BC1175" i="4"/>
  <c r="BC1176" i="4"/>
  <c r="BC1177" i="4"/>
  <c r="BC1178" i="4"/>
  <c r="BC1179" i="4"/>
  <c r="BC1180" i="4"/>
  <c r="BC1181" i="4"/>
  <c r="BC1182" i="4"/>
  <c r="BC1183" i="4"/>
  <c r="BC1184" i="4"/>
  <c r="BC1185" i="4"/>
  <c r="BC1186" i="4"/>
  <c r="BC1187" i="4"/>
  <c r="BC1188" i="4"/>
  <c r="BC1189" i="4"/>
  <c r="BC1190" i="4"/>
  <c r="BC1191" i="4"/>
  <c r="BC1192" i="4"/>
  <c r="BC1193" i="4"/>
  <c r="BC1194" i="4"/>
  <c r="BC1195" i="4"/>
  <c r="BC1196" i="4"/>
  <c r="BC1197" i="4"/>
  <c r="BC1198" i="4"/>
  <c r="BC1199" i="4"/>
  <c r="BC1200" i="4"/>
  <c r="BC1201" i="4"/>
  <c r="BC1202" i="4"/>
  <c r="BC1203" i="4"/>
  <c r="BC1204" i="4"/>
  <c r="BC1205" i="4"/>
  <c r="BC1206" i="4"/>
  <c r="BC1207" i="4"/>
  <c r="BC1208" i="4"/>
  <c r="BC1209" i="4"/>
  <c r="BC1210" i="4"/>
  <c r="BC1211" i="4"/>
  <c r="BC1212" i="4"/>
  <c r="BC1213" i="4"/>
  <c r="BC1214" i="4"/>
  <c r="BC1215" i="4"/>
  <c r="BC1216" i="4"/>
  <c r="BC1217" i="4"/>
  <c r="BC1218" i="4"/>
  <c r="BC1219" i="4"/>
  <c r="BC1220" i="4"/>
  <c r="BC1221" i="4"/>
  <c r="BC1222" i="4"/>
  <c r="BC1223" i="4"/>
  <c r="BC1224" i="4"/>
  <c r="BC1225" i="4"/>
  <c r="BC1226" i="4"/>
  <c r="BC1227" i="4"/>
  <c r="BC1228" i="4"/>
  <c r="BC1229" i="4"/>
  <c r="BC1230" i="4"/>
  <c r="BC1231" i="4"/>
  <c r="BC1232" i="4"/>
  <c r="BC1233" i="4"/>
  <c r="BC1234" i="4"/>
  <c r="BC1235" i="4"/>
  <c r="BC1236" i="4"/>
  <c r="BC1237" i="4"/>
  <c r="BC1238" i="4"/>
  <c r="BC1239" i="4"/>
  <c r="BC1240" i="4"/>
  <c r="BC1241" i="4"/>
  <c r="BC1242" i="4"/>
  <c r="BC1243" i="4"/>
  <c r="BC1244" i="4"/>
  <c r="BC1245" i="4"/>
  <c r="BC1246" i="4"/>
  <c r="BC1247" i="4"/>
  <c r="BC1248" i="4"/>
  <c r="BC1249" i="4"/>
  <c r="BC1250" i="4"/>
  <c r="BC1251" i="4"/>
  <c r="BC1252" i="4"/>
  <c r="BC1253" i="4"/>
  <c r="BC1254" i="4"/>
  <c r="BC1255" i="4"/>
  <c r="BC1256" i="4"/>
  <c r="BC1257" i="4"/>
  <c r="BC1258" i="4"/>
  <c r="BC1259" i="4"/>
  <c r="BC1260" i="4"/>
  <c r="BC1261" i="4"/>
  <c r="BC1262" i="4"/>
  <c r="BC1263" i="4"/>
  <c r="BC1264" i="4"/>
  <c r="BC1265" i="4"/>
  <c r="BC1266" i="4"/>
  <c r="BC1267" i="4"/>
  <c r="BC1268" i="4"/>
  <c r="BC1269" i="4"/>
  <c r="BC1270" i="4"/>
  <c r="BC1271" i="4"/>
  <c r="BC1272" i="4"/>
  <c r="BC1273" i="4"/>
  <c r="BC1274" i="4"/>
  <c r="BC1275" i="4"/>
  <c r="BC1276" i="4"/>
  <c r="BC1277" i="4"/>
  <c r="BC1278" i="4"/>
  <c r="BC1279" i="4"/>
  <c r="BC1280" i="4"/>
  <c r="BC1281" i="4"/>
  <c r="BC1282" i="4"/>
  <c r="BC1283" i="4"/>
  <c r="BC1284" i="4"/>
  <c r="BC1285" i="4"/>
  <c r="BC1286" i="4"/>
  <c r="BC1287" i="4"/>
  <c r="BC1288" i="4"/>
  <c r="BC1289" i="4"/>
  <c r="BC1290" i="4"/>
  <c r="BC1291" i="4"/>
  <c r="BC1292" i="4"/>
  <c r="BC1293" i="4"/>
  <c r="BC1294" i="4"/>
  <c r="BC1295" i="4"/>
  <c r="BC1296" i="4"/>
  <c r="BC1297" i="4"/>
  <c r="BC1298" i="4"/>
  <c r="BC1299" i="4"/>
  <c r="BC1300" i="4"/>
  <c r="BC1301" i="4"/>
  <c r="BC1302" i="4"/>
  <c r="BC1303" i="4"/>
  <c r="BC1304" i="4"/>
  <c r="BC1305" i="4"/>
  <c r="BC1306" i="4"/>
  <c r="BC1307" i="4"/>
  <c r="BC1308" i="4"/>
  <c r="BC1309" i="4"/>
  <c r="BC1310" i="4"/>
  <c r="BC1311" i="4"/>
  <c r="BC1312" i="4"/>
  <c r="BC1313" i="4"/>
  <c r="BC1314" i="4"/>
  <c r="BC1315" i="4"/>
  <c r="BC1316" i="4"/>
  <c r="BC1317" i="4"/>
  <c r="BC1318" i="4"/>
  <c r="BC1319" i="4"/>
  <c r="BC1320" i="4"/>
  <c r="BC1321" i="4"/>
  <c r="BC1322" i="4"/>
  <c r="BC1323" i="4"/>
  <c r="BC1324" i="4"/>
  <c r="BC1325" i="4"/>
  <c r="BC1326" i="4"/>
  <c r="BC1327" i="4"/>
  <c r="BC1328" i="4"/>
  <c r="BC1329" i="4"/>
  <c r="BC1330" i="4"/>
  <c r="BC1331" i="4"/>
  <c r="BC1332" i="4"/>
  <c r="BC1333" i="4"/>
  <c r="BC1334" i="4"/>
  <c r="BC1335" i="4"/>
  <c r="BC1336" i="4"/>
  <c r="BC1337" i="4"/>
  <c r="BC1338" i="4"/>
  <c r="BC1339" i="4"/>
  <c r="BC1340" i="4"/>
  <c r="BC1341" i="4"/>
  <c r="BC1342" i="4"/>
  <c r="BC1343" i="4"/>
  <c r="BC1344" i="4"/>
  <c r="BC1345" i="4"/>
  <c r="BC1346" i="4"/>
  <c r="BC1347" i="4"/>
  <c r="BC1348" i="4"/>
  <c r="BC1349" i="4"/>
  <c r="BC1350" i="4"/>
  <c r="BC1351" i="4"/>
  <c r="BC1352" i="4"/>
  <c r="BC1353" i="4"/>
  <c r="BC1354" i="4"/>
  <c r="BC1355" i="4"/>
  <c r="BC1356" i="4"/>
  <c r="BC1357" i="4"/>
  <c r="BC1358" i="4"/>
  <c r="BC1359" i="4"/>
  <c r="BC1360" i="4"/>
  <c r="BC1361" i="4"/>
  <c r="BC1362" i="4"/>
  <c r="BC1363" i="4"/>
  <c r="BC1364" i="4"/>
  <c r="BC1365" i="4"/>
  <c r="BC1366" i="4"/>
  <c r="BC1367" i="4"/>
  <c r="BC1368" i="4"/>
  <c r="BC1369" i="4"/>
  <c r="BC1370" i="4"/>
  <c r="BC1371" i="4"/>
  <c r="BC1372" i="4"/>
  <c r="BC1373" i="4"/>
  <c r="BC1374" i="4"/>
  <c r="BC1375" i="4"/>
  <c r="BC1376" i="4"/>
  <c r="BC1377" i="4"/>
  <c r="BC1378" i="4"/>
  <c r="BC1379" i="4"/>
  <c r="BC1380" i="4"/>
  <c r="BC1381" i="4"/>
  <c r="BC1382" i="4"/>
  <c r="BC1383" i="4"/>
  <c r="BC1384" i="4"/>
  <c r="BC1385" i="4"/>
  <c r="BC1386" i="4"/>
  <c r="BC1387" i="4"/>
  <c r="BC1388" i="4"/>
  <c r="BC1389" i="4"/>
  <c r="BC1390" i="4"/>
  <c r="BC1391" i="4"/>
  <c r="BC1392" i="4"/>
  <c r="BC1393" i="4"/>
  <c r="BC1394" i="4"/>
  <c r="BC1395" i="4"/>
  <c r="BC1396" i="4"/>
  <c r="BC1397" i="4"/>
  <c r="BC1398" i="4"/>
  <c r="BC1399" i="4"/>
  <c r="BC1400" i="4"/>
  <c r="BC1401" i="4"/>
  <c r="BC1402" i="4"/>
  <c r="BC1403" i="4"/>
  <c r="BC1404" i="4"/>
  <c r="BC1405" i="4"/>
  <c r="BC1406" i="4"/>
  <c r="BC1407" i="4"/>
  <c r="BC1408" i="4"/>
  <c r="BC1409" i="4"/>
  <c r="BC1410" i="4"/>
  <c r="BC1411" i="4"/>
  <c r="BC1412" i="4"/>
  <c r="BC1413" i="4"/>
  <c r="BC1414" i="4"/>
  <c r="BC1415" i="4"/>
  <c r="BC1416" i="4"/>
  <c r="BC1417" i="4"/>
  <c r="BC1418" i="4"/>
  <c r="BC1419" i="4"/>
  <c r="BC1420" i="4"/>
  <c r="BC1421" i="4"/>
  <c r="BC1422" i="4"/>
  <c r="BC1423" i="4"/>
  <c r="BC1424" i="4"/>
  <c r="BC1425" i="4"/>
  <c r="BC1426" i="4"/>
  <c r="BC1427" i="4"/>
  <c r="BC1428" i="4"/>
  <c r="BC1429" i="4"/>
  <c r="BC1430" i="4"/>
  <c r="BC1431" i="4"/>
  <c r="BC1432" i="4"/>
  <c r="BC1433" i="4"/>
  <c r="BC1434" i="4"/>
  <c r="BC1435" i="4"/>
  <c r="BC1436" i="4"/>
  <c r="BC1437" i="4"/>
  <c r="BC1438" i="4"/>
  <c r="BC1439" i="4"/>
  <c r="BC1440" i="4"/>
  <c r="BC1441" i="4"/>
  <c r="BC1442" i="4"/>
  <c r="BC1443" i="4"/>
  <c r="BC1444" i="4"/>
  <c r="BC1445" i="4"/>
  <c r="BC1446" i="4"/>
  <c r="BC1447" i="4"/>
  <c r="BC1448" i="4"/>
  <c r="BC1449" i="4"/>
  <c r="BC1450" i="4"/>
  <c r="BC1451" i="4"/>
  <c r="BC1452" i="4"/>
  <c r="BC1453" i="4"/>
  <c r="BC1454" i="4"/>
  <c r="BC1455" i="4"/>
  <c r="BC1456" i="4"/>
  <c r="BC1457" i="4"/>
  <c r="BC1458" i="4"/>
  <c r="BC1459" i="4"/>
  <c r="BC1460" i="4"/>
  <c r="BC1461" i="4"/>
  <c r="BC1462" i="4"/>
  <c r="BC1463" i="4"/>
  <c r="BC1464" i="4"/>
  <c r="BC1465" i="4"/>
  <c r="BC1466" i="4"/>
  <c r="BC1467" i="4"/>
  <c r="BC1468" i="4"/>
  <c r="BC1469" i="4"/>
  <c r="BC1470" i="4"/>
  <c r="BC1471" i="4"/>
  <c r="BC1472" i="4"/>
  <c r="BC1473" i="4"/>
  <c r="BC1474" i="4"/>
  <c r="BC1475" i="4"/>
  <c r="BC1476" i="4"/>
  <c r="BC1477" i="4"/>
  <c r="BC1478" i="4"/>
  <c r="BC1479" i="4"/>
  <c r="BC1480" i="4"/>
  <c r="BC1481" i="4"/>
  <c r="BC1482" i="4"/>
  <c r="BC1483" i="4"/>
  <c r="BC1484" i="4"/>
  <c r="BC1485" i="4"/>
  <c r="BC1486" i="4"/>
  <c r="BC1487" i="4"/>
  <c r="BC1488" i="4"/>
  <c r="BC1489" i="4"/>
  <c r="BC1490" i="4"/>
  <c r="BC1491" i="4"/>
  <c r="BC1492" i="4"/>
  <c r="BC1493" i="4"/>
  <c r="BC1494" i="4"/>
  <c r="BC1495" i="4"/>
  <c r="BC1496" i="4"/>
  <c r="BC1497" i="4"/>
  <c r="BC1498" i="4"/>
  <c r="BC1499" i="4"/>
  <c r="BC1500" i="4"/>
  <c r="BC1501" i="4"/>
  <c r="BC1502" i="4"/>
  <c r="BC1503" i="4"/>
  <c r="BC1504" i="4"/>
  <c r="BC1505" i="4"/>
  <c r="BC1506" i="4"/>
  <c r="BC1507" i="4"/>
  <c r="BC1508" i="4"/>
  <c r="BC1509" i="4"/>
  <c r="BC1510" i="4"/>
  <c r="BC1511" i="4"/>
  <c r="BC1512" i="4"/>
  <c r="BC1513" i="4"/>
  <c r="BC1514" i="4"/>
  <c r="BC1515" i="4"/>
  <c r="BC1516" i="4"/>
  <c r="BC1517" i="4"/>
  <c r="BC1518" i="4"/>
  <c r="BC1519" i="4"/>
  <c r="BC1520" i="4"/>
  <c r="BC1521" i="4"/>
  <c r="BC1522" i="4"/>
  <c r="BC1523" i="4"/>
  <c r="BC1524" i="4"/>
  <c r="BC1525" i="4"/>
  <c r="BC1526" i="4"/>
  <c r="BC1527" i="4"/>
  <c r="BC1528" i="4"/>
  <c r="BC1529" i="4"/>
  <c r="BC1530" i="4"/>
  <c r="BC1531" i="4"/>
  <c r="BC1532" i="4"/>
  <c r="BC1533" i="4"/>
  <c r="BC1534" i="4"/>
  <c r="BC1535" i="4"/>
  <c r="BC1536" i="4"/>
  <c r="BC1537" i="4"/>
  <c r="BC1538" i="4"/>
  <c r="BC1539" i="4"/>
  <c r="BC1540" i="4"/>
  <c r="BC1541" i="4"/>
  <c r="BC1542" i="4"/>
  <c r="BC1543" i="4"/>
  <c r="BC1544" i="4"/>
  <c r="BC1545" i="4"/>
  <c r="BC1546" i="4"/>
  <c r="BC1547" i="4"/>
  <c r="BC1548" i="4"/>
  <c r="BC1549" i="4"/>
  <c r="BC1550" i="4"/>
  <c r="BC1551" i="4"/>
  <c r="BC1552" i="4"/>
  <c r="BC1553" i="4"/>
  <c r="BC1554" i="4"/>
  <c r="BC1555" i="4"/>
  <c r="BC1556" i="4"/>
  <c r="BC1557" i="4"/>
  <c r="BC1558" i="4"/>
  <c r="BC1559" i="4"/>
  <c r="BC1560" i="4"/>
  <c r="BC1561" i="4"/>
  <c r="BC1562" i="4"/>
  <c r="BC1563" i="4"/>
  <c r="BC1564" i="4"/>
  <c r="BC1565" i="4"/>
  <c r="BC1566" i="4"/>
  <c r="BC1567" i="4"/>
  <c r="BC1568" i="4"/>
  <c r="BC1569" i="4"/>
  <c r="BC1570" i="4"/>
  <c r="BC1571" i="4"/>
  <c r="BC1572" i="4"/>
  <c r="BC1573" i="4"/>
  <c r="BC1574" i="4"/>
  <c r="BC1575" i="4"/>
  <c r="BC1576" i="4"/>
  <c r="BC1577" i="4"/>
  <c r="BC1578" i="4"/>
  <c r="BC1579" i="4"/>
  <c r="BC1580" i="4"/>
  <c r="BC1581" i="4"/>
  <c r="BC1582" i="4"/>
  <c r="BC1583" i="4"/>
  <c r="BC1584" i="4"/>
  <c r="BC1585" i="4"/>
  <c r="BC1586" i="4"/>
  <c r="BC1587" i="4"/>
  <c r="BC1588" i="4"/>
  <c r="BC1589" i="4"/>
  <c r="BC1590" i="4"/>
  <c r="BC1591" i="4"/>
  <c r="BC1592" i="4"/>
  <c r="BC1593" i="4"/>
  <c r="BC1594" i="4"/>
  <c r="BC1595" i="4"/>
  <c r="BC1596" i="4"/>
  <c r="BC1597" i="4"/>
  <c r="BC1598" i="4"/>
  <c r="BC1599" i="4"/>
  <c r="BC1600" i="4"/>
  <c r="BC1601" i="4"/>
  <c r="BC1602" i="4"/>
  <c r="BC1603" i="4"/>
  <c r="BC1604" i="4"/>
  <c r="BC1605" i="4"/>
  <c r="BC1606" i="4"/>
  <c r="BC1607" i="4"/>
  <c r="BC1608" i="4"/>
  <c r="BC1609" i="4"/>
  <c r="BC1610" i="4"/>
  <c r="BC1611" i="4"/>
  <c r="BC1612" i="4"/>
  <c r="BC1613" i="4"/>
  <c r="BC1614" i="4"/>
  <c r="BC1615" i="4"/>
  <c r="BC1616" i="4"/>
  <c r="BC1617" i="4"/>
  <c r="BC1618" i="4"/>
  <c r="BC1619" i="4"/>
  <c r="BC1620" i="4"/>
  <c r="BC1621" i="4"/>
  <c r="BC1622" i="4"/>
  <c r="BC1623" i="4"/>
  <c r="BC1624" i="4"/>
  <c r="BC1625" i="4"/>
  <c r="BC1626" i="4"/>
  <c r="BC1627" i="4"/>
  <c r="BC1628" i="4"/>
  <c r="BC1629" i="4"/>
  <c r="BC1630" i="4"/>
  <c r="BC1631" i="4"/>
  <c r="BC1632" i="4"/>
  <c r="BC1633" i="4"/>
  <c r="BC1634" i="4"/>
  <c r="BC1635" i="4"/>
  <c r="BC1636" i="4"/>
  <c r="BC1637" i="4"/>
  <c r="BC1638" i="4"/>
  <c r="BC1639" i="4"/>
  <c r="BC1640" i="4"/>
  <c r="BC1641" i="4"/>
  <c r="BC1642" i="4"/>
  <c r="BC1643" i="4"/>
  <c r="BC1644" i="4"/>
  <c r="BC1645" i="4"/>
  <c r="BC1646" i="4"/>
  <c r="BC1647" i="4"/>
  <c r="BC1648" i="4"/>
  <c r="BC1649" i="4"/>
  <c r="BC1650" i="4"/>
  <c r="BC1651" i="4"/>
  <c r="BC1652" i="4"/>
  <c r="BC1653" i="4"/>
  <c r="BC1654" i="4"/>
  <c r="BC1655" i="4"/>
  <c r="BC1656" i="4"/>
  <c r="BC1657" i="4"/>
  <c r="BC1658" i="4"/>
  <c r="BC1659" i="4"/>
  <c r="BC1660" i="4"/>
  <c r="BC1661" i="4"/>
  <c r="BC1662" i="4"/>
  <c r="BC1663" i="4"/>
  <c r="BC1664" i="4"/>
  <c r="BC1665" i="4"/>
  <c r="BC1666" i="4"/>
  <c r="BC1667" i="4"/>
  <c r="BC1668" i="4"/>
  <c r="BC1669" i="4"/>
  <c r="BC1670" i="4"/>
  <c r="BC1671" i="4"/>
  <c r="BC1672" i="4"/>
  <c r="BC1673" i="4"/>
  <c r="BC1674" i="4"/>
  <c r="BC1675" i="4"/>
  <c r="BC1676" i="4"/>
  <c r="BC1677" i="4"/>
  <c r="BC1678" i="4"/>
  <c r="BC1679" i="4"/>
  <c r="BC1680" i="4"/>
  <c r="BC1681" i="4"/>
  <c r="BC1682" i="4"/>
  <c r="BC1683" i="4"/>
  <c r="BC1684" i="4"/>
  <c r="BC1685" i="4"/>
  <c r="BC1686" i="4"/>
  <c r="BC1687" i="4"/>
  <c r="BC1688" i="4"/>
  <c r="BC1689" i="4"/>
  <c r="BC1690" i="4"/>
  <c r="BC1691" i="4"/>
  <c r="BC1692" i="4"/>
  <c r="BC1693" i="4"/>
  <c r="BC1694" i="4"/>
  <c r="BC1695" i="4"/>
  <c r="BC1696" i="4"/>
  <c r="BC1697" i="4"/>
  <c r="BC1698" i="4"/>
  <c r="BC1699" i="4"/>
  <c r="BC1700" i="4"/>
  <c r="BC1701" i="4"/>
  <c r="BC1702" i="4"/>
  <c r="BC1703" i="4"/>
  <c r="BC1704" i="4"/>
  <c r="BC1705" i="4"/>
  <c r="BC1706" i="4"/>
  <c r="BC1707" i="4"/>
  <c r="BC1708" i="4"/>
  <c r="BC1709" i="4"/>
  <c r="BC1710" i="4"/>
  <c r="BC1711" i="4"/>
  <c r="BC1712" i="4"/>
  <c r="BC1713" i="4"/>
  <c r="BC1714" i="4"/>
  <c r="BC1715" i="4"/>
  <c r="BC1716" i="4"/>
  <c r="BC1717" i="4"/>
  <c r="BC1718" i="4"/>
  <c r="BC1719" i="4"/>
  <c r="BC1720" i="4"/>
  <c r="BC1721" i="4"/>
  <c r="BC1722" i="4"/>
  <c r="BC1723" i="4"/>
  <c r="BC1724" i="4"/>
  <c r="BC1725" i="4"/>
  <c r="BC1726" i="4"/>
  <c r="BC1727" i="4"/>
  <c r="BC1728" i="4"/>
  <c r="BC1729" i="4"/>
  <c r="BC1730" i="4"/>
  <c r="BC1731" i="4"/>
  <c r="BC1732" i="4"/>
  <c r="BC1733" i="4"/>
  <c r="BC1734" i="4"/>
  <c r="BC1735" i="4"/>
  <c r="BC1736" i="4"/>
  <c r="BC1737" i="4"/>
  <c r="BC1738" i="4"/>
  <c r="BC1739" i="4"/>
  <c r="BC1740" i="4"/>
  <c r="BC1741" i="4"/>
  <c r="BC1742" i="4"/>
  <c r="BC1743" i="4"/>
  <c r="BC1744" i="4"/>
  <c r="BC1745" i="4"/>
  <c r="BC1746" i="4"/>
  <c r="BC1747" i="4"/>
  <c r="BC1748" i="4"/>
  <c r="BC1749" i="4"/>
  <c r="BC1750" i="4"/>
  <c r="BC1751" i="4"/>
  <c r="BC1752" i="4"/>
  <c r="BC1753" i="4"/>
  <c r="BC1754" i="4"/>
  <c r="BC1755" i="4"/>
  <c r="BC1756" i="4"/>
  <c r="BC1757" i="4"/>
  <c r="BC1758" i="4"/>
  <c r="BC1759" i="4"/>
  <c r="BC1760" i="4"/>
  <c r="BC1761" i="4"/>
  <c r="BC1762" i="4"/>
  <c r="BC1763" i="4"/>
  <c r="BC1764" i="4"/>
  <c r="BC1765" i="4"/>
  <c r="BC1766" i="4"/>
  <c r="BC1767" i="4"/>
  <c r="BC1768" i="4"/>
  <c r="BC1769" i="4"/>
  <c r="BC1770" i="4"/>
  <c r="BC1771" i="4"/>
  <c r="BC1772" i="4"/>
  <c r="BC1773" i="4"/>
  <c r="BC1774" i="4"/>
  <c r="BC1775" i="4"/>
  <c r="BC1776" i="4"/>
  <c r="BC1777" i="4"/>
  <c r="BC1778" i="4"/>
  <c r="BC1779" i="4"/>
  <c r="BC1780" i="4"/>
  <c r="BC1781" i="4"/>
  <c r="BC1782" i="4"/>
  <c r="BC1783" i="4"/>
  <c r="BC1784" i="4"/>
  <c r="BC1785" i="4"/>
  <c r="BC1786" i="4"/>
  <c r="BC1787" i="4"/>
  <c r="BC1788" i="4"/>
  <c r="BC1789" i="4"/>
  <c r="BC1790" i="4"/>
  <c r="BC1791" i="4"/>
  <c r="BC1792" i="4"/>
  <c r="BC1793" i="4"/>
  <c r="BC1794" i="4"/>
  <c r="BC1795" i="4"/>
  <c r="BC1796" i="4"/>
  <c r="BC1797" i="4"/>
  <c r="BC1798" i="4"/>
  <c r="BC1799" i="4"/>
  <c r="BC1800" i="4"/>
  <c r="BC1801" i="4"/>
  <c r="BC1802" i="4"/>
  <c r="BC1803" i="4"/>
  <c r="BC1804" i="4"/>
  <c r="BC1805" i="4"/>
  <c r="BC1806" i="4"/>
  <c r="BC1807" i="4"/>
  <c r="BC1808" i="4"/>
  <c r="BC1809" i="4"/>
  <c r="BC1810" i="4"/>
  <c r="BC1811" i="4"/>
  <c r="BC1812" i="4"/>
  <c r="BC1813" i="4"/>
  <c r="BC1814" i="4"/>
  <c r="BC1815" i="4"/>
  <c r="BC1816" i="4"/>
  <c r="BC1817" i="4"/>
  <c r="BC1818" i="4"/>
  <c r="BC1819" i="4"/>
  <c r="BC1820" i="4"/>
  <c r="BC1821" i="4"/>
  <c r="BC1822" i="4"/>
  <c r="BC1823" i="4"/>
  <c r="BC1824" i="4"/>
  <c r="BC1825" i="4"/>
  <c r="BC1826" i="4"/>
  <c r="BC1827" i="4"/>
  <c r="BC1828" i="4"/>
  <c r="BC1829" i="4"/>
  <c r="BC1830" i="4"/>
  <c r="BC1831" i="4"/>
  <c r="BC1832" i="4"/>
  <c r="BC1833" i="4"/>
  <c r="BC1834" i="4"/>
  <c r="BC1835" i="4"/>
  <c r="BC1836" i="4"/>
  <c r="BC1837" i="4"/>
  <c r="BC1838" i="4"/>
  <c r="BC1839" i="4"/>
  <c r="BC1840" i="4"/>
  <c r="BC1841" i="4"/>
  <c r="BC1842" i="4"/>
  <c r="BC1843" i="4"/>
  <c r="BC1844" i="4"/>
  <c r="BC1845" i="4"/>
  <c r="BC1846" i="4"/>
  <c r="BC1847" i="4"/>
  <c r="BC1848" i="4"/>
  <c r="BC1849" i="4"/>
  <c r="BC1850" i="4"/>
  <c r="BC1851" i="4"/>
  <c r="BC1852" i="4"/>
  <c r="BC1853" i="4"/>
  <c r="BC1854" i="4"/>
  <c r="BC1855" i="4"/>
  <c r="BC1856" i="4"/>
  <c r="BC1857" i="4"/>
  <c r="BC1858" i="4"/>
  <c r="BC1859" i="4"/>
  <c r="BC1860" i="4"/>
  <c r="BC1861" i="4"/>
  <c r="BC1862" i="4"/>
  <c r="BC1863" i="4"/>
  <c r="BC1864" i="4"/>
  <c r="BC1865" i="4"/>
  <c r="BC1866" i="4"/>
  <c r="BC1867" i="4"/>
  <c r="BC1868" i="4"/>
  <c r="BC1869" i="4"/>
  <c r="BC1870" i="4"/>
  <c r="BC1871" i="4"/>
  <c r="BC1872" i="4"/>
  <c r="BC1873" i="4"/>
  <c r="BC1874" i="4"/>
  <c r="BC1875" i="4"/>
  <c r="BC1876" i="4"/>
  <c r="BC1877" i="4"/>
  <c r="BC1878" i="4"/>
  <c r="BC1879" i="4"/>
  <c r="BC1880" i="4"/>
  <c r="BC1881" i="4"/>
  <c r="BC1882" i="4"/>
  <c r="BC1883" i="4"/>
  <c r="BC1884" i="4"/>
  <c r="BC1885" i="4"/>
  <c r="BC1886" i="4"/>
  <c r="BC1887" i="4"/>
  <c r="BC1888" i="4"/>
  <c r="BC1889" i="4"/>
  <c r="BC1890" i="4"/>
  <c r="BC1891" i="4"/>
  <c r="BC1892" i="4"/>
  <c r="BC1893" i="4"/>
  <c r="BC1894" i="4"/>
  <c r="BC1895" i="4"/>
  <c r="BC1896" i="4"/>
  <c r="BC1897" i="4"/>
  <c r="BC1898" i="4"/>
  <c r="BC1899" i="4"/>
  <c r="BC1900" i="4"/>
  <c r="BC1901" i="4"/>
  <c r="BC1902" i="4"/>
  <c r="BC1903" i="4"/>
  <c r="BC1904" i="4"/>
  <c r="BC1905" i="4"/>
  <c r="BC1906" i="4"/>
  <c r="BC1907" i="4"/>
  <c r="BC1908" i="4"/>
  <c r="BC1909" i="4"/>
  <c r="BC1910" i="4"/>
  <c r="BC1911" i="4"/>
  <c r="BC1912" i="4"/>
  <c r="BC1913" i="4"/>
  <c r="BC1914" i="4"/>
  <c r="BC1915" i="4"/>
  <c r="BC1916" i="4"/>
  <c r="BC1917" i="4"/>
  <c r="BC1918" i="4"/>
  <c r="BC1919" i="4"/>
  <c r="BC1920" i="4"/>
  <c r="BC1921" i="4"/>
  <c r="BC1922" i="4"/>
  <c r="BC1923" i="4"/>
  <c r="BC1924" i="4"/>
  <c r="BC1925" i="4"/>
  <c r="BC1926" i="4"/>
  <c r="BC1927" i="4"/>
  <c r="BC1928" i="4"/>
  <c r="BC1929" i="4"/>
  <c r="BC1930" i="4"/>
  <c r="BC1931" i="4"/>
  <c r="BC1932" i="4"/>
  <c r="BC1933" i="4"/>
  <c r="BC1934" i="4"/>
  <c r="BC1935" i="4"/>
  <c r="BC1936" i="4"/>
  <c r="BC1937" i="4"/>
  <c r="BC1938" i="4"/>
  <c r="BC1939" i="4"/>
  <c r="BC1940" i="4"/>
  <c r="BC1941" i="4"/>
  <c r="BC1942" i="4"/>
  <c r="BC1943" i="4"/>
  <c r="BC1944" i="4"/>
  <c r="BC1945" i="4"/>
  <c r="BC1946" i="4"/>
  <c r="BC1947" i="4"/>
  <c r="BC1948" i="4"/>
  <c r="BC1949" i="4"/>
  <c r="BC1950" i="4"/>
  <c r="BC1951" i="4"/>
  <c r="BC1952" i="4"/>
  <c r="BC1953" i="4"/>
  <c r="BC1954" i="4"/>
  <c r="BC1955" i="4"/>
  <c r="BC1956" i="4"/>
  <c r="BC1957" i="4"/>
  <c r="BC1958" i="4"/>
  <c r="BC1959" i="4"/>
  <c r="BC1960" i="4"/>
  <c r="BC1961" i="4"/>
  <c r="BC1962" i="4"/>
  <c r="BC1963" i="4"/>
  <c r="BC1964" i="4"/>
  <c r="BC1965" i="4"/>
  <c r="BC1966" i="4"/>
  <c r="BC1967" i="4"/>
  <c r="BC1968" i="4"/>
  <c r="BC1969" i="4"/>
  <c r="BC1970" i="4"/>
  <c r="BC1971" i="4"/>
  <c r="BC1972" i="4"/>
  <c r="BC1973" i="4"/>
  <c r="BC1974" i="4"/>
  <c r="BC1975" i="4"/>
  <c r="BC1976" i="4"/>
  <c r="BC1977" i="4"/>
  <c r="BC1978" i="4"/>
  <c r="BC1979" i="4"/>
  <c r="BC1980" i="4"/>
  <c r="BC1981" i="4"/>
  <c r="BC1982" i="4"/>
  <c r="BC1983" i="4"/>
  <c r="BC1984" i="4"/>
  <c r="BC1985" i="4"/>
  <c r="BC1986" i="4"/>
  <c r="BC1987" i="4"/>
  <c r="BC1988" i="4"/>
  <c r="BC1989" i="4"/>
  <c r="BC1990" i="4"/>
  <c r="BC1991" i="4"/>
  <c r="BC1992" i="4"/>
  <c r="BC1993" i="4"/>
  <c r="BC1994" i="4"/>
  <c r="BC1995" i="4"/>
  <c r="BC1996" i="4"/>
  <c r="BC1997" i="4"/>
  <c r="BC1998" i="4"/>
  <c r="BC1999" i="4"/>
  <c r="BC2000" i="4"/>
  <c r="BC2001" i="4"/>
  <c r="BC2002" i="4"/>
  <c r="BC2003" i="4"/>
  <c r="BC2004" i="4"/>
  <c r="BC2005" i="4"/>
  <c r="BC2006" i="4"/>
  <c r="BC2007" i="4"/>
  <c r="BC2008" i="4"/>
  <c r="BC2009" i="4"/>
  <c r="BC2010" i="4"/>
  <c r="BC2011" i="4"/>
  <c r="BC2012" i="4"/>
  <c r="BC2013" i="4"/>
  <c r="BC2014" i="4"/>
  <c r="BC2015" i="4"/>
  <c r="BC2016" i="4"/>
  <c r="BC2017" i="4"/>
  <c r="BC2018" i="4"/>
  <c r="BC2019" i="4"/>
  <c r="BC2020" i="4"/>
  <c r="BC2021" i="4"/>
  <c r="BC2022" i="4"/>
  <c r="BC2023" i="4"/>
  <c r="BC2024" i="4"/>
  <c r="BC2025" i="4"/>
  <c r="BC2026" i="4"/>
  <c r="BC2027" i="4"/>
  <c r="BC2028" i="4"/>
  <c r="BC2029" i="4"/>
  <c r="BC2030" i="4"/>
  <c r="BC2031" i="4"/>
  <c r="BC2032" i="4"/>
  <c r="BC2033" i="4"/>
  <c r="BC2034" i="4"/>
  <c r="BC2035" i="4"/>
  <c r="BC2036" i="4"/>
  <c r="BC2037" i="4"/>
  <c r="BC2038" i="4"/>
  <c r="BC2039" i="4"/>
  <c r="BC2040" i="4"/>
  <c r="BC2041" i="4"/>
  <c r="BC2042" i="4"/>
  <c r="BC2043" i="4"/>
  <c r="BC2044" i="4"/>
  <c r="BC2045" i="4"/>
  <c r="BC2046" i="4"/>
  <c r="BC2047" i="4"/>
  <c r="BC2048" i="4"/>
  <c r="BC2049" i="4"/>
  <c r="BC2050" i="4"/>
  <c r="BC2051" i="4"/>
  <c r="BC2052" i="4"/>
  <c r="BC2053" i="4"/>
  <c r="BC2054" i="4"/>
  <c r="BC2055" i="4"/>
  <c r="BC2056" i="4"/>
  <c r="BC2057" i="4"/>
  <c r="BC2058" i="4"/>
  <c r="BC2059" i="4"/>
  <c r="BC2060" i="4"/>
  <c r="BC2061" i="4"/>
  <c r="BC2062" i="4"/>
  <c r="BC2063" i="4"/>
  <c r="BC2064" i="4"/>
  <c r="BC2065" i="4"/>
  <c r="BC2066" i="4"/>
  <c r="BC2067" i="4"/>
  <c r="BC2068" i="4"/>
  <c r="BC2069" i="4"/>
  <c r="BC2070" i="4"/>
  <c r="BC2071" i="4"/>
  <c r="BC2072" i="4"/>
  <c r="BC2073" i="4"/>
  <c r="BC2074" i="4"/>
  <c r="BC2075" i="4"/>
  <c r="BC2076" i="4"/>
  <c r="BC2077" i="4"/>
  <c r="BC2078" i="4"/>
  <c r="BC2079" i="4"/>
  <c r="BC2080" i="4"/>
  <c r="BC2081" i="4"/>
  <c r="BC2082" i="4"/>
  <c r="BC2083" i="4"/>
  <c r="BC2084" i="4"/>
  <c r="BC2085" i="4"/>
  <c r="BC2086" i="4"/>
  <c r="BC2087" i="4"/>
  <c r="BC2088" i="4"/>
  <c r="BC2089" i="4"/>
  <c r="BC2090" i="4"/>
  <c r="BC2091" i="4"/>
  <c r="BC2092" i="4"/>
  <c r="BC2093" i="4"/>
  <c r="BC2094" i="4"/>
  <c r="BC2095" i="4"/>
  <c r="BC2096" i="4"/>
  <c r="BC2097" i="4"/>
  <c r="BC2098" i="4"/>
  <c r="BC2099" i="4"/>
  <c r="BC2100" i="4"/>
  <c r="BC2101" i="4"/>
  <c r="BC2102" i="4"/>
  <c r="BC2103" i="4"/>
  <c r="BC2104" i="4"/>
  <c r="BC2105" i="4"/>
  <c r="BC2106" i="4"/>
  <c r="BC2107" i="4"/>
  <c r="BC2108" i="4"/>
  <c r="BC2109" i="4"/>
  <c r="BC2110" i="4"/>
  <c r="BC2111" i="4"/>
  <c r="BC2112" i="4"/>
  <c r="BC2113" i="4"/>
  <c r="BC2114" i="4"/>
  <c r="BC2115" i="4"/>
  <c r="BC2116" i="4"/>
  <c r="BC2117" i="4"/>
  <c r="BC2118" i="4"/>
  <c r="BC2119" i="4"/>
  <c r="BC2120" i="4"/>
  <c r="BC2121" i="4"/>
  <c r="BC2122" i="4"/>
  <c r="BC2123" i="4"/>
  <c r="BC2124" i="4"/>
  <c r="BC2125" i="4"/>
  <c r="BC2126" i="4"/>
  <c r="BC2127" i="4"/>
  <c r="BC2128" i="4"/>
  <c r="BC2129" i="4"/>
  <c r="BC2130" i="4"/>
  <c r="BC2131" i="4"/>
  <c r="BC2132" i="4"/>
  <c r="BC2133" i="4"/>
  <c r="BC2134" i="4"/>
  <c r="BC2135" i="4"/>
  <c r="BC2136" i="4"/>
  <c r="BC2137" i="4"/>
  <c r="BC2138" i="4"/>
  <c r="BC2139" i="4"/>
  <c r="BC2140" i="4"/>
  <c r="BC2141" i="4"/>
  <c r="BC2142" i="4"/>
  <c r="BC2143" i="4"/>
  <c r="BC2144" i="4"/>
  <c r="BC2145" i="4"/>
  <c r="BC2146" i="4"/>
  <c r="BC2147" i="4"/>
  <c r="BC2148" i="4"/>
  <c r="BC2149" i="4"/>
  <c r="BC2150" i="4"/>
  <c r="BC2151" i="4"/>
  <c r="BC2152" i="4"/>
  <c r="BC2153" i="4"/>
  <c r="BC2154" i="4"/>
  <c r="BC2155" i="4"/>
  <c r="BC2156" i="4"/>
  <c r="BC2157" i="4"/>
  <c r="BC2158" i="4"/>
  <c r="BC2159" i="4"/>
  <c r="BC2160" i="4"/>
  <c r="BC2161" i="4"/>
  <c r="BC2162" i="4"/>
  <c r="BC2163" i="4"/>
  <c r="BC2164" i="4"/>
  <c r="BC2165" i="4"/>
  <c r="BC2166" i="4"/>
  <c r="BC2167" i="4"/>
  <c r="BC2168" i="4"/>
  <c r="BC2169" i="4"/>
  <c r="BC2170" i="4"/>
  <c r="BC2171" i="4"/>
  <c r="BC2172" i="4"/>
  <c r="BC2173" i="4"/>
  <c r="BC2174" i="4"/>
  <c r="BC2175" i="4"/>
  <c r="BC2176" i="4"/>
  <c r="BC2177" i="4"/>
  <c r="BC2178" i="4"/>
  <c r="BC2179" i="4"/>
  <c r="BC2180" i="4"/>
  <c r="BC2181" i="4"/>
  <c r="BC2182" i="4"/>
  <c r="BC2183" i="4"/>
  <c r="BC2184" i="4"/>
  <c r="BC2185" i="4"/>
  <c r="BC2186" i="4"/>
  <c r="BC2187" i="4"/>
  <c r="BC2188" i="4"/>
  <c r="BC2189" i="4"/>
  <c r="BC2190" i="4"/>
  <c r="BC2191" i="4"/>
  <c r="BC2192" i="4"/>
  <c r="BC2193" i="4"/>
  <c r="BC2194" i="4"/>
  <c r="BC2195" i="4"/>
  <c r="BC2196" i="4"/>
  <c r="BC2197" i="4"/>
  <c r="BC2198" i="4"/>
  <c r="BC2199" i="4"/>
  <c r="BC2200" i="4"/>
  <c r="BC2201" i="4"/>
  <c r="BC2202" i="4"/>
  <c r="BC2203" i="4"/>
  <c r="BC2204" i="4"/>
  <c r="BC2205" i="4"/>
  <c r="BC2206" i="4"/>
  <c r="BC2207" i="4"/>
  <c r="BC2208" i="4"/>
  <c r="BC2209" i="4"/>
  <c r="BC2210" i="4"/>
  <c r="BC2211" i="4"/>
  <c r="BC2212" i="4"/>
  <c r="BC2213" i="4"/>
  <c r="BC2214" i="4"/>
  <c r="BC2215" i="4"/>
  <c r="BC2216" i="4"/>
  <c r="BC2217" i="4"/>
  <c r="BC2218" i="4"/>
  <c r="BC2219" i="4"/>
  <c r="BC2220" i="4"/>
  <c r="BC2221" i="4"/>
  <c r="BC2222" i="4"/>
  <c r="BC2223" i="4"/>
  <c r="BC2224" i="4"/>
  <c r="BC2225" i="4"/>
  <c r="BC2226" i="4"/>
  <c r="BC2227" i="4"/>
  <c r="BC2228" i="4"/>
  <c r="BC2229" i="4"/>
  <c r="BC2230" i="4"/>
  <c r="BC2231" i="4"/>
  <c r="BC2232" i="4"/>
  <c r="BC2233" i="4"/>
  <c r="BC2234" i="4"/>
  <c r="BC2235" i="4"/>
  <c r="BC2236" i="4"/>
  <c r="BC2237" i="4"/>
  <c r="BC2238" i="4"/>
  <c r="BC2239" i="4"/>
  <c r="BC2240" i="4"/>
  <c r="BC2241" i="4"/>
  <c r="BC2242" i="4"/>
  <c r="BC2243" i="4"/>
  <c r="BC2244" i="4"/>
  <c r="BC2245" i="4"/>
  <c r="BC2246" i="4"/>
  <c r="BC2247" i="4"/>
  <c r="BC2248" i="4"/>
  <c r="BC2249" i="4"/>
  <c r="BC2250" i="4"/>
  <c r="BC2251" i="4"/>
  <c r="BC2252" i="4"/>
  <c r="BC2253" i="4"/>
  <c r="BC2254" i="4"/>
  <c r="BC2255" i="4"/>
  <c r="BC2256" i="4"/>
  <c r="BC2257" i="4"/>
  <c r="BC2258" i="4"/>
  <c r="BC2259" i="4"/>
  <c r="BC2260" i="4"/>
  <c r="BC2261" i="4"/>
  <c r="BC2262" i="4"/>
  <c r="BC2263" i="4"/>
  <c r="BC2264" i="4"/>
  <c r="BC2265" i="4"/>
  <c r="BC2266" i="4"/>
  <c r="BC2267" i="4"/>
  <c r="BC2268" i="4"/>
  <c r="BC2269" i="4"/>
  <c r="BC2270" i="4"/>
  <c r="BC2271" i="4"/>
  <c r="BC2272" i="4"/>
  <c r="BC2273" i="4"/>
  <c r="BC2274" i="4"/>
  <c r="BC2275" i="4"/>
  <c r="BC2276" i="4"/>
  <c r="BC2277" i="4"/>
  <c r="BC2278" i="4"/>
  <c r="BC2279" i="4"/>
  <c r="BC2280" i="4"/>
  <c r="BC2281" i="4"/>
  <c r="BC2282" i="4"/>
  <c r="BC2283" i="4"/>
  <c r="BC2284" i="4"/>
  <c r="BC2285" i="4"/>
  <c r="BC2286" i="4"/>
  <c r="BC2287" i="4"/>
  <c r="BC2288" i="4"/>
  <c r="BC2289" i="4"/>
  <c r="BC2290" i="4"/>
  <c r="BC2291" i="4"/>
  <c r="BC2292" i="4"/>
  <c r="BC2293" i="4"/>
  <c r="BC2294" i="4"/>
  <c r="BC2295" i="4"/>
  <c r="BC2296" i="4"/>
  <c r="BC2297" i="4"/>
  <c r="BC2298" i="4"/>
  <c r="BC2299" i="4"/>
  <c r="BC2300" i="4"/>
  <c r="BC2301" i="4"/>
  <c r="BC2302" i="4"/>
  <c r="BC2303" i="4"/>
  <c r="BC2304" i="4"/>
  <c r="BC2305" i="4"/>
  <c r="BC2306" i="4"/>
  <c r="BC2307" i="4"/>
  <c r="BC2308" i="4"/>
  <c r="BC2309" i="4"/>
  <c r="BC2310" i="4"/>
  <c r="BC2311" i="4"/>
  <c r="BC2312" i="4"/>
  <c r="BC2313" i="4"/>
  <c r="BC2314" i="4"/>
  <c r="BC2315" i="4"/>
  <c r="BC2316" i="4"/>
  <c r="BC2317" i="4"/>
  <c r="BC2318" i="4"/>
  <c r="BC2319" i="4"/>
  <c r="BC2320" i="4"/>
  <c r="BC2321" i="4"/>
  <c r="BC2322" i="4"/>
  <c r="BC2323" i="4"/>
  <c r="BC2324" i="4"/>
  <c r="BC2325" i="4"/>
  <c r="BC2326" i="4"/>
  <c r="BC2327" i="4"/>
  <c r="BC2328" i="4"/>
  <c r="BC2329" i="4"/>
  <c r="BC2330" i="4"/>
  <c r="BC2331" i="4"/>
  <c r="BC2332" i="4"/>
  <c r="BC2333" i="4"/>
  <c r="BC2334" i="4"/>
  <c r="BC2335" i="4"/>
  <c r="BC2336" i="4"/>
  <c r="BC2337" i="4"/>
  <c r="BC2338" i="4"/>
  <c r="BC2339" i="4"/>
  <c r="BC2340" i="4"/>
  <c r="BC2341" i="4"/>
  <c r="BC2342" i="4"/>
  <c r="BC2343" i="4"/>
  <c r="BC2344" i="4"/>
  <c r="BC2345" i="4"/>
  <c r="BC2346" i="4"/>
  <c r="BC2347" i="4"/>
  <c r="BC2348" i="4"/>
  <c r="BC2349" i="4"/>
  <c r="BC2350" i="4"/>
  <c r="BC2351" i="4"/>
  <c r="BC2352" i="4"/>
  <c r="BC2353" i="4"/>
  <c r="BC2354" i="4"/>
  <c r="BC2355" i="4"/>
  <c r="BC2356" i="4"/>
  <c r="BC2357" i="4"/>
  <c r="BC2358" i="4"/>
  <c r="BC2359" i="4"/>
  <c r="BC2360" i="4"/>
  <c r="BC2361" i="4"/>
  <c r="BC2362" i="4"/>
  <c r="BC2363" i="4"/>
  <c r="BC2364" i="4"/>
  <c r="BC2365" i="4"/>
  <c r="BC2366" i="4"/>
  <c r="BC2367" i="4"/>
  <c r="BC2368" i="4"/>
  <c r="BC2369" i="4"/>
  <c r="BC2370" i="4"/>
  <c r="BC2371" i="4"/>
  <c r="BC2372" i="4"/>
  <c r="BC2373" i="4"/>
  <c r="BC2374" i="4"/>
  <c r="BC2375" i="4"/>
  <c r="BC2376" i="4"/>
  <c r="BC2377" i="4"/>
  <c r="BC2378" i="4"/>
  <c r="BC2379" i="4"/>
  <c r="BC2380" i="4"/>
  <c r="BC2381" i="4"/>
  <c r="BC2382" i="4"/>
  <c r="BC2383" i="4"/>
  <c r="BC2384" i="4"/>
  <c r="BC2385" i="4"/>
  <c r="BC2386" i="4"/>
  <c r="BC2387" i="4"/>
  <c r="BC2388" i="4"/>
  <c r="BC2389" i="4"/>
  <c r="BC2390" i="4"/>
  <c r="BC2391" i="4"/>
  <c r="BC2392" i="4"/>
  <c r="BC2393" i="4"/>
  <c r="BC2394" i="4"/>
  <c r="BC2395" i="4"/>
  <c r="BC2396" i="4"/>
  <c r="BC2397" i="4"/>
  <c r="BC2398" i="4"/>
  <c r="BC2399" i="4"/>
  <c r="BC2400" i="4"/>
  <c r="BC2401" i="4"/>
  <c r="BC2402" i="4"/>
  <c r="BC2403" i="4"/>
  <c r="BC2404" i="4"/>
  <c r="BC2405" i="4"/>
  <c r="BC2406" i="4"/>
  <c r="BC2407" i="4"/>
  <c r="BC2408" i="4"/>
  <c r="BC2409" i="4"/>
  <c r="BC2410" i="4"/>
  <c r="BC2411" i="4"/>
  <c r="BC2412" i="4"/>
  <c r="BC2413" i="4"/>
  <c r="BC2414" i="4"/>
  <c r="BC2415" i="4"/>
  <c r="BC2416" i="4"/>
  <c r="BC2417" i="4"/>
  <c r="BC2418" i="4"/>
  <c r="BC2419" i="4"/>
  <c r="BC2420" i="4"/>
  <c r="BC2421" i="4"/>
  <c r="BC2422" i="4"/>
  <c r="BC2423" i="4"/>
  <c r="BC2424" i="4"/>
  <c r="BC2425" i="4"/>
  <c r="BC2426" i="4"/>
  <c r="BC2427" i="4"/>
  <c r="BC2428" i="4"/>
  <c r="BC2429" i="4"/>
  <c r="BC2430" i="4"/>
  <c r="BC2431" i="4"/>
  <c r="BC2432" i="4"/>
  <c r="BC2433" i="4"/>
  <c r="BC2434" i="4"/>
  <c r="BC2435" i="4"/>
  <c r="BC2436" i="4"/>
  <c r="BC2437" i="4"/>
  <c r="BC2438" i="4"/>
  <c r="BC2439" i="4"/>
  <c r="BC2440" i="4"/>
  <c r="BC2441" i="4"/>
  <c r="BC2442" i="4"/>
  <c r="BC2443" i="4"/>
  <c r="BC2444" i="4"/>
  <c r="BC2445" i="4"/>
  <c r="BC2446" i="4"/>
  <c r="BC2447" i="4"/>
  <c r="BC2448" i="4"/>
  <c r="BC2449" i="4"/>
  <c r="BC2450" i="4"/>
  <c r="BC2451" i="4"/>
  <c r="BC2452" i="4"/>
  <c r="BC2453" i="4"/>
  <c r="BC2454" i="4"/>
  <c r="BC2455" i="4"/>
  <c r="BC2456" i="4"/>
  <c r="BC2457" i="4"/>
  <c r="BC2458" i="4"/>
  <c r="BC2459" i="4"/>
  <c r="BC2460" i="4"/>
  <c r="BC2461" i="4"/>
  <c r="BC2462" i="4"/>
  <c r="BC2463" i="4"/>
  <c r="BC2464" i="4"/>
  <c r="BC2465" i="4"/>
  <c r="BC2466" i="4"/>
  <c r="BC2467" i="4"/>
  <c r="BC2468" i="4"/>
  <c r="BC2469" i="4"/>
  <c r="BC2470" i="4"/>
  <c r="BC2471" i="4"/>
  <c r="BC2472" i="4"/>
  <c r="BC2473" i="4"/>
  <c r="BC2474" i="4"/>
  <c r="BC2475" i="4"/>
  <c r="BC2476" i="4"/>
  <c r="BC2477" i="4"/>
  <c r="BC2478" i="4"/>
  <c r="BC2479" i="4"/>
  <c r="BC2480" i="4"/>
  <c r="BC2481" i="4"/>
  <c r="BC2482" i="4"/>
  <c r="BC2483" i="4"/>
  <c r="BC2484" i="4"/>
  <c r="BC2485" i="4"/>
  <c r="BC2486" i="4"/>
  <c r="BC2487" i="4"/>
  <c r="BC2488" i="4"/>
  <c r="BC2489" i="4"/>
  <c r="BC2490" i="4"/>
  <c r="BC2491" i="4"/>
  <c r="BC2492" i="4"/>
  <c r="BC2493" i="4"/>
  <c r="BC2494" i="4"/>
  <c r="BC2495" i="4"/>
  <c r="BC2496" i="4"/>
  <c r="BC2497" i="4"/>
  <c r="BC2498" i="4"/>
  <c r="BC2499" i="4"/>
  <c r="BC2500" i="4"/>
  <c r="BC2501" i="4"/>
  <c r="BC2502" i="4"/>
  <c r="BC2503" i="4"/>
  <c r="BC2504" i="4"/>
  <c r="BC2505" i="4"/>
  <c r="BC2506" i="4"/>
  <c r="BC2507" i="4"/>
  <c r="BC2508" i="4"/>
  <c r="BC2509" i="4"/>
  <c r="BC2510" i="4"/>
  <c r="BC2511" i="4"/>
  <c r="BC2512" i="4"/>
  <c r="BC2513" i="4"/>
  <c r="BC2514" i="4"/>
  <c r="BC2515" i="4"/>
  <c r="BC2516" i="4"/>
  <c r="BC2517" i="4"/>
  <c r="BC2518" i="4"/>
  <c r="BC2519" i="4"/>
  <c r="BC2520" i="4"/>
  <c r="BC2521" i="4"/>
  <c r="BC2522" i="4"/>
  <c r="BC2523" i="4"/>
  <c r="BC2524" i="4"/>
  <c r="BC2525" i="4"/>
  <c r="BC2526" i="4"/>
  <c r="BC2527" i="4"/>
  <c r="BC2528" i="4"/>
  <c r="BC2529" i="4"/>
  <c r="BC2530" i="4"/>
  <c r="BC2531" i="4"/>
  <c r="BC2532" i="4"/>
  <c r="BC2533" i="4"/>
  <c r="BC2534" i="4"/>
  <c r="BC2535" i="4"/>
  <c r="BC2536" i="4"/>
  <c r="BC2537" i="4"/>
  <c r="BC2538" i="4"/>
  <c r="BC2539" i="4"/>
  <c r="BC2540" i="4"/>
  <c r="BC2541" i="4"/>
  <c r="BC2542" i="4"/>
  <c r="BC2543" i="4"/>
  <c r="BC2544" i="4"/>
  <c r="BC2545" i="4"/>
  <c r="BC2546" i="4"/>
  <c r="BC2547" i="4"/>
  <c r="BC2548" i="4"/>
  <c r="BC2549" i="4"/>
  <c r="BC2550" i="4"/>
  <c r="BC2551" i="4"/>
  <c r="BC2552" i="4"/>
  <c r="BC2553" i="4"/>
  <c r="BC2554" i="4"/>
  <c r="BC2555" i="4"/>
  <c r="BC2556" i="4"/>
  <c r="BC2557" i="4"/>
  <c r="BC2558" i="4"/>
  <c r="BC2559" i="4"/>
  <c r="BC2560" i="4"/>
  <c r="BC2561" i="4"/>
  <c r="BC2562" i="4"/>
  <c r="BC2563" i="4"/>
  <c r="BC2564" i="4"/>
  <c r="BC2565" i="4"/>
  <c r="BC2566" i="4"/>
  <c r="BC2567" i="4"/>
  <c r="BC2568" i="4"/>
  <c r="BC2569" i="4"/>
  <c r="BC2570" i="4"/>
  <c r="BC2571" i="4"/>
  <c r="BC2572" i="4"/>
  <c r="BC2573" i="4"/>
  <c r="BC2574" i="4"/>
  <c r="BC2575" i="4"/>
  <c r="BC2576" i="4"/>
  <c r="BC2577" i="4"/>
  <c r="BC2578" i="4"/>
  <c r="BC2579" i="4"/>
  <c r="BC2580" i="4"/>
  <c r="BC2581" i="4"/>
  <c r="BC2582" i="4"/>
  <c r="BC2583" i="4"/>
  <c r="BC2584" i="4"/>
  <c r="BC2585" i="4"/>
  <c r="BC2586" i="4"/>
  <c r="BC2587" i="4"/>
  <c r="BC2588" i="4"/>
  <c r="BC2589" i="4"/>
  <c r="BC2590" i="4"/>
  <c r="BC2591" i="4"/>
  <c r="BC2592" i="4"/>
  <c r="BC2593" i="4"/>
  <c r="BC2594" i="4"/>
  <c r="BC2595" i="4"/>
  <c r="BC2596" i="4"/>
  <c r="BC2597" i="4"/>
  <c r="BC2598" i="4"/>
  <c r="BC2599" i="4"/>
  <c r="BC2600" i="4"/>
  <c r="BC2601" i="4"/>
  <c r="BC2602" i="4"/>
  <c r="BC2603" i="4"/>
  <c r="BC2604" i="4"/>
  <c r="BC2605" i="4"/>
  <c r="BC2606" i="4"/>
  <c r="BC2607" i="4"/>
  <c r="BC2608" i="4"/>
  <c r="BC2609" i="4"/>
  <c r="BC2610" i="4"/>
  <c r="BC2611" i="4"/>
  <c r="BC2612" i="4"/>
  <c r="BC2613" i="4"/>
  <c r="BC2614" i="4"/>
  <c r="BC2615" i="4"/>
  <c r="BC2616" i="4"/>
  <c r="BC2617" i="4"/>
  <c r="BC2618" i="4"/>
  <c r="BC2619" i="4"/>
  <c r="BC2620" i="4"/>
  <c r="BC2621" i="4"/>
  <c r="BC2622" i="4"/>
  <c r="BC2623" i="4"/>
  <c r="BC2624" i="4"/>
  <c r="BC2625" i="4"/>
  <c r="BC2626" i="4"/>
  <c r="BC2627" i="4"/>
  <c r="BC2628" i="4"/>
  <c r="BC2629" i="4"/>
  <c r="BC2630" i="4"/>
  <c r="BC2631" i="4"/>
  <c r="BC2632" i="4"/>
  <c r="BC2633" i="4"/>
  <c r="BC2634" i="4"/>
  <c r="BC2635" i="4"/>
  <c r="BC2636" i="4"/>
  <c r="BC2637" i="4"/>
  <c r="BC2638" i="4"/>
  <c r="BC2639" i="4"/>
  <c r="BC2640" i="4"/>
  <c r="BC2641" i="4"/>
  <c r="BC2642" i="4"/>
  <c r="BC2643" i="4"/>
  <c r="BC2644" i="4"/>
  <c r="BC2645" i="4"/>
  <c r="BC2646" i="4"/>
  <c r="BC2647" i="4"/>
  <c r="BC2648" i="4"/>
  <c r="BC2649" i="4"/>
  <c r="BC2650" i="4"/>
  <c r="BC2651" i="4"/>
  <c r="BC2652" i="4"/>
  <c r="BC2653" i="4"/>
  <c r="BC2654" i="4"/>
  <c r="BC2655" i="4"/>
  <c r="BC2656" i="4"/>
  <c r="BC2657" i="4"/>
  <c r="BC2658" i="4"/>
  <c r="BC2659" i="4"/>
  <c r="BC2660" i="4"/>
  <c r="BC2661" i="4"/>
  <c r="BC2662" i="4"/>
  <c r="BC2663" i="4"/>
  <c r="BC2664" i="4"/>
  <c r="BC2665" i="4"/>
  <c r="BC2666" i="4"/>
  <c r="BC2667" i="4"/>
  <c r="BC2668" i="4"/>
  <c r="BC2669" i="4"/>
  <c r="BC2670" i="4"/>
  <c r="BC2671" i="4"/>
  <c r="BC2672" i="4"/>
  <c r="BC2673" i="4"/>
  <c r="BC2674" i="4"/>
  <c r="BC2675" i="4"/>
  <c r="BC2676" i="4"/>
  <c r="BC2677" i="4"/>
  <c r="BC2678" i="4"/>
  <c r="BC2679" i="4"/>
  <c r="BC2680" i="4"/>
  <c r="BC2681" i="4"/>
  <c r="BC2682" i="4"/>
  <c r="BC2683" i="4"/>
  <c r="BC2684" i="4"/>
  <c r="BC2685" i="4"/>
  <c r="BC2686" i="4"/>
  <c r="BC2687" i="4"/>
  <c r="BC2688" i="4"/>
  <c r="BC2689" i="4"/>
  <c r="BC2690" i="4"/>
  <c r="BC2691" i="4"/>
  <c r="BC2692" i="4"/>
  <c r="BC2693" i="4"/>
  <c r="BC2694" i="4"/>
  <c r="BC2695" i="4"/>
  <c r="BC2696" i="4"/>
  <c r="BC2697" i="4"/>
  <c r="BC2698" i="4"/>
  <c r="BC2699" i="4"/>
  <c r="BC2700" i="4"/>
  <c r="BC2701" i="4"/>
  <c r="BC2702" i="4"/>
  <c r="BC2703" i="4"/>
  <c r="BC2704" i="4"/>
  <c r="BC2705" i="4"/>
  <c r="BC2706" i="4"/>
  <c r="BC2707" i="4"/>
  <c r="BC2708" i="4"/>
  <c r="BC2709" i="4"/>
  <c r="BC2710" i="4"/>
  <c r="BC2711" i="4"/>
  <c r="BC2712" i="4"/>
  <c r="BC2713" i="4"/>
  <c r="BC2714" i="4"/>
  <c r="BC2715" i="4"/>
  <c r="BC2716" i="4"/>
  <c r="BC2717" i="4"/>
  <c r="BC2718" i="4"/>
  <c r="BC2719" i="4"/>
  <c r="BC2720" i="4"/>
  <c r="BC2721" i="4"/>
  <c r="BC2722" i="4"/>
  <c r="BC2723" i="4"/>
  <c r="BC2724" i="4"/>
  <c r="BC2725" i="4"/>
  <c r="BC2726" i="4"/>
  <c r="BC2727" i="4"/>
  <c r="BC2728" i="4"/>
  <c r="BC2729" i="4"/>
  <c r="BC2730" i="4"/>
  <c r="BC2731" i="4"/>
  <c r="BC2732" i="4"/>
  <c r="BC2733" i="4"/>
  <c r="BC2734" i="4"/>
  <c r="BC2735" i="4"/>
  <c r="BC2736" i="4"/>
  <c r="BC2737" i="4"/>
  <c r="BC2738" i="4"/>
  <c r="BC2739" i="4"/>
  <c r="BC2740" i="4"/>
  <c r="BC2741" i="4"/>
  <c r="BC2742" i="4"/>
  <c r="BC2743" i="4"/>
  <c r="BC2744" i="4"/>
  <c r="BC2745" i="4"/>
  <c r="BC2746" i="4"/>
  <c r="BC2747" i="4"/>
  <c r="BC2748" i="4"/>
  <c r="BC2749" i="4"/>
  <c r="BC2750" i="4"/>
  <c r="BC2751" i="4"/>
  <c r="BC2752" i="4"/>
  <c r="BC2753" i="4"/>
  <c r="BC2754" i="4"/>
  <c r="BC2755" i="4"/>
  <c r="BC2756" i="4"/>
  <c r="BC2757" i="4"/>
  <c r="BC2758" i="4"/>
  <c r="BC2759" i="4"/>
  <c r="BC2760" i="4"/>
  <c r="BC2761" i="4"/>
  <c r="BC2762" i="4"/>
  <c r="BC2763" i="4"/>
  <c r="BC2764" i="4"/>
  <c r="BC2765" i="4"/>
  <c r="BC2766" i="4"/>
  <c r="BC2767" i="4"/>
  <c r="BC2768" i="4"/>
  <c r="BC2769" i="4"/>
  <c r="BC2770" i="4"/>
  <c r="BC2771" i="4"/>
  <c r="BC2772" i="4"/>
  <c r="BC2773" i="4"/>
  <c r="BC2774" i="4"/>
  <c r="BC2775" i="4"/>
  <c r="BC2776" i="4"/>
  <c r="BC2777" i="4"/>
  <c r="BC2778" i="4"/>
  <c r="BC2779" i="4"/>
  <c r="BC2780" i="4"/>
  <c r="BC2781" i="4"/>
  <c r="BC2782" i="4"/>
  <c r="BC2783" i="4"/>
  <c r="BC2784" i="4"/>
  <c r="BC2785" i="4"/>
  <c r="BC2786" i="4"/>
  <c r="BC2787" i="4"/>
  <c r="BC2788" i="4"/>
  <c r="BC2789" i="4"/>
  <c r="BC2790" i="4"/>
  <c r="BC2791" i="4"/>
  <c r="BC2792" i="4"/>
  <c r="BC2793" i="4"/>
  <c r="BC2794" i="4"/>
  <c r="BC2795" i="4"/>
  <c r="BC2796" i="4"/>
  <c r="BC2797" i="4"/>
  <c r="BC2798" i="4"/>
  <c r="BC2799" i="4"/>
  <c r="BC2800" i="4"/>
  <c r="BC2801" i="4"/>
  <c r="BC2802" i="4"/>
  <c r="BC2803" i="4"/>
  <c r="BC2804" i="4"/>
  <c r="BC2805" i="4"/>
  <c r="BC2806" i="4"/>
  <c r="BC2807" i="4"/>
  <c r="BC2808" i="4"/>
  <c r="BC2809" i="4"/>
  <c r="BC2810" i="4"/>
  <c r="BC2811" i="4"/>
  <c r="BC2812" i="4"/>
  <c r="BC2813" i="4"/>
  <c r="BC2814" i="4"/>
  <c r="BC2815" i="4"/>
  <c r="BC2816" i="4"/>
  <c r="BC2817" i="4"/>
  <c r="BC2818" i="4"/>
  <c r="BC2819" i="4"/>
  <c r="BC2820" i="4"/>
  <c r="BC2821" i="4"/>
  <c r="BC2822" i="4"/>
  <c r="BC2823" i="4"/>
  <c r="BC2824" i="4"/>
  <c r="BC2825" i="4"/>
  <c r="BC2826" i="4"/>
  <c r="BC2827" i="4"/>
  <c r="BC2828" i="4"/>
  <c r="BC2829" i="4"/>
  <c r="BC2830" i="4"/>
  <c r="BC2831" i="4"/>
  <c r="BC2832" i="4"/>
  <c r="BC2833" i="4"/>
  <c r="BC2834" i="4"/>
  <c r="BC2835" i="4"/>
  <c r="BC2836" i="4"/>
  <c r="BC2837" i="4"/>
  <c r="BC2838" i="4"/>
  <c r="BC2839" i="4"/>
  <c r="BC2840" i="4"/>
  <c r="BC2841" i="4"/>
  <c r="BC2842" i="4"/>
  <c r="BC2843" i="4"/>
  <c r="BC2844" i="4"/>
  <c r="BC2845" i="4"/>
  <c r="BC2846" i="4"/>
  <c r="BC2847" i="4"/>
  <c r="BC2848" i="4"/>
  <c r="BC2849" i="4"/>
  <c r="BC2850" i="4"/>
  <c r="BC2851" i="4"/>
  <c r="BC2852" i="4"/>
  <c r="BC2853" i="4"/>
  <c r="BC2854" i="4"/>
  <c r="BC2855" i="4"/>
  <c r="BC2856" i="4"/>
  <c r="BC2857" i="4"/>
  <c r="BC2858" i="4"/>
  <c r="BC2859" i="4"/>
  <c r="BC2860" i="4"/>
  <c r="BC2861" i="4"/>
  <c r="BC2862" i="4"/>
  <c r="BC2863" i="4"/>
  <c r="BC2864" i="4"/>
  <c r="BC2865" i="4"/>
  <c r="BC2866" i="4"/>
  <c r="BC2867" i="4"/>
  <c r="BC2868" i="4"/>
  <c r="BC2869" i="4"/>
  <c r="BC2870" i="4"/>
  <c r="BC2871" i="4"/>
  <c r="BC2872" i="4"/>
  <c r="BC2873" i="4"/>
  <c r="BC2874" i="4"/>
  <c r="BC2875" i="4"/>
  <c r="BC2876" i="4"/>
  <c r="BC2877" i="4"/>
  <c r="BC2878" i="4"/>
  <c r="BC2879" i="4"/>
  <c r="BC2880" i="4"/>
  <c r="BC2881" i="4"/>
  <c r="BC2882" i="4"/>
  <c r="BC2883" i="4"/>
  <c r="BC2884" i="4"/>
  <c r="BC2885" i="4"/>
  <c r="BC2886" i="4"/>
  <c r="BC2887" i="4"/>
  <c r="BC2888" i="4"/>
  <c r="BC2889" i="4"/>
  <c r="BC2890" i="4"/>
  <c r="BC2891" i="4"/>
  <c r="BC2892" i="4"/>
  <c r="BC2893" i="4"/>
  <c r="BC2894" i="4"/>
  <c r="BC2895" i="4"/>
  <c r="BC2896" i="4"/>
  <c r="BC2897" i="4"/>
  <c r="BC2898" i="4"/>
  <c r="BC2899" i="4"/>
  <c r="BC2900" i="4"/>
  <c r="BC2901" i="4"/>
  <c r="BC2902" i="4"/>
  <c r="BC2903" i="4"/>
  <c r="BC2904" i="4"/>
  <c r="BC2905" i="4"/>
  <c r="BC2906" i="4"/>
  <c r="BC2907" i="4"/>
  <c r="BC2908" i="4"/>
  <c r="BC2909" i="4"/>
  <c r="BC2910" i="4"/>
  <c r="BC2911" i="4"/>
  <c r="BC2912" i="4"/>
  <c r="BC2913" i="4"/>
  <c r="BC2914" i="4"/>
  <c r="BC2915" i="4"/>
  <c r="BC2916" i="4"/>
  <c r="BC2917" i="4"/>
  <c r="BC2918" i="4"/>
  <c r="BC2919" i="4"/>
  <c r="BC2920" i="4"/>
  <c r="BC2921" i="4"/>
  <c r="BC2922" i="4"/>
  <c r="BC2923" i="4"/>
  <c r="BC2924" i="4"/>
  <c r="BC2925" i="4"/>
  <c r="BC2926" i="4"/>
  <c r="BC2927" i="4"/>
  <c r="BC2928" i="4"/>
  <c r="BC2929" i="4"/>
  <c r="BC2930" i="4"/>
  <c r="BC2931" i="4"/>
  <c r="BC2932" i="4"/>
  <c r="BC2933" i="4"/>
  <c r="BC2934" i="4"/>
  <c r="BC2935" i="4"/>
  <c r="BC2936" i="4"/>
  <c r="BC2937" i="4"/>
  <c r="BC2938" i="4"/>
  <c r="BC2939" i="4"/>
  <c r="BC2940" i="4"/>
  <c r="BC2941" i="4"/>
  <c r="BC2942" i="4"/>
  <c r="BC2943" i="4"/>
  <c r="BC2944" i="4"/>
  <c r="BC2945" i="4"/>
  <c r="BC2946" i="4"/>
  <c r="BC2947" i="4"/>
  <c r="BC2948" i="4"/>
  <c r="BC2949" i="4"/>
  <c r="BC2950" i="4"/>
  <c r="BC2951" i="4"/>
  <c r="BC2952" i="4"/>
  <c r="BC2953" i="4"/>
  <c r="BC2954" i="4"/>
  <c r="BC2955" i="4"/>
  <c r="BC2956" i="4"/>
  <c r="BC2957" i="4"/>
  <c r="BC2958" i="4"/>
  <c r="BC2959" i="4"/>
  <c r="BC2960" i="4"/>
  <c r="BC2961" i="4"/>
  <c r="BC2962" i="4"/>
  <c r="BC2963" i="4"/>
  <c r="BC2964" i="4"/>
  <c r="BC2965" i="4"/>
  <c r="BC2966" i="4"/>
  <c r="BC2967" i="4"/>
  <c r="BC2968" i="4"/>
  <c r="BC2969" i="4"/>
  <c r="BC2970" i="4"/>
  <c r="BC2971" i="4"/>
  <c r="BC2972" i="4"/>
  <c r="BC2973" i="4"/>
  <c r="BC2974" i="4"/>
  <c r="BC2975" i="4"/>
  <c r="BC2976" i="4"/>
  <c r="BC2977" i="4"/>
  <c r="BC2978" i="4"/>
  <c r="BC2979" i="4"/>
  <c r="BC2980" i="4"/>
  <c r="BC2981" i="4"/>
  <c r="BC2982" i="4"/>
  <c r="BC2983" i="4"/>
  <c r="BC2984" i="4"/>
  <c r="BC2985" i="4"/>
  <c r="BC2986" i="4"/>
  <c r="BC2987" i="4"/>
  <c r="BC2988" i="4"/>
  <c r="BC2989" i="4"/>
  <c r="BC2990" i="4"/>
  <c r="BC2991" i="4"/>
  <c r="BC2992" i="4"/>
  <c r="BC2993" i="4"/>
  <c r="BC2994" i="4"/>
  <c r="BC2995" i="4"/>
  <c r="BC2996" i="4"/>
  <c r="BC2997" i="4"/>
  <c r="BC2998" i="4"/>
  <c r="BC2999" i="4"/>
  <c r="BC3000" i="4"/>
  <c r="BC3001" i="4"/>
  <c r="BC3002" i="4"/>
  <c r="BC3003" i="4"/>
  <c r="BC3004" i="4"/>
  <c r="BC3005" i="4"/>
  <c r="BC3006" i="4"/>
  <c r="BC3007" i="4"/>
  <c r="BC3008" i="4"/>
  <c r="BC3009" i="4"/>
  <c r="BC3010" i="4"/>
  <c r="BC3011" i="4"/>
  <c r="BC3012" i="4"/>
  <c r="BC3013" i="4"/>
  <c r="BC3014" i="4"/>
  <c r="BC3015" i="4"/>
  <c r="BC3016" i="4"/>
  <c r="BC3017" i="4"/>
  <c r="BC3018" i="4"/>
  <c r="BC3019" i="4"/>
  <c r="BC3020" i="4"/>
  <c r="BC3021" i="4"/>
  <c r="BC3022" i="4"/>
  <c r="BC3023" i="4"/>
  <c r="BC3024" i="4"/>
  <c r="BC3025" i="4"/>
  <c r="BC3026" i="4"/>
  <c r="BC3027" i="4"/>
  <c r="BC3028" i="4"/>
  <c r="BC3029" i="4"/>
  <c r="BC3030" i="4"/>
  <c r="BC3031" i="4"/>
  <c r="BC3032" i="4"/>
  <c r="BC3033" i="4"/>
  <c r="BC3034" i="4"/>
  <c r="BC3035" i="4"/>
  <c r="BC3036" i="4"/>
  <c r="BC3037" i="4"/>
  <c r="BC3038" i="4"/>
  <c r="BC3039" i="4"/>
  <c r="BC3040" i="4"/>
  <c r="BC3041" i="4"/>
  <c r="BC3042" i="4"/>
  <c r="BC3043" i="4"/>
  <c r="BC3044" i="4"/>
  <c r="BC3045" i="4"/>
  <c r="BC3046" i="4"/>
  <c r="BC3047" i="4"/>
  <c r="BC3048" i="4"/>
  <c r="BC3049" i="4"/>
  <c r="BC3050" i="4"/>
  <c r="BC3051" i="4"/>
  <c r="BC3052" i="4"/>
  <c r="BC3053" i="4"/>
  <c r="BC3054" i="4"/>
  <c r="BC3055" i="4"/>
  <c r="BC3056" i="4"/>
  <c r="BC3057" i="4"/>
  <c r="BC3058" i="4"/>
  <c r="BC3059" i="4"/>
  <c r="BC3060" i="4"/>
  <c r="BC3061" i="4"/>
  <c r="BC3062" i="4"/>
  <c r="BC3063" i="4"/>
  <c r="BC3064" i="4"/>
  <c r="BC3065" i="4"/>
  <c r="BC3066" i="4"/>
  <c r="BC3067" i="4"/>
  <c r="BC3068" i="4"/>
  <c r="BC3069" i="4"/>
  <c r="BC3070" i="4"/>
  <c r="BC3071" i="4"/>
  <c r="BC3072" i="4"/>
  <c r="BC3073" i="4"/>
  <c r="BC3074" i="4"/>
  <c r="BC3075" i="4"/>
  <c r="BC3076" i="4"/>
  <c r="BC3077" i="4"/>
  <c r="BC3078" i="4"/>
  <c r="BC3079" i="4"/>
  <c r="BC3080" i="4"/>
  <c r="BC3081" i="4"/>
  <c r="BC3082" i="4"/>
  <c r="BC3083" i="4"/>
  <c r="BC3084" i="4"/>
  <c r="BC3085" i="4"/>
  <c r="BC3086" i="4"/>
  <c r="BC3087" i="4"/>
  <c r="BC3088" i="4"/>
  <c r="BC3089" i="4"/>
  <c r="BC3090" i="4"/>
  <c r="BC3091" i="4"/>
  <c r="BC3092" i="4"/>
  <c r="BC3093" i="4"/>
  <c r="BC3094" i="4"/>
  <c r="BC3095" i="4"/>
  <c r="BC3096" i="4"/>
  <c r="BC3097" i="4"/>
  <c r="BC3098" i="4"/>
  <c r="BC3099" i="4"/>
  <c r="BC3100" i="4"/>
  <c r="BC3101" i="4"/>
  <c r="BC3102" i="4"/>
  <c r="BC3103" i="4"/>
  <c r="BC3104" i="4"/>
  <c r="BC3105" i="4"/>
  <c r="BC3106" i="4"/>
  <c r="BC3107" i="4"/>
  <c r="BC3108" i="4"/>
  <c r="BC3109" i="4"/>
  <c r="BC3110" i="4"/>
  <c r="BC3111" i="4"/>
  <c r="BC3112" i="4"/>
  <c r="BC3113" i="4"/>
  <c r="BC3114" i="4"/>
  <c r="BC3115" i="4"/>
  <c r="BC3116" i="4"/>
  <c r="BC3117" i="4"/>
  <c r="BC3118" i="4"/>
  <c r="BC3119" i="4"/>
  <c r="BC3120" i="4"/>
  <c r="BC3121" i="4"/>
  <c r="BC3122" i="4"/>
  <c r="BC3123" i="4"/>
  <c r="BC3124" i="4"/>
  <c r="BC3125" i="4"/>
  <c r="BC3126" i="4"/>
  <c r="BC3127" i="4"/>
  <c r="BC3128" i="4"/>
  <c r="BC3129" i="4"/>
  <c r="BC3130" i="4"/>
  <c r="BC3131" i="4"/>
  <c r="BC3132" i="4"/>
  <c r="BC3133" i="4"/>
  <c r="BC3134" i="4"/>
  <c r="BC3135" i="4"/>
  <c r="BC3136" i="4"/>
  <c r="BC3137" i="4"/>
  <c r="BC3138" i="4"/>
  <c r="BC3139" i="4"/>
  <c r="BC3140" i="4"/>
  <c r="BC3141" i="4"/>
  <c r="BC3142" i="4"/>
  <c r="BC3143" i="4"/>
  <c r="BC3144" i="4"/>
  <c r="BC3145" i="4"/>
  <c r="BC3146" i="4"/>
  <c r="BC3147" i="4"/>
  <c r="BC3148" i="4"/>
  <c r="BC3149" i="4"/>
  <c r="BC3150" i="4"/>
  <c r="BC3151" i="4"/>
  <c r="BC3152" i="4"/>
  <c r="BC3153" i="4"/>
  <c r="BC3154" i="4"/>
  <c r="BC3155" i="4"/>
  <c r="BC3156" i="4"/>
  <c r="BC3157" i="4"/>
  <c r="BC3158" i="4"/>
  <c r="BC3159" i="4"/>
  <c r="BC3160" i="4"/>
  <c r="BC3161" i="4"/>
  <c r="BC3162" i="4"/>
  <c r="BC3163" i="4"/>
  <c r="BC3164" i="4"/>
  <c r="BC3165" i="4"/>
  <c r="BC3166" i="4"/>
  <c r="BC3167" i="4"/>
  <c r="BC3168" i="4"/>
  <c r="BC3169" i="4"/>
  <c r="BC3170" i="4"/>
  <c r="BC3171" i="4"/>
  <c r="BC3172" i="4"/>
  <c r="BC3173" i="4"/>
  <c r="BC3174" i="4"/>
  <c r="BC3175" i="4"/>
  <c r="BC3176" i="4"/>
  <c r="BC3177" i="4"/>
  <c r="BC3178" i="4"/>
  <c r="BC3179" i="4"/>
  <c r="BC3180" i="4"/>
  <c r="BC3181" i="4"/>
  <c r="BC3182" i="4"/>
  <c r="BC3183" i="4"/>
  <c r="BC3184" i="4"/>
  <c r="BC3185" i="4"/>
  <c r="BC3186" i="4"/>
  <c r="BC3187" i="4"/>
  <c r="BC3188" i="4"/>
  <c r="BC3189" i="4"/>
  <c r="BC3190" i="4"/>
  <c r="BC3191" i="4"/>
  <c r="BC3192" i="4"/>
  <c r="BC3193" i="4"/>
  <c r="BC3194" i="4"/>
  <c r="BC3195" i="4"/>
  <c r="BC3196" i="4"/>
  <c r="BC3197" i="4"/>
  <c r="BC3198" i="4"/>
  <c r="BC3199" i="4"/>
  <c r="BC3200" i="4"/>
  <c r="BC3201" i="4"/>
  <c r="BC3202" i="4"/>
  <c r="BC3203" i="4"/>
  <c r="BC3204" i="4"/>
  <c r="BC3205" i="4"/>
  <c r="BC3206" i="4"/>
  <c r="BC3207" i="4"/>
  <c r="BC3208" i="4"/>
  <c r="BC3209" i="4"/>
  <c r="BC3210" i="4"/>
  <c r="BC3211" i="4"/>
  <c r="BC3212" i="4"/>
  <c r="BC3213" i="4"/>
  <c r="BC3214" i="4"/>
  <c r="BC3215" i="4"/>
  <c r="BC3216" i="4"/>
  <c r="BC3217" i="4"/>
  <c r="BC3218" i="4"/>
  <c r="BC3219" i="4"/>
  <c r="BC3220" i="4"/>
  <c r="BC3221" i="4"/>
  <c r="BC3222" i="4"/>
  <c r="BC3223" i="4"/>
  <c r="BC3224" i="4"/>
  <c r="BC3225" i="4"/>
  <c r="BC3226" i="4"/>
  <c r="BC3227" i="4"/>
  <c r="BC3228" i="4"/>
  <c r="BC3229" i="4"/>
  <c r="BC3230" i="4"/>
  <c r="BC3231" i="4"/>
  <c r="BC3232" i="4"/>
  <c r="BC3233" i="4"/>
  <c r="BC3234" i="4"/>
  <c r="BC3235" i="4"/>
  <c r="BC3236" i="4"/>
  <c r="BC3237" i="4"/>
  <c r="BC3238" i="4"/>
  <c r="BC3239" i="4"/>
  <c r="BC3240" i="4"/>
  <c r="BC3241" i="4"/>
  <c r="BC3242" i="4"/>
  <c r="BC3243" i="4"/>
  <c r="BC3244" i="4"/>
  <c r="BC3245" i="4"/>
  <c r="BC3246" i="4"/>
  <c r="BC3247" i="4"/>
  <c r="BC3248" i="4"/>
  <c r="BC3249" i="4"/>
  <c r="BC3250" i="4"/>
  <c r="BC3251" i="4"/>
  <c r="BC3252" i="4"/>
  <c r="BC3253" i="4"/>
  <c r="BC3254" i="4"/>
  <c r="BC3255" i="4"/>
  <c r="BC3256" i="4"/>
  <c r="BC3257" i="4"/>
  <c r="BC3258" i="4"/>
  <c r="BC3259" i="4"/>
  <c r="BC3260" i="4"/>
  <c r="BC3261" i="4"/>
  <c r="BC3262" i="4"/>
  <c r="BC3263" i="4"/>
  <c r="BC3264" i="4"/>
  <c r="BC3265" i="4"/>
  <c r="BC3266" i="4"/>
  <c r="BC3267" i="4"/>
  <c r="BC3268" i="4"/>
  <c r="BC3269" i="4"/>
  <c r="BC3270" i="4"/>
  <c r="BC3271" i="4"/>
  <c r="BC3272" i="4"/>
  <c r="BC3273" i="4"/>
  <c r="BC3274" i="4"/>
  <c r="BC3275" i="4"/>
  <c r="BC3276" i="4"/>
  <c r="BC3277" i="4"/>
  <c r="BC3278" i="4"/>
  <c r="BC3279" i="4"/>
  <c r="BC3280" i="4"/>
  <c r="BC3281" i="4"/>
  <c r="BC3282" i="4"/>
  <c r="BC3283" i="4"/>
  <c r="BC3284" i="4"/>
  <c r="BC3285" i="4"/>
  <c r="BC3286" i="4"/>
  <c r="BC3287" i="4"/>
  <c r="BC3288" i="4"/>
  <c r="BC3289" i="4"/>
  <c r="BC3290" i="4"/>
  <c r="BC3291" i="4"/>
  <c r="BC3292" i="4"/>
  <c r="BC3293" i="4"/>
  <c r="BC3294" i="4"/>
  <c r="BC3295" i="4"/>
  <c r="BC3296" i="4"/>
  <c r="BC3297" i="4"/>
  <c r="BC3298" i="4"/>
  <c r="BC3299" i="4"/>
  <c r="BC3300" i="4"/>
  <c r="BC3301" i="4"/>
  <c r="BC3302" i="4"/>
  <c r="BC3303" i="4"/>
  <c r="BC3304" i="4"/>
  <c r="BC3305" i="4"/>
  <c r="BC3306" i="4"/>
  <c r="BC3307" i="4"/>
  <c r="BC3308" i="4"/>
  <c r="BC3309" i="4"/>
  <c r="BC3310" i="4"/>
  <c r="BC3311" i="4"/>
  <c r="BC3312" i="4"/>
  <c r="BC3313" i="4"/>
  <c r="BC3314" i="4"/>
  <c r="BC3315" i="4"/>
  <c r="BC3316" i="4"/>
  <c r="BC3317" i="4"/>
  <c r="BC3318" i="4"/>
  <c r="BC3319" i="4"/>
  <c r="BC3320" i="4"/>
  <c r="BC3321" i="4"/>
  <c r="BC3322" i="4"/>
  <c r="BC3323" i="4"/>
  <c r="BC3324" i="4"/>
  <c r="BC3325" i="4"/>
  <c r="BC3326" i="4"/>
  <c r="BC3327" i="4"/>
  <c r="BC3328" i="4"/>
  <c r="BC3329" i="4"/>
  <c r="BC3330" i="4"/>
  <c r="BC3331" i="4"/>
  <c r="BC3332" i="4"/>
  <c r="BC3333" i="4"/>
  <c r="BC3334" i="4"/>
  <c r="BC3335" i="4"/>
  <c r="BC3336" i="4"/>
  <c r="BC3337" i="4"/>
  <c r="BC3338" i="4"/>
  <c r="BC3339" i="4"/>
  <c r="BC3340" i="4"/>
  <c r="BC3341" i="4"/>
  <c r="BC3342" i="4"/>
  <c r="BC3343" i="4"/>
  <c r="BC3344" i="4"/>
  <c r="BC3345" i="4"/>
  <c r="BC3346" i="4"/>
  <c r="BC3347" i="4"/>
  <c r="BC3348" i="4"/>
  <c r="BC3349" i="4"/>
  <c r="BC3350" i="4"/>
  <c r="BC3351" i="4"/>
  <c r="BC3352" i="4"/>
  <c r="BC3353" i="4"/>
  <c r="BC3354" i="4"/>
  <c r="BC3355" i="4"/>
  <c r="BC3356" i="4"/>
  <c r="BC3357" i="4"/>
  <c r="BC3358" i="4"/>
  <c r="BC3359" i="4"/>
  <c r="BC3360" i="4"/>
  <c r="BC3361" i="4"/>
  <c r="BC3362" i="4"/>
  <c r="BC3363" i="4"/>
  <c r="BC3364" i="4"/>
  <c r="BC3365" i="4"/>
  <c r="BC3366" i="4"/>
  <c r="BC3367" i="4"/>
  <c r="BC3368" i="4"/>
  <c r="BC3369" i="4"/>
  <c r="BC3370" i="4"/>
  <c r="BC3371" i="4"/>
  <c r="BC3372" i="4"/>
  <c r="BC3373" i="4"/>
  <c r="BC3374" i="4"/>
  <c r="BC3375" i="4"/>
  <c r="BC3376" i="4"/>
  <c r="BC3377" i="4"/>
  <c r="BC3378" i="4"/>
  <c r="BC3379" i="4"/>
  <c r="BC3380" i="4"/>
  <c r="BC3381" i="4"/>
  <c r="BC3382" i="4"/>
  <c r="BC3383" i="4"/>
  <c r="BC3384" i="4"/>
  <c r="BC3385" i="4"/>
  <c r="BC3386" i="4"/>
  <c r="BC3387" i="4"/>
  <c r="BC3388" i="4"/>
  <c r="BC3389" i="4"/>
  <c r="BC3390" i="4"/>
  <c r="BC3391" i="4"/>
  <c r="BC3392" i="4"/>
  <c r="BC3393" i="4"/>
  <c r="BC3394" i="4"/>
  <c r="BC3395" i="4"/>
  <c r="BC3396" i="4"/>
  <c r="BC3397" i="4"/>
  <c r="BC3398" i="4"/>
  <c r="BC3399" i="4"/>
  <c r="BC3400" i="4"/>
  <c r="BC3401" i="4"/>
  <c r="BC3402" i="4"/>
  <c r="BC3403" i="4"/>
  <c r="BC3404" i="4"/>
  <c r="BC3405" i="4"/>
  <c r="BC3406" i="4"/>
  <c r="BC3407" i="4"/>
  <c r="BC3408" i="4"/>
  <c r="BC3409" i="4"/>
  <c r="BC3410" i="4"/>
  <c r="BC3411" i="4"/>
  <c r="BC3412" i="4"/>
  <c r="BC3413" i="4"/>
  <c r="BC3414" i="4"/>
  <c r="BC3415" i="4"/>
  <c r="BC3416" i="4"/>
  <c r="BC3417" i="4"/>
  <c r="BC3418" i="4"/>
  <c r="BC3419" i="4"/>
  <c r="BC3420" i="4"/>
  <c r="BC3421" i="4"/>
  <c r="BC3422" i="4"/>
  <c r="BC3423" i="4"/>
  <c r="BC3424" i="4"/>
  <c r="BC3425" i="4"/>
  <c r="BC3426" i="4"/>
  <c r="BC3427" i="4"/>
  <c r="BC3428" i="4"/>
  <c r="BC3429" i="4"/>
  <c r="BC3430" i="4"/>
  <c r="BC3431" i="4"/>
  <c r="BC3432" i="4"/>
  <c r="BC3433" i="4"/>
  <c r="BC3434" i="4"/>
  <c r="BC3435" i="4"/>
  <c r="BC3436" i="4"/>
  <c r="BC3437" i="4"/>
  <c r="BC3438" i="4"/>
  <c r="BC3439" i="4"/>
  <c r="BC3440" i="4"/>
  <c r="BC3441" i="4"/>
  <c r="BC3442" i="4"/>
  <c r="BC3443" i="4"/>
  <c r="BC3444" i="4"/>
  <c r="BC3445" i="4"/>
  <c r="BC3446" i="4"/>
  <c r="BC3447" i="4"/>
  <c r="BC3448" i="4"/>
  <c r="BC3449" i="4"/>
  <c r="BC3450" i="4"/>
  <c r="BC3451" i="4"/>
  <c r="BC3452" i="4"/>
  <c r="BC3453" i="4"/>
  <c r="BC3454" i="4"/>
  <c r="BC3455" i="4"/>
  <c r="BC3456" i="4"/>
  <c r="BC3457" i="4"/>
  <c r="BC3458" i="4"/>
  <c r="BC3459" i="4"/>
  <c r="BC3460" i="4"/>
  <c r="BC3461" i="4"/>
  <c r="BC3462" i="4"/>
  <c r="BC3463" i="4"/>
  <c r="BC3464" i="4"/>
  <c r="BC3465" i="4"/>
  <c r="BC3466" i="4"/>
  <c r="BC3467" i="4"/>
  <c r="BC3468" i="4"/>
  <c r="BC3469" i="4"/>
  <c r="BC3470" i="4"/>
  <c r="BC3471" i="4"/>
  <c r="BC3472" i="4"/>
  <c r="BC3473" i="4"/>
  <c r="BC3474" i="4"/>
  <c r="BC3475" i="4"/>
  <c r="BC3476" i="4"/>
  <c r="BC3477" i="4"/>
  <c r="BC3478" i="4"/>
  <c r="BC3479" i="4"/>
  <c r="BC3480" i="4"/>
  <c r="BC3481" i="4"/>
  <c r="BC3482" i="4"/>
  <c r="BC3483" i="4"/>
  <c r="BC3484" i="4"/>
  <c r="BC3485" i="4"/>
  <c r="BC3486" i="4"/>
  <c r="BC3487" i="4"/>
  <c r="BC3488" i="4"/>
  <c r="BC3489" i="4"/>
  <c r="BC3490" i="4"/>
  <c r="BC3491" i="4"/>
  <c r="BC3492" i="4"/>
  <c r="BC3493" i="4"/>
  <c r="BC3494" i="4"/>
  <c r="BC3495" i="4"/>
  <c r="BC3496" i="4"/>
  <c r="BC3497" i="4"/>
  <c r="BC3498" i="4"/>
  <c r="BC3499" i="4"/>
  <c r="BC3500" i="4"/>
  <c r="BC3501" i="4"/>
  <c r="BC3502" i="4"/>
  <c r="BC3503" i="4"/>
  <c r="BC3504" i="4"/>
  <c r="BC3505" i="4"/>
  <c r="BC3506" i="4"/>
  <c r="BC3507" i="4"/>
  <c r="BC3508" i="4"/>
  <c r="BC3509" i="4"/>
  <c r="BC3510" i="4"/>
  <c r="BC3511" i="4"/>
  <c r="BC3512" i="4"/>
  <c r="BC3513" i="4"/>
  <c r="BC3514" i="4"/>
  <c r="BC3515" i="4"/>
  <c r="BC3516" i="4"/>
  <c r="BC3517" i="4"/>
  <c r="BC3518" i="4"/>
  <c r="BC3519" i="4"/>
  <c r="BC3520" i="4"/>
  <c r="BC3521" i="4"/>
  <c r="BC3522" i="4"/>
  <c r="BC3523" i="4"/>
  <c r="BC3524" i="4"/>
  <c r="BC3525" i="4"/>
  <c r="BC3526" i="4"/>
  <c r="BC3527" i="4"/>
  <c r="BC3528" i="4"/>
  <c r="BC3529" i="4"/>
  <c r="BC3530" i="4"/>
  <c r="BC3531" i="4"/>
  <c r="BC3532" i="4"/>
  <c r="BC3533" i="4"/>
  <c r="BC3534" i="4"/>
  <c r="BC3535" i="4"/>
  <c r="BC3536" i="4"/>
  <c r="BC3537" i="4"/>
  <c r="BC3538" i="4"/>
  <c r="BC3539" i="4"/>
  <c r="BC3540" i="4"/>
  <c r="BC3541" i="4"/>
  <c r="BC3542" i="4"/>
  <c r="BC3543" i="4"/>
  <c r="BC3544" i="4"/>
  <c r="BC3545" i="4"/>
  <c r="BC3546" i="4"/>
  <c r="BC3547" i="4"/>
  <c r="BC3548" i="4"/>
  <c r="BC3549" i="4"/>
  <c r="BC3550" i="4"/>
  <c r="BC3551" i="4"/>
  <c r="BC3552" i="4"/>
  <c r="BC3553" i="4"/>
  <c r="BC3554" i="4"/>
  <c r="BC3555" i="4"/>
  <c r="BC3556" i="4"/>
  <c r="BC3557" i="4"/>
  <c r="BC3558" i="4"/>
  <c r="BC3559" i="4"/>
  <c r="BC3560" i="4"/>
  <c r="BC3561" i="4"/>
  <c r="BC3562" i="4"/>
  <c r="BC3563" i="4"/>
  <c r="BC3564" i="4"/>
  <c r="BC3565" i="4"/>
  <c r="BC3566" i="4"/>
  <c r="BC3567" i="4"/>
  <c r="BC3568" i="4"/>
  <c r="BC3569" i="4"/>
  <c r="BC3570" i="4"/>
  <c r="BC3571" i="4"/>
  <c r="BC3572" i="4"/>
  <c r="BC3573" i="4"/>
  <c r="BC3574" i="4"/>
  <c r="BC3575" i="4"/>
  <c r="BC3576" i="4"/>
  <c r="BC3577" i="4"/>
  <c r="BC3578" i="4"/>
  <c r="BC3579" i="4"/>
  <c r="BC3580" i="4"/>
  <c r="BC3581" i="4"/>
  <c r="BC3582" i="4"/>
  <c r="BC3583" i="4"/>
  <c r="BC3584" i="4"/>
  <c r="BC3585" i="4"/>
  <c r="BC3586" i="4"/>
  <c r="BC3587" i="4"/>
  <c r="BC3588" i="4"/>
  <c r="BC3589" i="4"/>
  <c r="BC3590" i="4"/>
  <c r="BC3591" i="4"/>
  <c r="BC3592" i="4"/>
  <c r="BC3593" i="4"/>
  <c r="BC3594" i="4"/>
  <c r="BC3595" i="4"/>
  <c r="BC3596" i="4"/>
  <c r="BC3597" i="4"/>
  <c r="BC3598" i="4"/>
  <c r="BC3599" i="4"/>
  <c r="BC3600" i="4"/>
  <c r="BC3601" i="4"/>
  <c r="BC3602" i="4"/>
  <c r="BC3603" i="4"/>
  <c r="BC3604" i="4"/>
  <c r="BC3605" i="4"/>
  <c r="BC3606" i="4"/>
  <c r="BC3607" i="4"/>
  <c r="BC3608" i="4"/>
  <c r="BC3609" i="4"/>
  <c r="BC3610" i="4"/>
  <c r="BC3611" i="4"/>
  <c r="BC3612" i="4"/>
  <c r="BC3613" i="4"/>
  <c r="BC3614" i="4"/>
  <c r="BC3615" i="4"/>
  <c r="BC3616" i="4"/>
  <c r="BC3617" i="4"/>
  <c r="BC3618" i="4"/>
  <c r="BC3619" i="4"/>
  <c r="BC3620" i="4"/>
  <c r="BC3621" i="4"/>
  <c r="BC3622" i="4"/>
  <c r="BC3623" i="4"/>
  <c r="BC3624" i="4"/>
  <c r="BC3625" i="4"/>
  <c r="BC3626" i="4"/>
  <c r="BC3627" i="4"/>
  <c r="BC3628" i="4"/>
  <c r="BC3629" i="4"/>
  <c r="BC3630" i="4"/>
  <c r="BC3631" i="4"/>
  <c r="BC3632" i="4"/>
  <c r="BC3633" i="4"/>
  <c r="BC3634" i="4"/>
  <c r="BC3635" i="4"/>
  <c r="BC3636" i="4"/>
  <c r="BC3637" i="4"/>
  <c r="BC3638" i="4"/>
  <c r="BC3639" i="4"/>
  <c r="BC3640" i="4"/>
  <c r="BC3641" i="4"/>
  <c r="BC3642" i="4"/>
  <c r="BC3643" i="4"/>
  <c r="BC3644" i="4"/>
  <c r="BC3645" i="4"/>
  <c r="BC3646" i="4"/>
  <c r="BC3647" i="4"/>
  <c r="BC3648" i="4"/>
  <c r="BC3649" i="4"/>
  <c r="BC3650" i="4"/>
  <c r="BC3651" i="4"/>
  <c r="BC3652" i="4"/>
  <c r="BC3653" i="4"/>
  <c r="BC3654" i="4"/>
  <c r="BC3655" i="4"/>
  <c r="BC3656" i="4"/>
  <c r="BC3657" i="4"/>
  <c r="BC3658" i="4"/>
  <c r="BC3659" i="4"/>
  <c r="BC3660" i="4"/>
  <c r="BC3661" i="4"/>
  <c r="BC3662" i="4"/>
  <c r="BC3663" i="4"/>
  <c r="BC3664" i="4"/>
  <c r="BC3665" i="4"/>
  <c r="BC3666" i="4"/>
  <c r="BC3667" i="4"/>
  <c r="BC3668" i="4"/>
  <c r="BC3669" i="4"/>
  <c r="BC3670" i="4"/>
  <c r="BC3671" i="4"/>
  <c r="BC3672" i="4"/>
  <c r="BC3673" i="4"/>
  <c r="BC3674" i="4"/>
  <c r="BC3675" i="4"/>
  <c r="BC3676" i="4"/>
  <c r="BC3677" i="4"/>
  <c r="BC3678" i="4"/>
  <c r="BC3679" i="4"/>
  <c r="BC3680" i="4"/>
  <c r="BC3681" i="4"/>
  <c r="BC3682" i="4"/>
  <c r="BC3683" i="4"/>
  <c r="BC3684" i="4"/>
  <c r="BC3685" i="4"/>
  <c r="BC3686" i="4"/>
  <c r="BC3687" i="4"/>
  <c r="BC3688" i="4"/>
  <c r="BC3689" i="4"/>
  <c r="BC3690" i="4"/>
  <c r="BC3691" i="4"/>
  <c r="BC3692" i="4"/>
  <c r="BC3693" i="4"/>
  <c r="BC3694" i="4"/>
  <c r="BC3695" i="4"/>
  <c r="BC3696" i="4"/>
  <c r="BC3697" i="4"/>
  <c r="BC3698" i="4"/>
  <c r="BC3699" i="4"/>
  <c r="BC3700" i="4"/>
  <c r="BC3701" i="4"/>
  <c r="BC3702" i="4"/>
  <c r="BC3703" i="4"/>
  <c r="BC3704" i="4"/>
  <c r="BC3705" i="4"/>
  <c r="BC3706" i="4"/>
  <c r="BC3707" i="4"/>
  <c r="BC3708" i="4"/>
  <c r="BC3709" i="4"/>
  <c r="BC3710" i="4"/>
  <c r="BC3711" i="4"/>
  <c r="BC3712" i="4"/>
  <c r="BC3713" i="4"/>
  <c r="BC3714" i="4"/>
  <c r="BC3715" i="4"/>
  <c r="BC3716" i="4"/>
  <c r="BC3717" i="4"/>
  <c r="BC3718" i="4"/>
  <c r="BC3719" i="4"/>
  <c r="BC3720" i="4"/>
  <c r="BC3721" i="4"/>
  <c r="BC3722" i="4"/>
  <c r="BC3723" i="4"/>
  <c r="BC3724" i="4"/>
  <c r="BC3725" i="4"/>
  <c r="BC3726" i="4"/>
  <c r="BC3727" i="4"/>
  <c r="BC3728" i="4"/>
  <c r="BC3729" i="4"/>
  <c r="BC3730" i="4"/>
  <c r="BC3731" i="4"/>
  <c r="BC3732" i="4"/>
  <c r="BC3733" i="4"/>
  <c r="BC3734" i="4"/>
  <c r="BC3735" i="4"/>
  <c r="BC3736" i="4"/>
  <c r="BC3737" i="4"/>
  <c r="BC3738" i="4"/>
  <c r="BC3739" i="4"/>
  <c r="BC3740" i="4"/>
  <c r="BC3741" i="4"/>
  <c r="BC3742" i="4"/>
  <c r="BC3743" i="4"/>
  <c r="BC3744" i="4"/>
  <c r="BC3745" i="4"/>
  <c r="BC3746" i="4"/>
  <c r="BC3747" i="4"/>
  <c r="BC3748" i="4"/>
  <c r="BC3749" i="4"/>
  <c r="BC3750" i="4"/>
  <c r="BC3751" i="4"/>
  <c r="BC3752" i="4"/>
  <c r="BC3753" i="4"/>
  <c r="BC3754" i="4"/>
  <c r="BC3755" i="4"/>
  <c r="BC3756" i="4"/>
  <c r="BC3757" i="4"/>
  <c r="BC3758" i="4"/>
  <c r="BC3759" i="4"/>
  <c r="BC3760" i="4"/>
  <c r="BC3761" i="4"/>
  <c r="BC3762" i="4"/>
  <c r="BC3763" i="4"/>
  <c r="BC3764" i="4"/>
  <c r="BC3765" i="4"/>
  <c r="BC3766" i="4"/>
  <c r="BC3767" i="4"/>
  <c r="BC3768" i="4"/>
  <c r="BC3769" i="4"/>
  <c r="BC3770" i="4"/>
  <c r="BC3771" i="4"/>
  <c r="BC3772" i="4"/>
  <c r="BC3773" i="4"/>
  <c r="BC3774" i="4"/>
  <c r="BC3775" i="4"/>
  <c r="BC3776" i="4"/>
  <c r="BC3777" i="4"/>
  <c r="BC3778" i="4"/>
  <c r="BC3779" i="4"/>
  <c r="BC3780" i="4"/>
  <c r="BC3781" i="4"/>
  <c r="BC3782" i="4"/>
  <c r="BC3783" i="4"/>
  <c r="BC3784" i="4"/>
  <c r="BC3785" i="4"/>
  <c r="BC3786" i="4"/>
  <c r="BC3787" i="4"/>
  <c r="BC3788" i="4"/>
  <c r="BC3789" i="4"/>
  <c r="BC3790" i="4"/>
  <c r="BC3791" i="4"/>
  <c r="BC3792" i="4"/>
  <c r="BC3793" i="4"/>
  <c r="BC3794" i="4"/>
  <c r="BC3795" i="4"/>
  <c r="BC3796" i="4"/>
  <c r="BC3797" i="4"/>
  <c r="BC3798" i="4"/>
  <c r="BC3799" i="4"/>
  <c r="BC3800" i="4"/>
  <c r="BC3801" i="4"/>
  <c r="BC3802" i="4"/>
  <c r="BC3803" i="4"/>
  <c r="BC3804" i="4"/>
  <c r="BC3805" i="4"/>
  <c r="BC3806" i="4"/>
  <c r="BC3807" i="4"/>
  <c r="BC3808" i="4"/>
  <c r="BC3809" i="4"/>
  <c r="BC3810" i="4"/>
  <c r="BC3811" i="4"/>
  <c r="BC3812" i="4"/>
  <c r="BC3813" i="4"/>
  <c r="BC3814" i="4"/>
  <c r="BC3815" i="4"/>
  <c r="BC3816" i="4"/>
  <c r="BC3817" i="4"/>
  <c r="BC3818" i="4"/>
  <c r="BC3819" i="4"/>
  <c r="BC3820" i="4"/>
  <c r="BC3821" i="4"/>
  <c r="BC3822" i="4"/>
  <c r="BC3823" i="4"/>
  <c r="BC3824" i="4"/>
  <c r="BC3825" i="4"/>
  <c r="BC3826" i="4"/>
  <c r="BC3827" i="4"/>
  <c r="BC3828" i="4"/>
  <c r="BC3829" i="4"/>
  <c r="BC3830" i="4"/>
  <c r="BC3831" i="4"/>
  <c r="BC3832" i="4"/>
  <c r="BC3833" i="4"/>
  <c r="BC3834" i="4"/>
  <c r="BC3835" i="4"/>
  <c r="BC3836" i="4"/>
  <c r="BC3837" i="4"/>
  <c r="BC3838" i="4"/>
  <c r="BC3839" i="4"/>
  <c r="BC3840" i="4"/>
  <c r="BC3841" i="4"/>
  <c r="BC3842" i="4"/>
  <c r="BC3843" i="4"/>
  <c r="BC3844" i="4"/>
  <c r="BC3845" i="4"/>
  <c r="BC3846" i="4"/>
  <c r="BC3847" i="4"/>
  <c r="BC3848" i="4"/>
  <c r="BC3849" i="4"/>
  <c r="BC3850" i="4"/>
  <c r="BC3851" i="4"/>
  <c r="BC3852" i="4"/>
  <c r="BC3853" i="4"/>
  <c r="BC3854" i="4"/>
  <c r="BC3855" i="4"/>
  <c r="BC3856" i="4"/>
  <c r="BC3857" i="4"/>
  <c r="BC3858" i="4"/>
  <c r="BC3859" i="4"/>
  <c r="BC3860" i="4"/>
  <c r="BC3861" i="4"/>
  <c r="BC3862" i="4"/>
  <c r="BC3863" i="4"/>
  <c r="BC3864" i="4"/>
  <c r="BC3865" i="4"/>
  <c r="BC3866" i="4"/>
  <c r="BC3867" i="4"/>
  <c r="BC3868" i="4"/>
  <c r="BC3869" i="4"/>
  <c r="BC3870" i="4"/>
  <c r="BC3871" i="4"/>
  <c r="BC3872" i="4"/>
  <c r="BC3873" i="4"/>
  <c r="BC3874" i="4"/>
  <c r="BC3875" i="4"/>
  <c r="BC3876" i="4"/>
  <c r="BC3877" i="4"/>
  <c r="BC3878" i="4"/>
  <c r="BC3879" i="4"/>
  <c r="BC3880" i="4"/>
  <c r="BC3881" i="4"/>
  <c r="BC3882" i="4"/>
  <c r="BC3883" i="4"/>
  <c r="BC3884" i="4"/>
  <c r="BC3885" i="4"/>
  <c r="BC3886" i="4"/>
  <c r="BC3887" i="4"/>
  <c r="BC3888" i="4"/>
  <c r="BC3889" i="4"/>
  <c r="BC3890" i="4"/>
  <c r="BC3891" i="4"/>
  <c r="BC3892" i="4"/>
  <c r="BC3893" i="4"/>
  <c r="BC3894" i="4"/>
  <c r="BC3895" i="4"/>
  <c r="BC3896" i="4"/>
  <c r="BC3897" i="4"/>
  <c r="BC3898" i="4"/>
  <c r="BC3899" i="4"/>
  <c r="BC3900" i="4"/>
  <c r="BC3901" i="4"/>
  <c r="BC3902" i="4"/>
  <c r="BC3903" i="4"/>
  <c r="BC3904" i="4"/>
  <c r="BC3905" i="4"/>
  <c r="BC3906" i="4"/>
  <c r="BC3907" i="4"/>
  <c r="BC3908" i="4"/>
  <c r="BC3909" i="4"/>
  <c r="BC3910" i="4"/>
  <c r="BC3911" i="4"/>
  <c r="BC3912" i="4"/>
  <c r="BC3913" i="4"/>
  <c r="BC3914" i="4"/>
  <c r="BC3915" i="4"/>
  <c r="BC3916" i="4"/>
  <c r="BC3917" i="4"/>
  <c r="BC3918" i="4"/>
  <c r="BC3919" i="4"/>
  <c r="BC3920" i="4"/>
  <c r="BC3921" i="4"/>
  <c r="BC3922" i="4"/>
  <c r="BC3923" i="4"/>
  <c r="BC3924" i="4"/>
  <c r="BC3925" i="4"/>
  <c r="BC3926" i="4"/>
  <c r="BC3927" i="4"/>
  <c r="BC3928" i="4"/>
  <c r="BC3929" i="4"/>
  <c r="BC3930" i="4"/>
  <c r="BC3931" i="4"/>
  <c r="BC3932" i="4"/>
  <c r="BC3933" i="4"/>
  <c r="BC3934" i="4"/>
  <c r="BC3935" i="4"/>
  <c r="BC3936" i="4"/>
  <c r="BC3937" i="4"/>
  <c r="BC3938" i="4"/>
  <c r="BC3939" i="4"/>
  <c r="BC3940" i="4"/>
  <c r="BC3941" i="4"/>
  <c r="BC3942" i="4"/>
  <c r="BC3943" i="4"/>
  <c r="BC3944" i="4"/>
  <c r="BC3945" i="4"/>
  <c r="BC3946" i="4"/>
  <c r="BC3947" i="4"/>
  <c r="BC3948" i="4"/>
  <c r="BC3949" i="4"/>
  <c r="BC3950" i="4"/>
  <c r="BC3951" i="4"/>
  <c r="BC3952" i="4"/>
  <c r="BC3953" i="4"/>
  <c r="BC3954" i="4"/>
  <c r="BC3955" i="4"/>
  <c r="BC3956" i="4"/>
  <c r="BC3957" i="4"/>
  <c r="BC3958" i="4"/>
  <c r="BC3959" i="4"/>
  <c r="BC3960" i="4"/>
  <c r="BC3961" i="4"/>
  <c r="BC3962" i="4"/>
  <c r="BC3963" i="4"/>
  <c r="BC3964" i="4"/>
  <c r="BC3965" i="4"/>
  <c r="BC3966" i="4"/>
  <c r="BC3967" i="4"/>
  <c r="BC3968" i="4"/>
  <c r="BC3969" i="4"/>
  <c r="BC3970" i="4"/>
  <c r="BC3971" i="4"/>
  <c r="BC3972" i="4"/>
  <c r="BC3973" i="4"/>
  <c r="BC3974" i="4"/>
  <c r="BC3975" i="4"/>
  <c r="BC3976" i="4"/>
  <c r="BC3977" i="4"/>
  <c r="BC3978" i="4"/>
  <c r="BC3979" i="4"/>
  <c r="BC3980" i="4"/>
  <c r="BC3981" i="4"/>
  <c r="BC3982" i="4"/>
  <c r="BC3983" i="4"/>
  <c r="BC3984" i="4"/>
  <c r="BC3985" i="4"/>
  <c r="BC3986" i="4"/>
  <c r="BC3987" i="4"/>
  <c r="BC3988" i="4"/>
  <c r="BC3989" i="4"/>
  <c r="BC3990" i="4"/>
  <c r="BC3991" i="4"/>
  <c r="BC3992" i="4"/>
  <c r="BC3993" i="4"/>
  <c r="BC3994" i="4"/>
  <c r="BC3995" i="4"/>
  <c r="BC3996" i="4"/>
  <c r="BC3997" i="4"/>
  <c r="BC3998" i="4"/>
  <c r="BC3999" i="4"/>
  <c r="BC4000" i="4"/>
  <c r="BC4001" i="4"/>
  <c r="BC4002" i="4"/>
  <c r="BC4003" i="4"/>
  <c r="BC4004" i="4"/>
  <c r="BC4005" i="4"/>
  <c r="BC4006" i="4"/>
  <c r="BC4007" i="4"/>
  <c r="BC4008" i="4"/>
  <c r="BC4009" i="4"/>
  <c r="BC4010" i="4"/>
  <c r="BC4011" i="4"/>
  <c r="BC4012" i="4"/>
  <c r="BC4013" i="4"/>
  <c r="BC4014" i="4"/>
  <c r="BC4015" i="4"/>
  <c r="BC4016" i="4"/>
  <c r="BC4017" i="4"/>
  <c r="BC4018" i="4"/>
  <c r="BC4019" i="4"/>
  <c r="BC4020" i="4"/>
  <c r="BC4021" i="4"/>
  <c r="BC4022" i="4"/>
  <c r="BC4023" i="4"/>
  <c r="BC4024" i="4"/>
  <c r="BC4025" i="4"/>
  <c r="BC4026" i="4"/>
  <c r="BC4027" i="4"/>
  <c r="BC4028" i="4"/>
  <c r="BC4029" i="4"/>
  <c r="BC4030" i="4"/>
  <c r="BC4031" i="4"/>
  <c r="BC4032" i="4"/>
  <c r="BC4033" i="4"/>
  <c r="BC4034" i="4"/>
  <c r="BC4035" i="4"/>
  <c r="BC4036" i="4"/>
  <c r="BC4037" i="4"/>
  <c r="BC4038" i="4"/>
  <c r="BC4039" i="4"/>
  <c r="BC4040" i="4"/>
  <c r="BC4041" i="4"/>
  <c r="BC4042" i="4"/>
  <c r="BC4043" i="4"/>
  <c r="BC4044" i="4"/>
  <c r="BC4045" i="4"/>
  <c r="BC4046" i="4"/>
  <c r="BC4047" i="4"/>
  <c r="BC4048" i="4"/>
  <c r="BC4049" i="4"/>
  <c r="BC4050" i="4"/>
  <c r="BC4051" i="4"/>
  <c r="BC4052" i="4"/>
  <c r="BC4053" i="4"/>
  <c r="BC4054" i="4"/>
  <c r="BC4055" i="4"/>
  <c r="BC4056" i="4"/>
  <c r="BC4057" i="4"/>
  <c r="BC4058" i="4"/>
  <c r="BC4059" i="4"/>
  <c r="BC4060" i="4"/>
  <c r="BC4061" i="4"/>
  <c r="BC4062" i="4"/>
  <c r="BC4063" i="4"/>
  <c r="BC4064" i="4"/>
  <c r="BC4065" i="4"/>
  <c r="BC4066" i="4"/>
  <c r="BC4067" i="4"/>
  <c r="BC4068" i="4"/>
  <c r="BC4069" i="4"/>
  <c r="BC4070" i="4"/>
  <c r="BC4071" i="4"/>
  <c r="BC4072" i="4"/>
  <c r="BC4073" i="4"/>
  <c r="BC4074" i="4"/>
  <c r="BC4075" i="4"/>
  <c r="BC4076" i="4"/>
  <c r="BC4077" i="4"/>
  <c r="BC4078" i="4"/>
  <c r="BC4079" i="4"/>
  <c r="BC4080" i="4"/>
  <c r="BC4081" i="4"/>
  <c r="BC4082" i="4"/>
  <c r="BC4083" i="4"/>
  <c r="BC4084" i="4"/>
  <c r="BC4085" i="4"/>
  <c r="BC4086" i="4"/>
  <c r="BC4087" i="4"/>
  <c r="BC4088" i="4"/>
  <c r="BC4089" i="4"/>
  <c r="BC4090" i="4"/>
  <c r="BC4091" i="4"/>
  <c r="BC4092" i="4"/>
  <c r="BC4093" i="4"/>
  <c r="BC4094" i="4"/>
  <c r="BC4095" i="4"/>
  <c r="BC4096" i="4"/>
  <c r="BC4097" i="4"/>
  <c r="BC4098" i="4"/>
  <c r="BC4099" i="4"/>
  <c r="BC4100" i="4"/>
  <c r="BC4101" i="4"/>
  <c r="BC4102" i="4"/>
  <c r="BC4103" i="4"/>
  <c r="BC4104" i="4"/>
  <c r="BC4105" i="4"/>
  <c r="BC4106" i="4"/>
  <c r="BC4107" i="4"/>
  <c r="BC4108" i="4"/>
  <c r="BC4109" i="4"/>
  <c r="BC4110" i="4"/>
  <c r="BC4111" i="4"/>
  <c r="BC4112" i="4"/>
  <c r="BC4113" i="4"/>
  <c r="BC4114" i="4"/>
  <c r="BC4115" i="4"/>
  <c r="BC4116" i="4"/>
  <c r="BC4117" i="4"/>
  <c r="BC4118" i="4"/>
  <c r="BC4119" i="4"/>
  <c r="BC4120" i="4"/>
  <c r="BC4121" i="4"/>
  <c r="BC4122" i="4"/>
  <c r="BC4123" i="4"/>
  <c r="BC4124" i="4"/>
  <c r="BC4125" i="4"/>
  <c r="BC4126" i="4"/>
  <c r="BC4127" i="4"/>
  <c r="BC4128" i="4"/>
  <c r="BC4129" i="4"/>
  <c r="BC4130" i="4"/>
  <c r="BC4131" i="4"/>
  <c r="BC4132" i="4"/>
  <c r="BC4133" i="4"/>
  <c r="BC4134" i="4"/>
  <c r="BC4135" i="4"/>
  <c r="BC4136" i="4"/>
  <c r="BC4137" i="4"/>
  <c r="BC4138" i="4"/>
  <c r="BC4139" i="4"/>
  <c r="BC4140" i="4"/>
  <c r="BC4141" i="4"/>
  <c r="BC4142" i="4"/>
  <c r="BC4143" i="4"/>
  <c r="BC4144" i="4"/>
  <c r="BC4145" i="4"/>
  <c r="BC4146" i="4"/>
  <c r="BC4147" i="4"/>
  <c r="BC4148" i="4"/>
  <c r="BC4149" i="4"/>
  <c r="BC4150" i="4"/>
  <c r="BC4151" i="4"/>
  <c r="BC4152" i="4"/>
  <c r="BC4153" i="4"/>
  <c r="BC4154" i="4"/>
  <c r="BC4155" i="4"/>
  <c r="BC4156" i="4"/>
  <c r="BC4157" i="4"/>
  <c r="BC4158" i="4"/>
  <c r="BC4159" i="4"/>
  <c r="BC4160" i="4"/>
  <c r="BC4161" i="4"/>
  <c r="BC4162" i="4"/>
  <c r="BC4163" i="4"/>
  <c r="BC4164" i="4"/>
  <c r="BC4165" i="4"/>
  <c r="BC4166" i="4"/>
  <c r="BC4167" i="4"/>
  <c r="BC4168" i="4"/>
  <c r="BC4169" i="4"/>
  <c r="BC4170" i="4"/>
  <c r="BC4171" i="4"/>
  <c r="BC4172" i="4"/>
  <c r="BC4173" i="4"/>
  <c r="BC4174" i="4"/>
  <c r="BC4175" i="4"/>
  <c r="BC4176" i="4"/>
  <c r="BC4177" i="4"/>
  <c r="BC4178" i="4"/>
  <c r="BC4179" i="4"/>
  <c r="BC4180" i="4"/>
  <c r="BC4181" i="4"/>
  <c r="BC4182" i="4"/>
  <c r="BC4183" i="4"/>
  <c r="BC4184" i="4"/>
  <c r="BC4185" i="4"/>
  <c r="BC4186" i="4"/>
  <c r="BC4187" i="4"/>
  <c r="BC4188" i="4"/>
  <c r="BC4189" i="4"/>
  <c r="BC4190" i="4"/>
  <c r="BC4191" i="4"/>
  <c r="BC4192" i="4"/>
  <c r="BC4193" i="4"/>
  <c r="BC4194" i="4"/>
  <c r="BC4195" i="4"/>
  <c r="BC4196" i="4"/>
  <c r="BC4197" i="4"/>
  <c r="BC4198" i="4"/>
  <c r="BC4199" i="4"/>
  <c r="BC4200" i="4"/>
  <c r="BC4201" i="4"/>
  <c r="BC4202" i="4"/>
  <c r="BC4203" i="4"/>
  <c r="BC4204" i="4"/>
  <c r="BC4205" i="4"/>
  <c r="BC4206" i="4"/>
  <c r="BC4207" i="4"/>
  <c r="BC4208" i="4"/>
  <c r="BC4209" i="4"/>
  <c r="BC4210" i="4"/>
  <c r="BC4211" i="4"/>
  <c r="BC4212" i="4"/>
  <c r="BC4213" i="4"/>
  <c r="BC4214" i="4"/>
  <c r="BC4215" i="4"/>
  <c r="BC4216" i="4"/>
  <c r="BC4217" i="4"/>
  <c r="BC4218" i="4"/>
  <c r="BC4219" i="4"/>
  <c r="BC4220" i="4"/>
  <c r="BC4221" i="4"/>
  <c r="BC4222" i="4"/>
  <c r="BC4223" i="4"/>
  <c r="BC4224" i="4"/>
  <c r="BC4225" i="4"/>
  <c r="BC4226" i="4"/>
  <c r="BC4227" i="4"/>
  <c r="BC4228" i="4"/>
  <c r="BC4229" i="4"/>
  <c r="BC4230" i="4"/>
  <c r="BC4231" i="4"/>
  <c r="BC4232" i="4"/>
  <c r="BC4233" i="4"/>
  <c r="BC4234" i="4"/>
  <c r="BC4235" i="4"/>
  <c r="BC4236" i="4"/>
  <c r="BC4237" i="4"/>
  <c r="BC4238" i="4"/>
  <c r="BC4239" i="4"/>
  <c r="BC4240" i="4"/>
  <c r="BC4241" i="4"/>
  <c r="BC4242" i="4"/>
  <c r="BC4243" i="4"/>
  <c r="BC4244" i="4"/>
  <c r="BC4245" i="4"/>
  <c r="BC4246" i="4"/>
  <c r="BC4247" i="4"/>
  <c r="BC4248" i="4"/>
  <c r="BC4249" i="4"/>
  <c r="BC4250" i="4"/>
  <c r="BC4251" i="4"/>
  <c r="BC4252" i="4"/>
  <c r="BC4253" i="4"/>
  <c r="BC4254" i="4"/>
  <c r="BC4255" i="4"/>
  <c r="BC4256" i="4"/>
  <c r="BC4257" i="4"/>
  <c r="BC4258" i="4"/>
  <c r="BC4259" i="4"/>
  <c r="BC4260" i="4"/>
  <c r="BC4261" i="4"/>
  <c r="BC4262" i="4"/>
  <c r="BC4263" i="4"/>
  <c r="BC4264" i="4"/>
  <c r="BC4265" i="4"/>
  <c r="BC4266" i="4"/>
  <c r="BC4267" i="4"/>
  <c r="BC4268" i="4"/>
  <c r="BC4269" i="4"/>
  <c r="BC4270" i="4"/>
  <c r="BC4271" i="4"/>
  <c r="BC4272" i="4"/>
  <c r="BC4273" i="4"/>
  <c r="BC4274" i="4"/>
  <c r="BC4275" i="4"/>
  <c r="BC4276" i="4"/>
  <c r="BC4277" i="4"/>
  <c r="BC4278" i="4"/>
  <c r="BC4279" i="4"/>
  <c r="BC4280" i="4"/>
  <c r="BC4281" i="4"/>
  <c r="BC4282" i="4"/>
  <c r="BC4283" i="4"/>
  <c r="BC4284" i="4"/>
  <c r="BC4285" i="4"/>
  <c r="BC4286" i="4"/>
  <c r="BC4287" i="4"/>
  <c r="BC4288" i="4"/>
  <c r="BC4289" i="4"/>
  <c r="BC4290" i="4"/>
  <c r="BC4291" i="4"/>
  <c r="BC4292" i="4"/>
  <c r="BC4293" i="4"/>
  <c r="BC4294" i="4"/>
  <c r="BC4295" i="4"/>
  <c r="BC4296" i="4"/>
  <c r="BC4297" i="4"/>
  <c r="BC4298" i="4"/>
  <c r="BC4299" i="4"/>
  <c r="BC4300" i="4"/>
  <c r="BC4301" i="4"/>
  <c r="BC4302" i="4"/>
  <c r="BC4303" i="4"/>
  <c r="BC4304" i="4"/>
  <c r="BC4305" i="4"/>
  <c r="BC4306" i="4"/>
  <c r="BC4307" i="4"/>
  <c r="BC4308" i="4"/>
  <c r="BC4309" i="4"/>
  <c r="BC4310" i="4"/>
  <c r="BC4311" i="4"/>
  <c r="BC4312" i="4"/>
  <c r="BC4313" i="4"/>
  <c r="BC4314" i="4"/>
  <c r="BC4315" i="4"/>
  <c r="BC4316" i="4"/>
  <c r="BC4317" i="4"/>
  <c r="BC4318" i="4"/>
  <c r="BC4319" i="4"/>
  <c r="BC4320" i="4"/>
  <c r="BC4321" i="4"/>
  <c r="BC4322" i="4"/>
  <c r="BC4323" i="4"/>
  <c r="BC4324" i="4"/>
  <c r="BC4325" i="4"/>
  <c r="BC4326" i="4"/>
  <c r="BC4327" i="4"/>
  <c r="BC4328" i="4"/>
  <c r="BC4329" i="4"/>
  <c r="BC4330" i="4"/>
  <c r="BC4331" i="4"/>
  <c r="BC4332" i="4"/>
  <c r="BC4333" i="4"/>
  <c r="BC4334" i="4"/>
  <c r="BC4335" i="4"/>
  <c r="BC4336" i="4"/>
  <c r="BC4337" i="4"/>
  <c r="BC4338" i="4"/>
  <c r="BC4339" i="4"/>
  <c r="BC4340" i="4"/>
  <c r="BC4341" i="4"/>
  <c r="BC4342" i="4"/>
  <c r="BC4343" i="4"/>
  <c r="BC4344" i="4"/>
  <c r="BC4345" i="4"/>
  <c r="BC4346" i="4"/>
  <c r="BC4347" i="4"/>
  <c r="BC4348" i="4"/>
  <c r="BC4349" i="4"/>
  <c r="BC4350" i="4"/>
  <c r="BC4351" i="4"/>
  <c r="BC4352" i="4"/>
  <c r="BC4353" i="4"/>
  <c r="BC4354" i="4"/>
  <c r="BC4355" i="4"/>
  <c r="BC4356" i="4"/>
  <c r="BC4357" i="4"/>
  <c r="BC4358" i="4"/>
  <c r="BC4359" i="4"/>
  <c r="BC4360" i="4"/>
  <c r="BC4361" i="4"/>
  <c r="BC4362" i="4"/>
  <c r="BC4363" i="4"/>
  <c r="BC4364" i="4"/>
  <c r="BC4365" i="4"/>
  <c r="BC4366" i="4"/>
  <c r="BC4367" i="4"/>
  <c r="BC4368" i="4"/>
  <c r="BC4369" i="4"/>
  <c r="BC4370" i="4"/>
  <c r="BC4371" i="4"/>
  <c r="BC4372" i="4"/>
  <c r="BC4373" i="4"/>
  <c r="BC4374" i="4"/>
  <c r="BC4375" i="4"/>
  <c r="BC4376" i="4"/>
  <c r="BC4377" i="4"/>
  <c r="BC4378" i="4"/>
  <c r="BC4379" i="4"/>
  <c r="BC4380" i="4"/>
  <c r="BC4381" i="4"/>
  <c r="BC4382" i="4"/>
  <c r="BC4383" i="4"/>
  <c r="BC4384" i="4"/>
  <c r="BC4385" i="4"/>
  <c r="BC4386" i="4"/>
  <c r="BC4387" i="4"/>
  <c r="BC4388" i="4"/>
  <c r="BC4389" i="4"/>
  <c r="BC4390" i="4"/>
  <c r="BC4391" i="4"/>
  <c r="BC4392" i="4"/>
  <c r="BC4393" i="4"/>
  <c r="BC4394" i="4"/>
  <c r="BC4395" i="4"/>
  <c r="BC4396" i="4"/>
  <c r="BC4397" i="4"/>
  <c r="BC4398" i="4"/>
  <c r="BC4399" i="4"/>
  <c r="BC4400" i="4"/>
  <c r="BC4401" i="4"/>
  <c r="BC4402" i="4"/>
  <c r="BC4403" i="4"/>
  <c r="BC4404" i="4"/>
  <c r="BC4405" i="4"/>
  <c r="BC4406" i="4"/>
  <c r="BC4407" i="4"/>
  <c r="BC4408" i="4"/>
  <c r="BC4409" i="4"/>
  <c r="BC4410" i="4"/>
  <c r="BC4411" i="4"/>
  <c r="BC4412" i="4"/>
  <c r="BC4413" i="4"/>
  <c r="BC4414" i="4"/>
  <c r="BC4415" i="4"/>
  <c r="BC4416" i="4"/>
  <c r="BC4417" i="4"/>
  <c r="BC4418" i="4"/>
  <c r="BC4419" i="4"/>
  <c r="BC4420" i="4"/>
  <c r="BC4421" i="4"/>
  <c r="BC4422" i="4"/>
  <c r="BC4423" i="4"/>
  <c r="BC4424" i="4"/>
  <c r="BC4425" i="4"/>
  <c r="BC4426" i="4"/>
  <c r="BC4427" i="4"/>
  <c r="BC4428" i="4"/>
  <c r="BC4429" i="4"/>
  <c r="BC4430" i="4"/>
  <c r="BC4431" i="4"/>
  <c r="BC4432" i="4"/>
  <c r="BC4433" i="4"/>
  <c r="BC4434" i="4"/>
  <c r="BC4435" i="4"/>
  <c r="BC4436" i="4"/>
  <c r="BC4437" i="4"/>
  <c r="BC4438" i="4"/>
  <c r="BC4439" i="4"/>
  <c r="BC4440" i="4"/>
  <c r="BC4441" i="4"/>
  <c r="BC4442" i="4"/>
  <c r="BC4443" i="4"/>
  <c r="BC4444" i="4"/>
  <c r="BC4445" i="4"/>
  <c r="BC4446" i="4"/>
  <c r="BC4447" i="4"/>
  <c r="BC4448" i="4"/>
  <c r="BC4449" i="4"/>
  <c r="BC4450" i="4"/>
  <c r="BC4451" i="4"/>
  <c r="BC4452" i="4"/>
  <c r="BC4453" i="4"/>
  <c r="BC4454" i="4"/>
  <c r="BC4455" i="4"/>
  <c r="BC4456" i="4"/>
  <c r="BC4457" i="4"/>
  <c r="BC4458" i="4"/>
  <c r="BC4459" i="4"/>
  <c r="BC4460" i="4"/>
  <c r="BC4461" i="4"/>
  <c r="BC4462" i="4"/>
  <c r="BC4463" i="4"/>
  <c r="BC4464" i="4"/>
  <c r="BC4465" i="4"/>
  <c r="BC4466" i="4"/>
  <c r="BC4467" i="4"/>
  <c r="BC4468" i="4"/>
  <c r="BC4469" i="4"/>
  <c r="BC4470" i="4"/>
  <c r="BC4471" i="4"/>
  <c r="BC4472" i="4"/>
  <c r="BC4473" i="4"/>
  <c r="BC4474" i="4"/>
  <c r="BC4475" i="4"/>
  <c r="BC4476" i="4"/>
  <c r="BC4477" i="4"/>
  <c r="BC4478" i="4"/>
  <c r="BC4479" i="4"/>
  <c r="BC4480" i="4"/>
  <c r="BC4481" i="4"/>
  <c r="BC4482" i="4"/>
  <c r="BC4483" i="4"/>
  <c r="BC4484" i="4"/>
  <c r="BC4485" i="4"/>
  <c r="BC4486" i="4"/>
  <c r="BC4487" i="4"/>
  <c r="BC4488" i="4"/>
  <c r="BC4489" i="4"/>
  <c r="BC4490" i="4"/>
  <c r="BC4491" i="4"/>
  <c r="BC4492" i="4"/>
  <c r="BC4493" i="4"/>
  <c r="BC4494" i="4"/>
  <c r="BC4495" i="4"/>
  <c r="BC4496" i="4"/>
  <c r="BC4497" i="4"/>
  <c r="BC4498" i="4"/>
  <c r="BC4499" i="4"/>
  <c r="BC4500" i="4"/>
  <c r="BC4501" i="4"/>
  <c r="BC4502" i="4"/>
  <c r="BC4503" i="4"/>
  <c r="BC4504" i="4"/>
  <c r="BC4505" i="4"/>
  <c r="BC4506" i="4"/>
  <c r="BC4507" i="4"/>
  <c r="BC4508" i="4"/>
  <c r="BC4509" i="4"/>
  <c r="BC4510" i="4"/>
  <c r="BC4511" i="4"/>
  <c r="BC4512" i="4"/>
  <c r="BC4513" i="4"/>
  <c r="BC4514" i="4"/>
  <c r="BC4515" i="4"/>
  <c r="BC4516" i="4"/>
  <c r="BC4517" i="4"/>
  <c r="BC4518" i="4"/>
  <c r="BC4519" i="4"/>
  <c r="BC4520" i="4"/>
  <c r="BC4521" i="4"/>
  <c r="BC4522" i="4"/>
  <c r="BC4523" i="4"/>
  <c r="BC4524" i="4"/>
  <c r="BC4525" i="4"/>
  <c r="BC4526" i="4"/>
  <c r="BC4527" i="4"/>
  <c r="BC4528" i="4"/>
  <c r="BC4529" i="4"/>
  <c r="BC4530" i="4"/>
  <c r="BC4531" i="4"/>
  <c r="BC4532" i="4"/>
  <c r="BC4533" i="4"/>
  <c r="BC4534" i="4"/>
  <c r="BC4535" i="4"/>
  <c r="BC4536" i="4"/>
  <c r="BC4537" i="4"/>
  <c r="BC4538" i="4"/>
  <c r="BC4539" i="4"/>
  <c r="BC4540" i="4"/>
  <c r="BC4541" i="4"/>
  <c r="BC4542" i="4"/>
  <c r="BC4543" i="4"/>
  <c r="BC4544" i="4"/>
  <c r="BC4545" i="4"/>
  <c r="BC4546" i="4"/>
  <c r="BC4547" i="4"/>
  <c r="BC4548" i="4"/>
  <c r="BC4549" i="4"/>
  <c r="BC4550" i="4"/>
  <c r="BC4551" i="4"/>
  <c r="BC4552" i="4"/>
  <c r="BC4553" i="4"/>
  <c r="BC4554" i="4"/>
  <c r="BC4555" i="4"/>
  <c r="BC4556" i="4"/>
  <c r="BC4557" i="4"/>
  <c r="BC4558" i="4"/>
  <c r="BC4559" i="4"/>
  <c r="BC4560" i="4"/>
  <c r="BC4561" i="4"/>
  <c r="BC4562" i="4"/>
  <c r="BC4563" i="4"/>
  <c r="BC4564" i="4"/>
  <c r="BC4565" i="4"/>
  <c r="BC4566" i="4"/>
  <c r="BC4567" i="4"/>
  <c r="BC4568" i="4"/>
  <c r="BC4569" i="4"/>
  <c r="BC4570" i="4"/>
  <c r="BC4571" i="4"/>
  <c r="BC4572" i="4"/>
  <c r="BC4573" i="4"/>
  <c r="BC4574" i="4"/>
  <c r="BC4575" i="4"/>
  <c r="BC4576" i="4"/>
  <c r="BC4577" i="4"/>
  <c r="BC4578" i="4"/>
  <c r="BC4579" i="4"/>
  <c r="BC4580" i="4"/>
  <c r="BC4581" i="4"/>
  <c r="BC4582" i="4"/>
  <c r="BC4583" i="4"/>
  <c r="BC4584" i="4"/>
  <c r="BC4585" i="4"/>
  <c r="BC4586" i="4"/>
  <c r="BC4587" i="4"/>
  <c r="BC4588" i="4"/>
  <c r="BC4589" i="4"/>
  <c r="BC4590" i="4"/>
  <c r="BC4591" i="4"/>
  <c r="BC4592" i="4"/>
  <c r="BC4593" i="4"/>
  <c r="BC4594" i="4"/>
  <c r="BC4595" i="4"/>
  <c r="BC4596" i="4"/>
  <c r="BC4597" i="4"/>
  <c r="BC4598" i="4"/>
  <c r="BC4599" i="4"/>
  <c r="BC4600" i="4"/>
  <c r="BC4601" i="4"/>
  <c r="BC4602" i="4"/>
  <c r="BC4603" i="4"/>
  <c r="BC4604" i="4"/>
  <c r="BC4605" i="4"/>
  <c r="BC4606" i="4"/>
  <c r="BC4607" i="4"/>
  <c r="BC4608" i="4"/>
  <c r="BC4609" i="4"/>
  <c r="BC4610" i="4"/>
  <c r="BC4611" i="4"/>
  <c r="BC4612" i="4"/>
  <c r="BC4613" i="4"/>
  <c r="BC4614" i="4"/>
  <c r="BC4615" i="4"/>
  <c r="BC4616" i="4"/>
  <c r="BC4617" i="4"/>
  <c r="BC4618" i="4"/>
  <c r="BC4619" i="4"/>
  <c r="BC4620" i="4"/>
  <c r="BC4621" i="4"/>
  <c r="BC4622" i="4"/>
  <c r="BC4623" i="4"/>
  <c r="BC4624" i="4"/>
  <c r="BC4625" i="4"/>
  <c r="BC4626" i="4"/>
  <c r="BC4627" i="4"/>
  <c r="BC4628" i="4"/>
  <c r="BC4629" i="4"/>
  <c r="BC4630" i="4"/>
  <c r="BC4631" i="4"/>
  <c r="BC4632" i="4"/>
  <c r="BC4633" i="4"/>
  <c r="BC4634" i="4"/>
  <c r="BC4635" i="4"/>
  <c r="BC4636" i="4"/>
  <c r="BC4637" i="4"/>
  <c r="BC4638" i="4"/>
  <c r="BC4639" i="4"/>
  <c r="BC4640" i="4"/>
  <c r="BC4641" i="4"/>
  <c r="BC4642" i="4"/>
  <c r="BC4643" i="4"/>
  <c r="BC4644" i="4"/>
  <c r="BC4645" i="4"/>
  <c r="BC4646" i="4"/>
  <c r="BC4647" i="4"/>
  <c r="BC4648" i="4"/>
  <c r="BC4649" i="4"/>
  <c r="BC4650" i="4"/>
  <c r="BC4651" i="4"/>
  <c r="BC4652" i="4"/>
  <c r="BC4653" i="4"/>
  <c r="BC4654" i="4"/>
  <c r="BC4655" i="4"/>
  <c r="BC4656" i="4"/>
  <c r="BC4657" i="4"/>
  <c r="BC4658" i="4"/>
  <c r="BC4659" i="4"/>
  <c r="BC4660" i="4"/>
  <c r="BC4661" i="4"/>
  <c r="BC4662" i="4"/>
  <c r="BC4663" i="4"/>
  <c r="BC4664" i="4"/>
  <c r="BC4665" i="4"/>
  <c r="BC4666" i="4"/>
  <c r="BC4667" i="4"/>
  <c r="BC4668" i="4"/>
  <c r="BC4669" i="4"/>
  <c r="BC4670" i="4"/>
  <c r="BC4671" i="4"/>
  <c r="BC4672" i="4"/>
  <c r="BC4673" i="4"/>
  <c r="BC4674" i="4"/>
  <c r="BC4675" i="4"/>
  <c r="BC4676" i="4"/>
  <c r="BC4677" i="4"/>
  <c r="BC4678" i="4"/>
  <c r="BC4679" i="4"/>
  <c r="BC4680" i="4"/>
  <c r="BC4681" i="4"/>
  <c r="BC4682" i="4"/>
  <c r="BC4683" i="4"/>
  <c r="BC4684" i="4"/>
  <c r="BC4685" i="4"/>
  <c r="BC4686" i="4"/>
  <c r="BC4687" i="4"/>
  <c r="BC4688" i="4"/>
  <c r="BC4689" i="4"/>
  <c r="BC4690" i="4"/>
  <c r="BC4691" i="4"/>
  <c r="BC4692" i="4"/>
  <c r="BC4693" i="4"/>
  <c r="BC4694" i="4"/>
  <c r="BC4695" i="4"/>
  <c r="BC4696" i="4"/>
  <c r="BC4697" i="4"/>
  <c r="BC4698" i="4"/>
  <c r="BC4699" i="4"/>
  <c r="BC4700" i="4"/>
  <c r="BC4701" i="4"/>
  <c r="BC4702" i="4"/>
  <c r="BC4703" i="4"/>
  <c r="BC4704" i="4"/>
  <c r="BC4705" i="4"/>
  <c r="BC4706" i="4"/>
  <c r="BC4707" i="4"/>
  <c r="BC4708" i="4"/>
  <c r="BC4709" i="4"/>
  <c r="BC4710" i="4"/>
  <c r="BC4711" i="4"/>
  <c r="BC4712" i="4"/>
  <c r="BC4713" i="4"/>
  <c r="BC4714" i="4"/>
  <c r="BC4715" i="4"/>
  <c r="BC4716" i="4"/>
  <c r="BC4717" i="4"/>
  <c r="BC4718" i="4"/>
  <c r="BC4719" i="4"/>
  <c r="BC4720" i="4"/>
  <c r="BC4721" i="4"/>
  <c r="BC4722" i="4"/>
  <c r="BC4723" i="4"/>
  <c r="BC4724" i="4"/>
  <c r="BC4725" i="4"/>
  <c r="BC4726" i="4"/>
  <c r="BC4727" i="4"/>
  <c r="BC4728" i="4"/>
  <c r="BC4729" i="4"/>
  <c r="BC4730" i="4"/>
  <c r="BC4731" i="4"/>
  <c r="BC4732" i="4"/>
  <c r="BC4733" i="4"/>
  <c r="BC4734" i="4"/>
  <c r="BC4735" i="4"/>
  <c r="BC4736" i="4"/>
  <c r="BC4737" i="4"/>
  <c r="BC4738" i="4"/>
  <c r="BC4739" i="4"/>
  <c r="BC4740" i="4"/>
  <c r="BC4741" i="4"/>
  <c r="BC4742" i="4"/>
  <c r="BC4743" i="4"/>
  <c r="BC4744" i="4"/>
  <c r="BC4745" i="4"/>
  <c r="BC4746" i="4"/>
  <c r="BC4747" i="4"/>
  <c r="BC4748" i="4"/>
  <c r="BC4749" i="4"/>
  <c r="BC4750" i="4"/>
  <c r="BC4751" i="4"/>
  <c r="BC4752" i="4"/>
  <c r="BC4753" i="4"/>
  <c r="BC4754" i="4"/>
  <c r="BC4755" i="4"/>
  <c r="BC4756" i="4"/>
  <c r="BC4757" i="4"/>
  <c r="BC4758" i="4"/>
  <c r="BC4759" i="4"/>
  <c r="BC4760" i="4"/>
  <c r="BC4761" i="4"/>
  <c r="BC4762" i="4"/>
  <c r="BC4763" i="4"/>
  <c r="BC4764" i="4"/>
  <c r="BC4765" i="4"/>
  <c r="BC4766" i="4"/>
  <c r="BC4767" i="4"/>
  <c r="BC4768" i="4"/>
  <c r="BC4769" i="4"/>
  <c r="BC4770" i="4"/>
  <c r="BC4771" i="4"/>
  <c r="BC4772" i="4"/>
  <c r="BC4773" i="4"/>
  <c r="BC4774" i="4"/>
  <c r="BC4775" i="4"/>
  <c r="BC4776" i="4"/>
  <c r="BC4777" i="4"/>
  <c r="BC4778" i="4"/>
  <c r="BC4779" i="4"/>
  <c r="BC4780" i="4"/>
  <c r="BC4781" i="4"/>
  <c r="BC4782" i="4"/>
  <c r="BC4783" i="4"/>
  <c r="BC4784" i="4"/>
  <c r="BC4785" i="4"/>
  <c r="BC4786" i="4"/>
  <c r="BC4787" i="4"/>
  <c r="BC4788" i="4"/>
  <c r="BC4789" i="4"/>
  <c r="BC4790" i="4"/>
  <c r="BC4791" i="4"/>
  <c r="BC4792" i="4"/>
  <c r="BC4793" i="4"/>
  <c r="BC4794" i="4"/>
  <c r="BC4795" i="4"/>
  <c r="BC4796" i="4"/>
  <c r="BC4797" i="4"/>
  <c r="BC4798" i="4"/>
  <c r="BC4799" i="4"/>
  <c r="BC4800" i="4"/>
  <c r="BC4801" i="4"/>
  <c r="BC4802" i="4"/>
  <c r="BC4803" i="4"/>
  <c r="BC4804" i="4"/>
  <c r="BC4805" i="4"/>
  <c r="BC4806" i="4"/>
  <c r="BC4807" i="4"/>
  <c r="BC4808" i="4"/>
  <c r="BC4809" i="4"/>
  <c r="BC4810" i="4"/>
  <c r="BC4811" i="4"/>
  <c r="BC4812" i="4"/>
  <c r="BC4813" i="4"/>
  <c r="BC4814" i="4"/>
  <c r="BC4815" i="4"/>
  <c r="BC4816" i="4"/>
  <c r="BC4817" i="4"/>
  <c r="BC4818" i="4"/>
  <c r="BC4819" i="4"/>
  <c r="BC4820" i="4"/>
  <c r="BC4821" i="4"/>
  <c r="BC4822" i="4"/>
  <c r="BC4823" i="4"/>
  <c r="BC4824" i="4"/>
  <c r="BC4825" i="4"/>
  <c r="BC4826" i="4"/>
  <c r="BC4827" i="4"/>
  <c r="BC4828" i="4"/>
  <c r="BC4829" i="4"/>
  <c r="BC4830" i="4"/>
  <c r="BC4831" i="4"/>
  <c r="BC4832" i="4"/>
  <c r="BC4833" i="4"/>
  <c r="BC4834" i="4"/>
  <c r="BC4835" i="4"/>
  <c r="BC4836" i="4"/>
  <c r="BC4837" i="4"/>
  <c r="BC4838" i="4"/>
  <c r="BC4839" i="4"/>
  <c r="BC4840" i="4"/>
  <c r="BC4841" i="4"/>
  <c r="BC4842" i="4"/>
  <c r="BC4843" i="4"/>
  <c r="BC4844" i="4"/>
  <c r="BC4845" i="4"/>
  <c r="BC4846" i="4"/>
  <c r="BC4847" i="4"/>
  <c r="BC4848" i="4"/>
  <c r="BC4849" i="4"/>
  <c r="BC4850" i="4"/>
  <c r="BC4851" i="4"/>
  <c r="BC4852" i="4"/>
  <c r="BC4853" i="4"/>
  <c r="BC4854" i="4"/>
  <c r="BC4855" i="4"/>
  <c r="BC4856" i="4"/>
  <c r="BC4857" i="4"/>
  <c r="BC4858" i="4"/>
  <c r="BC4859" i="4"/>
  <c r="BC4860" i="4"/>
  <c r="BC4861" i="4"/>
  <c r="BC4862" i="4"/>
  <c r="BC4863" i="4"/>
  <c r="BC4864" i="4"/>
  <c r="BC4865" i="4"/>
  <c r="BC4866" i="4"/>
  <c r="BC4867" i="4"/>
  <c r="BC4868" i="4"/>
  <c r="BC4869" i="4"/>
  <c r="BC4870" i="4"/>
  <c r="BC4871" i="4"/>
  <c r="BC4872" i="4"/>
  <c r="BC4873" i="4"/>
  <c r="BC4874" i="4"/>
  <c r="BC4875" i="4"/>
  <c r="BC4876" i="4"/>
  <c r="BC4877" i="4"/>
  <c r="BC4878" i="4"/>
  <c r="BC4879" i="4"/>
  <c r="BC4880" i="4"/>
  <c r="BC4881" i="4"/>
  <c r="BC4882" i="4"/>
  <c r="BC4883" i="4"/>
  <c r="BC4884" i="4"/>
  <c r="BC4885" i="4"/>
  <c r="BC4886" i="4"/>
  <c r="BC4887" i="4"/>
  <c r="BC4888" i="4"/>
  <c r="BC4889" i="4"/>
  <c r="BC4890" i="4"/>
  <c r="BC4891" i="4"/>
  <c r="BC4892" i="4"/>
  <c r="BC4893" i="4"/>
  <c r="BC4894" i="4"/>
  <c r="BC4895" i="4"/>
  <c r="BC4896" i="4"/>
  <c r="BC4897" i="4"/>
  <c r="BC4898" i="4"/>
  <c r="BC4899" i="4"/>
  <c r="BC4900" i="4"/>
  <c r="BC4901" i="4"/>
  <c r="BC4902" i="4"/>
  <c r="BC4903" i="4"/>
  <c r="BC4904" i="4"/>
  <c r="BC4905" i="4"/>
  <c r="BC4906" i="4"/>
  <c r="BC4907" i="4"/>
  <c r="BC4908" i="4"/>
  <c r="BC4909" i="4"/>
  <c r="BC4910" i="4"/>
  <c r="BC4911" i="4"/>
  <c r="BC4912" i="4"/>
  <c r="BC4913" i="4"/>
  <c r="BC4914" i="4"/>
  <c r="BC4915" i="4"/>
  <c r="BC4916" i="4"/>
  <c r="BC4917" i="4"/>
  <c r="BC4918" i="4"/>
  <c r="BC4919" i="4"/>
  <c r="BC4920" i="4"/>
  <c r="BC4921" i="4"/>
  <c r="BC4922" i="4"/>
  <c r="BC4923" i="4"/>
  <c r="BC4924" i="4"/>
  <c r="BC4925" i="4"/>
  <c r="BC4926" i="4"/>
  <c r="BC4927" i="4"/>
  <c r="BC4928" i="4"/>
  <c r="BC4929" i="4"/>
  <c r="BC4930" i="4"/>
  <c r="BC4931" i="4"/>
  <c r="BC4932" i="4"/>
  <c r="BC4933" i="4"/>
  <c r="BC4934" i="4"/>
  <c r="BC4935" i="4"/>
  <c r="BC4936" i="4"/>
  <c r="BC4937" i="4"/>
  <c r="BC4938" i="4"/>
  <c r="BC4939" i="4"/>
  <c r="BC4940" i="4"/>
  <c r="BC4941" i="4"/>
  <c r="BC4942" i="4"/>
  <c r="BC4943" i="4"/>
  <c r="BC4944" i="4"/>
  <c r="BC4945" i="4"/>
  <c r="BC4946" i="4"/>
  <c r="BC4947" i="4"/>
  <c r="BC4948" i="4"/>
  <c r="BC4949" i="4"/>
  <c r="BC4950" i="4"/>
  <c r="BC4951" i="4"/>
  <c r="BC4952" i="4"/>
  <c r="BC4953" i="4"/>
  <c r="BC4954" i="4"/>
  <c r="BC4955" i="4"/>
  <c r="BC4956" i="4"/>
  <c r="BC4957" i="4"/>
  <c r="BC4958" i="4"/>
  <c r="BC4959" i="4"/>
  <c r="BC4960" i="4"/>
  <c r="BC4961" i="4"/>
  <c r="BC4962" i="4"/>
  <c r="BC4963" i="4"/>
  <c r="BC4964" i="4"/>
  <c r="BC4965" i="4"/>
  <c r="BC4966" i="4"/>
  <c r="BC4967" i="4"/>
  <c r="BC4968" i="4"/>
  <c r="BC4969" i="4"/>
  <c r="BC4970" i="4"/>
  <c r="BC4971" i="4"/>
  <c r="BC4972" i="4"/>
  <c r="BC4973" i="4"/>
  <c r="BC4974" i="4"/>
  <c r="BC4975" i="4"/>
  <c r="BC4976" i="4"/>
  <c r="BC4977" i="4"/>
  <c r="BC4978" i="4"/>
  <c r="BC4979" i="4"/>
  <c r="BC4980" i="4"/>
  <c r="BC4981" i="4"/>
  <c r="BC4982" i="4"/>
  <c r="BC4983" i="4"/>
  <c r="BC4984" i="4"/>
  <c r="BC4985" i="4"/>
  <c r="BC4986" i="4"/>
  <c r="BC4987" i="4"/>
  <c r="BC4988" i="4"/>
  <c r="BC4989" i="4"/>
  <c r="BC4990" i="4"/>
  <c r="BC4991" i="4"/>
  <c r="BC4992" i="4"/>
  <c r="BC4993" i="4"/>
  <c r="BC4994" i="4"/>
  <c r="BC4995" i="4"/>
  <c r="BC4996" i="4"/>
  <c r="BC4997" i="4"/>
  <c r="BC4998" i="4"/>
  <c r="BC4999" i="4"/>
  <c r="BC5000" i="4"/>
  <c r="BC5001" i="4"/>
  <c r="BC5002" i="4"/>
  <c r="BC5003" i="4"/>
  <c r="BC5004" i="4"/>
  <c r="BC5005" i="4"/>
  <c r="BC5006" i="4"/>
  <c r="BC5007" i="4"/>
  <c r="BC5008" i="4"/>
  <c r="BC5009" i="4"/>
  <c r="BC5010" i="4"/>
  <c r="BC5011" i="4"/>
  <c r="BC5012" i="4"/>
  <c r="BC5013" i="4"/>
  <c r="BC5014" i="4"/>
  <c r="BC5015" i="4"/>
  <c r="BC5016" i="4"/>
  <c r="BC5017" i="4"/>
  <c r="BC5018" i="4"/>
  <c r="BC5019" i="4"/>
  <c r="BC5020" i="4"/>
  <c r="BC5021" i="4"/>
  <c r="BC5022" i="4"/>
  <c r="BC5023" i="4"/>
  <c r="BC5024" i="4"/>
  <c r="BC5025" i="4"/>
  <c r="BC5026" i="4"/>
  <c r="BC5027" i="4"/>
  <c r="BC5028" i="4"/>
  <c r="BC5029" i="4"/>
  <c r="BC5030" i="4"/>
  <c r="BC5031" i="4"/>
  <c r="BC5032" i="4"/>
  <c r="BC5033" i="4"/>
  <c r="BC5034" i="4"/>
  <c r="BC5035" i="4"/>
  <c r="BC5036" i="4"/>
  <c r="BC5037" i="4"/>
  <c r="BC5038" i="4"/>
  <c r="BC5039" i="4"/>
  <c r="BC5040" i="4"/>
  <c r="BC5041" i="4"/>
  <c r="BC5042" i="4"/>
  <c r="BC5043" i="4"/>
  <c r="BC5044" i="4"/>
  <c r="BC5045" i="4"/>
  <c r="BC5046" i="4"/>
  <c r="BC5047" i="4"/>
  <c r="BC5048" i="4"/>
  <c r="BC5049" i="4"/>
  <c r="BC5050" i="4"/>
  <c r="BC5051" i="4"/>
  <c r="BC5052" i="4"/>
  <c r="BC5053" i="4"/>
  <c r="BC5054" i="4"/>
  <c r="BC5055" i="4"/>
  <c r="BC5056" i="4"/>
  <c r="BC5057" i="4"/>
  <c r="BC5058" i="4"/>
  <c r="BC5059" i="4"/>
  <c r="BC5060" i="4"/>
  <c r="BC5061" i="4"/>
  <c r="BC5062" i="4"/>
  <c r="BC5063" i="4"/>
  <c r="BC5064" i="4"/>
  <c r="BC5065" i="4"/>
  <c r="BC5066" i="4"/>
  <c r="BC5067" i="4"/>
  <c r="BC5068" i="4"/>
  <c r="BC5069" i="4"/>
  <c r="BC5070" i="4"/>
  <c r="BC5071" i="4"/>
  <c r="BC5072" i="4"/>
  <c r="BC5073" i="4"/>
  <c r="BC5074" i="4"/>
  <c r="BC5075" i="4"/>
  <c r="BC5076" i="4"/>
  <c r="BC5077" i="4"/>
  <c r="BC5078" i="4"/>
  <c r="BC5079" i="4"/>
  <c r="BC5080" i="4"/>
  <c r="BC5081" i="4"/>
  <c r="BC5082" i="4"/>
  <c r="BC5083" i="4"/>
  <c r="BC5084" i="4"/>
  <c r="BC5085" i="4"/>
  <c r="BC5086" i="4"/>
  <c r="BC5087" i="4"/>
  <c r="BC5088" i="4"/>
  <c r="BC5089" i="4"/>
  <c r="BC5090" i="4"/>
  <c r="BC5091" i="4"/>
  <c r="BC5092" i="4"/>
  <c r="BC5093" i="4"/>
  <c r="BC5094" i="4"/>
  <c r="BC5095" i="4"/>
  <c r="BC5096" i="4"/>
  <c r="BC5097" i="4"/>
  <c r="BC5098" i="4"/>
  <c r="BC5099" i="4"/>
  <c r="BC5100" i="4"/>
  <c r="BC5101" i="4"/>
  <c r="BC5102" i="4"/>
  <c r="BC5103" i="4"/>
  <c r="BC5104" i="4"/>
  <c r="BC5105" i="4"/>
  <c r="BC5106" i="4"/>
  <c r="BC5107" i="4"/>
  <c r="BC5108" i="4"/>
  <c r="BC5109" i="4"/>
  <c r="BC5110" i="4"/>
  <c r="BC5111" i="4"/>
  <c r="BC5112" i="4"/>
  <c r="BC5113" i="4"/>
  <c r="BC5114" i="4"/>
  <c r="BC5115" i="4"/>
  <c r="BC5116" i="4"/>
  <c r="BC5117" i="4"/>
  <c r="BC5118" i="4"/>
  <c r="BC5119" i="4"/>
  <c r="BC5120" i="4"/>
  <c r="BC5121" i="4"/>
  <c r="BC5122" i="4"/>
  <c r="BC5123" i="4"/>
  <c r="BC5124" i="4"/>
  <c r="BC5125" i="4"/>
  <c r="BC5126" i="4"/>
  <c r="BC5127" i="4"/>
  <c r="BC5128" i="4"/>
  <c r="BC5129" i="4"/>
  <c r="BC5130" i="4"/>
  <c r="BC5131" i="4"/>
  <c r="BC5132" i="4"/>
  <c r="BC5133" i="4"/>
  <c r="BC5134" i="4"/>
  <c r="BC5135" i="4"/>
  <c r="BC5136" i="4"/>
  <c r="BC5137" i="4"/>
  <c r="BC5138" i="4"/>
  <c r="BC5139" i="4"/>
  <c r="BC5140" i="4"/>
  <c r="BC5141" i="4"/>
  <c r="BC5142" i="4"/>
  <c r="BC5143" i="4"/>
  <c r="BC5144" i="4"/>
  <c r="BC5145" i="4"/>
  <c r="BC5146" i="4"/>
  <c r="BC5147" i="4"/>
  <c r="BC5148" i="4"/>
  <c r="BC5149" i="4"/>
  <c r="BC5150" i="4"/>
  <c r="BC5151" i="4"/>
  <c r="BC5152" i="4"/>
  <c r="BC5153" i="4"/>
  <c r="BC5154" i="4"/>
  <c r="BC5155" i="4"/>
  <c r="BC5156" i="4"/>
  <c r="BC5157" i="4"/>
  <c r="BC5158" i="4"/>
  <c r="BC5159" i="4"/>
  <c r="BC5160" i="4"/>
  <c r="BC5161" i="4"/>
  <c r="BC5162" i="4"/>
  <c r="BC5163" i="4"/>
  <c r="BC5164" i="4"/>
  <c r="BC5165" i="4"/>
  <c r="BC5166" i="4"/>
  <c r="BC5167" i="4"/>
  <c r="BC5168" i="4"/>
  <c r="BC5169" i="4"/>
  <c r="BC5170" i="4"/>
  <c r="BC5171" i="4"/>
  <c r="BC5172" i="4"/>
  <c r="BC5173" i="4"/>
  <c r="BC5174" i="4"/>
  <c r="BC5175" i="4"/>
  <c r="BC5176" i="4"/>
  <c r="BC5177" i="4"/>
  <c r="BC5178" i="4"/>
  <c r="BC5179" i="4"/>
  <c r="BC5180" i="4"/>
  <c r="BC5181" i="4"/>
  <c r="BC5182" i="4"/>
  <c r="BC5183" i="4"/>
  <c r="BC5184" i="4"/>
  <c r="BC5185" i="4"/>
  <c r="BC5186" i="4"/>
  <c r="BC5187" i="4"/>
  <c r="BC5188" i="4"/>
  <c r="BC5189" i="4"/>
  <c r="BC5190" i="4"/>
  <c r="BC5191" i="4"/>
  <c r="BC5192" i="4"/>
  <c r="BC5193" i="4"/>
  <c r="BC5194" i="4"/>
  <c r="BC5195" i="4"/>
  <c r="BC5196" i="4"/>
  <c r="BC5197" i="4"/>
  <c r="BC5198" i="4"/>
  <c r="BC5199" i="4"/>
  <c r="BC5200" i="4"/>
  <c r="BC5201" i="4"/>
  <c r="BC5202" i="4"/>
  <c r="BC5203" i="4"/>
  <c r="BC5204" i="4"/>
  <c r="BC5205" i="4"/>
  <c r="BC5206" i="4"/>
  <c r="BC5207" i="4"/>
  <c r="BC5208" i="4"/>
  <c r="BC5209" i="4"/>
  <c r="BC5210" i="4"/>
  <c r="BC5211" i="4"/>
  <c r="BC5212" i="4"/>
  <c r="BC5213" i="4"/>
  <c r="BC5214" i="4"/>
  <c r="BC5215" i="4"/>
  <c r="BC5216" i="4"/>
  <c r="BC5217" i="4"/>
  <c r="BC5218" i="4"/>
  <c r="BC5219" i="4"/>
  <c r="BC5220" i="4"/>
  <c r="BC5221" i="4"/>
  <c r="BC5222" i="4"/>
  <c r="BC5223" i="4"/>
  <c r="BC5224" i="4"/>
  <c r="BC5225" i="4"/>
  <c r="BC5226" i="4"/>
  <c r="BC5227" i="4"/>
  <c r="BC5228" i="4"/>
  <c r="BC5229" i="4"/>
  <c r="BC5230" i="4"/>
  <c r="BC5231" i="4"/>
  <c r="BC5232" i="4"/>
  <c r="BC5233" i="4"/>
  <c r="BC5234" i="4"/>
  <c r="BC5235" i="4"/>
  <c r="BC5236" i="4"/>
  <c r="BC5237" i="4"/>
  <c r="BC5238" i="4"/>
  <c r="BC5239" i="4"/>
  <c r="BC5240" i="4"/>
  <c r="BC5241" i="4"/>
  <c r="BC5242" i="4"/>
  <c r="BC5243" i="4"/>
  <c r="BC5244" i="4"/>
  <c r="BC5245" i="4"/>
  <c r="BC5246" i="4"/>
  <c r="BC5247" i="4"/>
  <c r="BC5248" i="4"/>
  <c r="BC5249" i="4"/>
  <c r="BC5250" i="4"/>
  <c r="BC5251" i="4"/>
  <c r="BC5252" i="4"/>
  <c r="BC5253" i="4"/>
  <c r="BC5254" i="4"/>
  <c r="BC5255" i="4"/>
  <c r="BC5256" i="4"/>
  <c r="BC5257" i="4"/>
  <c r="BC5258" i="4"/>
  <c r="BC5259" i="4"/>
  <c r="BC5260" i="4"/>
  <c r="BC5261" i="4"/>
  <c r="BC5262" i="4"/>
  <c r="BC5263" i="4"/>
  <c r="BC5264" i="4"/>
  <c r="BC5265" i="4"/>
  <c r="BC5266" i="4"/>
  <c r="BC5267" i="4"/>
  <c r="BC5268" i="4"/>
  <c r="BC5269" i="4"/>
  <c r="BC5270" i="4"/>
  <c r="BC5271" i="4"/>
  <c r="BC5272" i="4"/>
  <c r="BC5273" i="4"/>
  <c r="BC5274" i="4"/>
  <c r="BC5275" i="4"/>
  <c r="BC5276" i="4"/>
  <c r="BC5277" i="4"/>
  <c r="BC5278" i="4"/>
  <c r="BC5279" i="4"/>
  <c r="BC5280" i="4"/>
  <c r="BC5281" i="4"/>
  <c r="BC5282" i="4"/>
  <c r="BC5283" i="4"/>
  <c r="BC5284" i="4"/>
  <c r="BC5285" i="4"/>
  <c r="BC5286" i="4"/>
  <c r="BC5287" i="4"/>
  <c r="BC5288" i="4"/>
  <c r="BC5289" i="4"/>
  <c r="BC5290" i="4"/>
  <c r="BC5291" i="4"/>
  <c r="BC5292" i="4"/>
  <c r="BC5293" i="4"/>
  <c r="BC5294" i="4"/>
  <c r="BC5295" i="4"/>
  <c r="BC5296" i="4"/>
  <c r="BC5297" i="4"/>
  <c r="BC5298" i="4"/>
  <c r="BC5299" i="4"/>
  <c r="BC5300" i="4"/>
  <c r="BC5301" i="4"/>
  <c r="BC5302" i="4"/>
  <c r="BC5303" i="4"/>
  <c r="BC5304" i="4"/>
  <c r="BC5305" i="4"/>
  <c r="BC5306" i="4"/>
  <c r="BC5307" i="4"/>
  <c r="BC5308" i="4"/>
  <c r="BC5309" i="4"/>
  <c r="BC5310" i="4"/>
  <c r="BC5311" i="4"/>
  <c r="BC5312" i="4"/>
  <c r="BC5313" i="4"/>
  <c r="BC5314" i="4"/>
  <c r="BC5315" i="4"/>
  <c r="BC5316" i="4"/>
  <c r="BC5317" i="4"/>
  <c r="BC5318" i="4"/>
  <c r="BC5319" i="4"/>
  <c r="BC5320" i="4"/>
  <c r="BC5321" i="4"/>
  <c r="BC5322" i="4"/>
  <c r="BC5323" i="4"/>
  <c r="BC5324" i="4"/>
  <c r="BC5325" i="4"/>
  <c r="BC5326" i="4"/>
  <c r="BC5327" i="4"/>
  <c r="BC5328" i="4"/>
  <c r="BC5329" i="4"/>
  <c r="BC5330" i="4"/>
  <c r="BC5331" i="4"/>
  <c r="BC5332" i="4"/>
  <c r="BC5333" i="4"/>
  <c r="BC5334" i="4"/>
  <c r="BC5335" i="4"/>
  <c r="BC5336" i="4"/>
  <c r="BC5337" i="4"/>
  <c r="BC5338" i="4"/>
  <c r="BC5339" i="4"/>
  <c r="BC5340" i="4"/>
  <c r="BC5341" i="4"/>
  <c r="BC5342" i="4"/>
  <c r="BC5343" i="4"/>
  <c r="BC5344" i="4"/>
  <c r="BC5345" i="4"/>
  <c r="BC5346" i="4"/>
  <c r="BC5347" i="4"/>
  <c r="BC5348" i="4"/>
  <c r="BC5349" i="4"/>
  <c r="BC5350" i="4"/>
  <c r="BC5351" i="4"/>
  <c r="BC5352" i="4"/>
  <c r="BC5353" i="4"/>
  <c r="BC5354" i="4"/>
  <c r="BC5355" i="4"/>
  <c r="BC5356" i="4"/>
  <c r="BC5357" i="4"/>
  <c r="BC5358" i="4"/>
  <c r="BC5359" i="4"/>
  <c r="BC5360" i="4"/>
  <c r="BC5361" i="4"/>
  <c r="BC5362" i="4"/>
  <c r="BC5363" i="4"/>
  <c r="BC5364" i="4"/>
  <c r="BC5365" i="4"/>
  <c r="BC5366" i="4"/>
  <c r="BC5367" i="4"/>
  <c r="BC5368" i="4"/>
  <c r="BC5369" i="4"/>
  <c r="BC5370" i="4"/>
  <c r="BC5371" i="4"/>
  <c r="BC5372" i="4"/>
  <c r="BC5373" i="4"/>
  <c r="BC5374" i="4"/>
  <c r="BC5375" i="4"/>
  <c r="BC5376" i="4"/>
  <c r="BC5377" i="4"/>
  <c r="BC5378" i="4"/>
  <c r="BC5379" i="4"/>
  <c r="BC5380" i="4"/>
  <c r="BC5381" i="4"/>
  <c r="BC5382" i="4"/>
  <c r="BC5383" i="4"/>
  <c r="BC5384" i="4"/>
  <c r="BC5385" i="4"/>
  <c r="BC5386" i="4"/>
  <c r="BC5387" i="4"/>
  <c r="BC5388" i="4"/>
  <c r="BC5389" i="4"/>
  <c r="BC5390" i="4"/>
  <c r="BC5391" i="4"/>
  <c r="BC5392" i="4"/>
  <c r="BC5393" i="4"/>
  <c r="BC5394" i="4"/>
  <c r="BC5395" i="4"/>
  <c r="BC5396" i="4"/>
  <c r="BC5397" i="4"/>
  <c r="BC5398" i="4"/>
  <c r="BC5399" i="4"/>
  <c r="BC5400" i="4"/>
  <c r="BC5401" i="4"/>
  <c r="BC5402" i="4"/>
  <c r="BC5403" i="4"/>
  <c r="BC5404" i="4"/>
  <c r="BC5405" i="4"/>
  <c r="BC5406" i="4"/>
  <c r="BC5407" i="4"/>
  <c r="BC5408" i="4"/>
  <c r="BC5409" i="4"/>
  <c r="BC5410" i="4"/>
  <c r="BC5411" i="4"/>
  <c r="BC5412" i="4"/>
  <c r="BC5413" i="4"/>
  <c r="BC5414" i="4"/>
  <c r="BC5415" i="4"/>
  <c r="BC5416" i="4"/>
  <c r="BC5417" i="4"/>
  <c r="BC5418" i="4"/>
  <c r="BC5419" i="4"/>
  <c r="BC5420" i="4"/>
  <c r="BC5421" i="4"/>
  <c r="BC5422" i="4"/>
  <c r="BC5423" i="4"/>
  <c r="BC5424" i="4"/>
  <c r="BC5425" i="4"/>
  <c r="BC5426" i="4"/>
  <c r="BC5427" i="4"/>
  <c r="BC5428" i="4"/>
  <c r="BC5429" i="4"/>
  <c r="BC5430" i="4"/>
  <c r="BC5431" i="4"/>
  <c r="BC5432" i="4"/>
  <c r="BC5433" i="4"/>
  <c r="BC5434" i="4"/>
  <c r="BC5435" i="4"/>
  <c r="BC5436" i="4"/>
  <c r="BC5437" i="4"/>
  <c r="BC5438" i="4"/>
  <c r="BC5439" i="4"/>
  <c r="BC5440" i="4"/>
  <c r="BC5441" i="4"/>
  <c r="BC5442" i="4"/>
  <c r="BC5443" i="4"/>
  <c r="BC5444" i="4"/>
  <c r="BC5445" i="4"/>
  <c r="BC5446" i="4"/>
  <c r="BC5447" i="4"/>
  <c r="BC5448" i="4"/>
  <c r="BC5449" i="4"/>
  <c r="BC5450" i="4"/>
  <c r="BC5451" i="4"/>
  <c r="BC5452" i="4"/>
  <c r="BC5453" i="4"/>
  <c r="BC5454" i="4"/>
  <c r="BC5455" i="4"/>
  <c r="BC5456" i="4"/>
  <c r="BC5457" i="4"/>
  <c r="BC5458" i="4"/>
  <c r="BC5459" i="4"/>
  <c r="BC5460" i="4"/>
  <c r="BC5461" i="4"/>
  <c r="BC5462" i="4"/>
  <c r="BC5463" i="4"/>
  <c r="BC5464" i="4"/>
  <c r="BC5465" i="4"/>
  <c r="BC5466" i="4"/>
  <c r="BC5467" i="4"/>
  <c r="BC5468" i="4"/>
  <c r="BC5469" i="4"/>
  <c r="BC5470" i="4"/>
  <c r="BC5471" i="4"/>
  <c r="BC5472" i="4"/>
  <c r="BC5473" i="4"/>
  <c r="BC5474" i="4"/>
  <c r="BC5475" i="4"/>
  <c r="BC5476" i="4"/>
  <c r="BC5477" i="4"/>
  <c r="BC5478" i="4"/>
  <c r="BC5479" i="4"/>
  <c r="BC5480" i="4"/>
  <c r="BC5481" i="4"/>
  <c r="BC5482" i="4"/>
  <c r="BC5483" i="4"/>
  <c r="BC5484" i="4"/>
  <c r="BC5485" i="4"/>
  <c r="BC5486" i="4"/>
  <c r="BC5487" i="4"/>
  <c r="BC5488" i="4"/>
  <c r="BC5489" i="4"/>
  <c r="BC5490" i="4"/>
  <c r="BC5491" i="4"/>
  <c r="BC5492" i="4"/>
  <c r="BC5493" i="4"/>
  <c r="BC5494" i="4"/>
  <c r="BC5495" i="4"/>
  <c r="BC5496" i="4"/>
  <c r="BC5497" i="4"/>
  <c r="BC5498" i="4"/>
  <c r="BC5499" i="4"/>
  <c r="BC5500" i="4"/>
  <c r="BC5501" i="4"/>
  <c r="BC5502" i="4"/>
  <c r="BC5503" i="4"/>
  <c r="BC5504" i="4"/>
  <c r="BC5505" i="4"/>
  <c r="BC5506" i="4"/>
  <c r="BC5507" i="4"/>
  <c r="BC5508" i="4"/>
  <c r="BC5509" i="4"/>
  <c r="BC5510" i="4"/>
  <c r="BC5511" i="4"/>
  <c r="BC5512" i="4"/>
  <c r="BC5513" i="4"/>
  <c r="BC5514" i="4"/>
  <c r="BC5515" i="4"/>
  <c r="BC5516" i="4"/>
  <c r="BC5517" i="4"/>
  <c r="BC5518" i="4"/>
  <c r="BC5519" i="4"/>
  <c r="BC5520" i="4"/>
  <c r="BC5521" i="4"/>
  <c r="BC5522" i="4"/>
  <c r="BC5523" i="4"/>
  <c r="BC5524" i="4"/>
  <c r="BC5525" i="4"/>
  <c r="BC5526" i="4"/>
  <c r="BC5527" i="4"/>
  <c r="BC5528" i="4"/>
  <c r="BC5529" i="4"/>
  <c r="BC5530" i="4"/>
  <c r="BC5531" i="4"/>
  <c r="BC5532" i="4"/>
  <c r="BC5533" i="4"/>
  <c r="BC5534" i="4"/>
  <c r="BC5535" i="4"/>
  <c r="BC5536" i="4"/>
  <c r="BC5537" i="4"/>
  <c r="BC5538" i="4"/>
  <c r="BC5539" i="4"/>
  <c r="BC5540" i="4"/>
  <c r="BC5541" i="4"/>
  <c r="BC5542" i="4"/>
  <c r="BC5543" i="4"/>
  <c r="BC5544" i="4"/>
  <c r="BC5545" i="4"/>
  <c r="BC5546" i="4"/>
  <c r="BC5547" i="4"/>
  <c r="BC5548" i="4"/>
  <c r="BC5549" i="4"/>
  <c r="BC5550" i="4"/>
  <c r="BC5551" i="4"/>
  <c r="BC5552" i="4"/>
  <c r="BC5553" i="4"/>
  <c r="BC5554" i="4"/>
  <c r="BC5555" i="4"/>
  <c r="BC5556" i="4"/>
  <c r="BC5557" i="4"/>
  <c r="BC5558" i="4"/>
  <c r="BC5559" i="4"/>
  <c r="BC5560" i="4"/>
  <c r="BC5561" i="4"/>
  <c r="BC5562" i="4"/>
  <c r="BC5563" i="4"/>
  <c r="BC5564" i="4"/>
  <c r="BC5565" i="4"/>
  <c r="BC5566" i="4"/>
  <c r="BC5567" i="4"/>
  <c r="BC5568" i="4"/>
  <c r="BC5569" i="4"/>
  <c r="BC5570" i="4"/>
  <c r="BC5571" i="4"/>
  <c r="BC5572" i="4"/>
  <c r="BC5573" i="4"/>
  <c r="BC5574" i="4"/>
  <c r="BC5575" i="4"/>
  <c r="BC5576" i="4"/>
  <c r="BC5577" i="4"/>
  <c r="BC5578" i="4"/>
  <c r="BC5579" i="4"/>
  <c r="BC5580" i="4"/>
  <c r="BC5581" i="4"/>
  <c r="BC5582" i="4"/>
  <c r="BC5583" i="4"/>
  <c r="BC5584" i="4"/>
  <c r="BC5585" i="4"/>
  <c r="BC5586" i="4"/>
  <c r="BC5587" i="4"/>
  <c r="BC5588" i="4"/>
  <c r="BC5589" i="4"/>
  <c r="BC5590" i="4"/>
  <c r="BC5591" i="4"/>
  <c r="BC5592" i="4"/>
  <c r="BC5593" i="4"/>
  <c r="BC5594" i="4"/>
  <c r="BC5595" i="4"/>
  <c r="BC5596" i="4"/>
  <c r="BC5597" i="4"/>
  <c r="BC5598" i="4"/>
  <c r="BC5599" i="4"/>
  <c r="BC5600" i="4"/>
  <c r="BC5601" i="4"/>
  <c r="BC5602" i="4"/>
  <c r="BC5603" i="4"/>
  <c r="BC5604" i="4"/>
  <c r="BC5605" i="4"/>
  <c r="BC5606" i="4"/>
  <c r="BC5607" i="4"/>
  <c r="BC5608" i="4"/>
  <c r="BC5609" i="4"/>
  <c r="BC5610" i="4"/>
  <c r="BC5611" i="4"/>
  <c r="BC5612" i="4"/>
  <c r="BC5613" i="4"/>
  <c r="BC5614" i="4"/>
  <c r="BC5615" i="4"/>
  <c r="BC5616" i="4"/>
  <c r="BC5617" i="4"/>
  <c r="BC5618" i="4"/>
  <c r="BC5619" i="4"/>
  <c r="BC5620" i="4"/>
  <c r="BC5621" i="4"/>
  <c r="BC5622" i="4"/>
  <c r="BC5623" i="4"/>
  <c r="BC5624" i="4"/>
  <c r="BC5625" i="4"/>
  <c r="BC5626" i="4"/>
  <c r="BC5627" i="4"/>
  <c r="BC5628" i="4"/>
  <c r="BC5629" i="4"/>
  <c r="BC5630" i="4"/>
  <c r="BC5631" i="4"/>
  <c r="BC5632" i="4"/>
  <c r="BC5633" i="4"/>
  <c r="BC5634" i="4"/>
  <c r="BC5635" i="4"/>
  <c r="BC5636" i="4"/>
  <c r="BC5637" i="4"/>
  <c r="BC5638" i="4"/>
  <c r="BC5639" i="4"/>
  <c r="BC5640" i="4"/>
  <c r="BC5641" i="4"/>
  <c r="BC5642" i="4"/>
  <c r="BC5643" i="4"/>
  <c r="BC5644" i="4"/>
  <c r="BC5645" i="4"/>
  <c r="BC5646" i="4"/>
  <c r="BC5647" i="4"/>
  <c r="BC5648" i="4"/>
  <c r="BC5649" i="4"/>
  <c r="BC5650" i="4"/>
  <c r="BC5651" i="4"/>
  <c r="BC5652" i="4"/>
  <c r="BC5653" i="4"/>
  <c r="BC5654" i="4"/>
  <c r="BC5655" i="4"/>
  <c r="BC5656" i="4"/>
  <c r="BC5657" i="4"/>
  <c r="BC5658" i="4"/>
  <c r="BC5659" i="4"/>
  <c r="BC5660" i="4"/>
  <c r="BC5661" i="4"/>
  <c r="BC5662" i="4"/>
  <c r="BC5663" i="4"/>
  <c r="BC5664" i="4"/>
  <c r="BC5665" i="4"/>
  <c r="BC5666" i="4"/>
  <c r="BC5667" i="4"/>
  <c r="BC5668" i="4"/>
  <c r="BC5669" i="4"/>
  <c r="BC5670" i="4"/>
  <c r="BC5671" i="4"/>
  <c r="BC5672" i="4"/>
  <c r="BC5673" i="4"/>
  <c r="BC5674" i="4"/>
  <c r="BC5675" i="4"/>
  <c r="BC5676" i="4"/>
  <c r="BC5677" i="4"/>
  <c r="BC5678" i="4"/>
  <c r="BC5679" i="4"/>
  <c r="BC5680" i="4"/>
  <c r="BC5681" i="4"/>
  <c r="BC5682" i="4"/>
  <c r="BC5683" i="4"/>
  <c r="BC5684" i="4"/>
  <c r="BC5685" i="4"/>
  <c r="BC5686" i="4"/>
  <c r="BC5687" i="4"/>
  <c r="BC5688" i="4"/>
  <c r="BC5689" i="4"/>
  <c r="BC5690" i="4"/>
  <c r="BC5691" i="4"/>
  <c r="BC5692" i="4"/>
  <c r="BC5693" i="4"/>
  <c r="BC5694" i="4"/>
  <c r="BC5695" i="4"/>
  <c r="BC5696" i="4"/>
  <c r="BC5697" i="4"/>
  <c r="BC5698" i="4"/>
  <c r="BC5699" i="4"/>
  <c r="BC5700" i="4"/>
  <c r="BC5701" i="4"/>
  <c r="BC5702" i="4"/>
  <c r="BC5703" i="4"/>
  <c r="BC5704" i="4"/>
  <c r="BC5705" i="4"/>
  <c r="BC5706" i="4"/>
  <c r="BC5707" i="4"/>
  <c r="BC5708" i="4"/>
  <c r="BC5709" i="4"/>
  <c r="BC5710" i="4"/>
  <c r="BC5711" i="4"/>
  <c r="BC5712" i="4"/>
  <c r="BC5713" i="4"/>
  <c r="BC5714" i="4"/>
  <c r="BC5715" i="4"/>
  <c r="BC5716" i="4"/>
  <c r="BC5717" i="4"/>
  <c r="BC5718" i="4"/>
  <c r="BC5719" i="4"/>
  <c r="BC5720" i="4"/>
  <c r="BC5721" i="4"/>
  <c r="BC5722" i="4"/>
  <c r="BC5723" i="4"/>
  <c r="BC5724" i="4"/>
  <c r="BC5725" i="4"/>
  <c r="BC5726" i="4"/>
  <c r="BC5727" i="4"/>
  <c r="BC5728" i="4"/>
  <c r="BC5729" i="4"/>
  <c r="BC5730" i="4"/>
  <c r="BC5731" i="4"/>
  <c r="BC5732" i="4"/>
  <c r="BC5733" i="4"/>
  <c r="BC5734" i="4"/>
  <c r="BC5735" i="4"/>
  <c r="BC5736" i="4"/>
  <c r="BC5737" i="4"/>
  <c r="BC5738" i="4"/>
  <c r="BC5739" i="4"/>
  <c r="BC5740" i="4"/>
  <c r="BC5741" i="4"/>
  <c r="BC5742" i="4"/>
  <c r="BC5743" i="4"/>
  <c r="BC5744" i="4"/>
  <c r="BC5745" i="4"/>
  <c r="BC5746" i="4"/>
  <c r="BC5747" i="4"/>
  <c r="BC5748" i="4"/>
  <c r="BC5749" i="4"/>
  <c r="BC5750" i="4"/>
  <c r="BC5751" i="4"/>
  <c r="BC5752" i="4"/>
  <c r="BC5753" i="4"/>
  <c r="BC5754" i="4"/>
  <c r="BC5755" i="4"/>
  <c r="BC5756" i="4"/>
  <c r="BC5757" i="4"/>
  <c r="BC5758" i="4"/>
  <c r="BC5759" i="4"/>
  <c r="BC5760" i="4"/>
  <c r="BC5761" i="4"/>
  <c r="BC5762" i="4"/>
  <c r="BC5763" i="4"/>
  <c r="BC5764" i="4"/>
  <c r="BC5765" i="4"/>
  <c r="BC5766" i="4"/>
  <c r="BC5767" i="4"/>
  <c r="BC5768" i="4"/>
  <c r="BC5769" i="4"/>
  <c r="BC5770" i="4"/>
  <c r="BC5771" i="4"/>
  <c r="BC5772" i="4"/>
  <c r="BC5773" i="4"/>
  <c r="BC5774" i="4"/>
  <c r="BC5775" i="4"/>
  <c r="BC5776" i="4"/>
  <c r="BC5777" i="4"/>
  <c r="BC5778" i="4"/>
  <c r="BC5779" i="4"/>
  <c r="BC5780" i="4"/>
  <c r="BC5781" i="4"/>
  <c r="BC5782" i="4"/>
  <c r="BC5783" i="4"/>
  <c r="BC5784" i="4"/>
  <c r="BC5785" i="4"/>
  <c r="BC5786" i="4"/>
  <c r="BC5787" i="4"/>
  <c r="BC5788" i="4"/>
  <c r="BC5789" i="4"/>
  <c r="BC5790" i="4"/>
  <c r="BC5791" i="4"/>
  <c r="BC5792" i="4"/>
  <c r="BC5793" i="4"/>
  <c r="BC5794" i="4"/>
  <c r="BC5795" i="4"/>
  <c r="BC5796" i="4"/>
  <c r="BC5797" i="4"/>
  <c r="BC5798" i="4"/>
  <c r="BC5799" i="4"/>
  <c r="BC5800" i="4"/>
  <c r="BC5801" i="4"/>
  <c r="BC5802" i="4"/>
  <c r="BC5803" i="4"/>
  <c r="BC5804" i="4"/>
  <c r="BC5805" i="4"/>
  <c r="BC5806" i="4"/>
  <c r="BC5807" i="4"/>
  <c r="BC5808" i="4"/>
  <c r="BC5809" i="4"/>
  <c r="BC5810" i="4"/>
  <c r="BC5811" i="4"/>
  <c r="BC5812" i="4"/>
  <c r="BC5813" i="4"/>
  <c r="BC5814" i="4"/>
  <c r="BC5815" i="4"/>
  <c r="BC5816" i="4"/>
  <c r="BC5817" i="4"/>
  <c r="BC5818" i="4"/>
  <c r="BC5819" i="4"/>
  <c r="BC5820" i="4"/>
  <c r="BC5821" i="4"/>
  <c r="BC5822" i="4"/>
  <c r="BC5823" i="4"/>
  <c r="BC5824" i="4"/>
  <c r="BC5825" i="4"/>
  <c r="BC5826" i="4"/>
  <c r="BC5827" i="4"/>
  <c r="BC5828" i="4"/>
  <c r="BC5829" i="4"/>
  <c r="BC5830" i="4"/>
  <c r="BC5831" i="4"/>
  <c r="BC5832" i="4"/>
  <c r="BC5833" i="4"/>
  <c r="BC5834" i="4"/>
  <c r="BC5835" i="4"/>
  <c r="BC5836" i="4"/>
  <c r="BC5837" i="4"/>
  <c r="BC5838" i="4"/>
  <c r="BC5839" i="4"/>
  <c r="BC5840" i="4"/>
  <c r="BC5841" i="4"/>
  <c r="BC5842" i="4"/>
  <c r="BC5843" i="4"/>
  <c r="BC5844" i="4"/>
  <c r="BC5845" i="4"/>
  <c r="BC5846" i="4"/>
  <c r="BC5847" i="4"/>
  <c r="BC5848" i="4"/>
  <c r="BC5849" i="4"/>
  <c r="BC5850" i="4"/>
  <c r="BC5851" i="4"/>
  <c r="BC5852" i="4"/>
  <c r="BC5853" i="4"/>
  <c r="BC5854" i="4"/>
  <c r="BC5855" i="4"/>
  <c r="BC5856" i="4"/>
  <c r="BC5857" i="4"/>
  <c r="BC5858" i="4"/>
  <c r="BC5859" i="4"/>
  <c r="BC5860" i="4"/>
  <c r="BC5861" i="4"/>
  <c r="BC5862" i="4"/>
  <c r="BC5863" i="4"/>
  <c r="BC5864" i="4"/>
  <c r="BC5865" i="4"/>
  <c r="BC5866" i="4"/>
  <c r="BC5867" i="4"/>
  <c r="BC5868" i="4"/>
  <c r="BC5869" i="4"/>
  <c r="BC5870" i="4"/>
  <c r="BC5871" i="4"/>
  <c r="BC5872" i="4"/>
  <c r="BC5873" i="4"/>
  <c r="BC5874" i="4"/>
  <c r="BC5875" i="4"/>
  <c r="BC5876" i="4"/>
  <c r="BC5877" i="4"/>
  <c r="BC5878" i="4"/>
  <c r="BC5879" i="4"/>
  <c r="BC5880" i="4"/>
  <c r="BC5881" i="4"/>
  <c r="BC5882" i="4"/>
  <c r="BC5883" i="4"/>
  <c r="BC5884" i="4"/>
  <c r="BC5885" i="4"/>
  <c r="BC5886" i="4"/>
  <c r="BC5887" i="4"/>
  <c r="BC5888" i="4"/>
  <c r="BC5889" i="4"/>
  <c r="BC5890" i="4"/>
  <c r="BC5891" i="4"/>
  <c r="BC5892" i="4"/>
  <c r="BC5893" i="4"/>
  <c r="BC5894" i="4"/>
  <c r="BC5895" i="4"/>
  <c r="BC5896" i="4"/>
  <c r="BC5897" i="4"/>
  <c r="BC5898" i="4"/>
  <c r="BC5899" i="4"/>
  <c r="BC5900" i="4"/>
  <c r="BC5901" i="4"/>
  <c r="BC5902" i="4"/>
  <c r="BC5903" i="4"/>
  <c r="BC5904" i="4"/>
  <c r="BC5905" i="4"/>
  <c r="BC5906" i="4"/>
  <c r="BC5907" i="4"/>
  <c r="BC5908" i="4"/>
  <c r="BC5909" i="4"/>
  <c r="BC5910" i="4"/>
  <c r="BC5911" i="4"/>
  <c r="BC5912" i="4"/>
  <c r="BC5913" i="4"/>
  <c r="BC5914" i="4"/>
  <c r="BC5915" i="4"/>
  <c r="BC5916" i="4"/>
  <c r="BC5917" i="4"/>
  <c r="BC5918" i="4"/>
  <c r="BC5919" i="4"/>
  <c r="BC5920" i="4"/>
  <c r="BC5921" i="4"/>
  <c r="BC5922" i="4"/>
  <c r="BC5923" i="4"/>
  <c r="BC5924" i="4"/>
  <c r="BC5925" i="4"/>
  <c r="BC5926" i="4"/>
  <c r="BC5927" i="4"/>
  <c r="BC5928" i="4"/>
  <c r="BC5929" i="4"/>
  <c r="BC5930" i="4"/>
  <c r="BC5931" i="4"/>
  <c r="BC5932" i="4"/>
  <c r="BC5933" i="4"/>
  <c r="BC5934" i="4"/>
  <c r="BC5935" i="4"/>
  <c r="BC5936" i="4"/>
  <c r="BC5937" i="4"/>
  <c r="BC5938" i="4"/>
  <c r="BC5939" i="4"/>
  <c r="BC5940" i="4"/>
  <c r="BC5941" i="4"/>
  <c r="BC5942" i="4"/>
  <c r="BC5943" i="4"/>
  <c r="BC5944" i="4"/>
  <c r="BC5945" i="4"/>
  <c r="BC5946" i="4"/>
  <c r="BC5947" i="4"/>
  <c r="BC5948" i="4"/>
  <c r="BC5949" i="4"/>
  <c r="BC5950" i="4"/>
  <c r="BC5951" i="4"/>
  <c r="BC5952" i="4"/>
  <c r="BC5953" i="4"/>
  <c r="BC5954" i="4"/>
  <c r="BC5955" i="4"/>
  <c r="BC5956" i="4"/>
  <c r="BC5957" i="4"/>
  <c r="BC5958" i="4"/>
  <c r="BC5959" i="4"/>
  <c r="BC5960" i="4"/>
  <c r="BC5961" i="4"/>
  <c r="BC5962" i="4"/>
  <c r="BC5963" i="4"/>
  <c r="BC5964" i="4"/>
  <c r="BC5965" i="4"/>
  <c r="BC5966" i="4"/>
  <c r="BC5967" i="4"/>
  <c r="BC5968" i="4"/>
  <c r="BC5969" i="4"/>
  <c r="BC5970" i="4"/>
  <c r="BC5971" i="4"/>
  <c r="BC5972" i="4"/>
  <c r="BC5973" i="4"/>
  <c r="BC5974" i="4"/>
  <c r="BC5975" i="4"/>
  <c r="BC5976" i="4"/>
  <c r="BC5977" i="4"/>
  <c r="BC5978" i="4"/>
  <c r="BC5979" i="4"/>
  <c r="BC5980" i="4"/>
  <c r="BC5981" i="4"/>
  <c r="BC5982" i="4"/>
  <c r="BC5983" i="4"/>
  <c r="BC5984" i="4"/>
  <c r="BC5985" i="4"/>
  <c r="BC5986" i="4"/>
  <c r="BC5987" i="4"/>
  <c r="BC5988" i="4"/>
  <c r="BC5989" i="4"/>
  <c r="BC5990" i="4"/>
  <c r="BC5991" i="4"/>
  <c r="BC5992" i="4"/>
  <c r="BC5993" i="4"/>
  <c r="BC5994" i="4"/>
  <c r="BC5995" i="4"/>
  <c r="BC5996" i="4"/>
  <c r="BC5997" i="4"/>
  <c r="BC5998" i="4"/>
  <c r="BC5999" i="4"/>
  <c r="BC6000" i="4"/>
  <c r="BC6001" i="4"/>
  <c r="BC6002" i="4"/>
  <c r="BC6003" i="4"/>
  <c r="BC6004" i="4"/>
  <c r="BC6005" i="4"/>
  <c r="BC6006" i="4"/>
  <c r="BC6007" i="4"/>
  <c r="BC6008" i="4"/>
  <c r="BC6009" i="4"/>
  <c r="BC6010" i="4"/>
  <c r="BC6011" i="4"/>
  <c r="BC6012" i="4"/>
  <c r="BC6013" i="4"/>
  <c r="BC6014" i="4"/>
  <c r="BC6015" i="4"/>
  <c r="BC6016" i="4"/>
  <c r="BC6017" i="4"/>
  <c r="BC6018" i="4"/>
  <c r="BC6019" i="4"/>
  <c r="BC6020" i="4"/>
  <c r="BC6021" i="4"/>
  <c r="BC6022" i="4"/>
  <c r="BC6023" i="4"/>
  <c r="BC6024" i="4"/>
  <c r="BC6025" i="4"/>
  <c r="BC6026" i="4"/>
  <c r="BC6027" i="4"/>
  <c r="BC6028" i="4"/>
  <c r="BC6029" i="4"/>
  <c r="BC6030" i="4"/>
  <c r="BC6031" i="4"/>
  <c r="BC6032" i="4"/>
  <c r="BC6033" i="4"/>
  <c r="BC6034" i="4"/>
  <c r="BC6035" i="4"/>
  <c r="BC6036" i="4"/>
  <c r="BC6037" i="4"/>
  <c r="BC6038" i="4"/>
  <c r="BC6039" i="4"/>
  <c r="BC6040" i="4"/>
  <c r="BC6041" i="4"/>
  <c r="BC6042" i="4"/>
  <c r="BC6043" i="4"/>
  <c r="BC6044" i="4"/>
  <c r="BC6045" i="4"/>
  <c r="BC6046" i="4"/>
  <c r="BC6047" i="4"/>
  <c r="BC6048" i="4"/>
  <c r="BC6049" i="4"/>
  <c r="BC6050" i="4"/>
  <c r="BC6051" i="4"/>
  <c r="BC6052" i="4"/>
  <c r="BC6053" i="4"/>
  <c r="BC6054" i="4"/>
  <c r="BC6055" i="4"/>
  <c r="BC6056" i="4"/>
  <c r="BC6057" i="4"/>
  <c r="BC6058" i="4"/>
  <c r="BC6059" i="4"/>
  <c r="BC6060" i="4"/>
  <c r="BC6061" i="4"/>
  <c r="BC6062" i="4"/>
  <c r="BC6063" i="4"/>
  <c r="BC6064" i="4"/>
  <c r="BC6065" i="4"/>
  <c r="BC6066" i="4"/>
  <c r="BC6067" i="4"/>
  <c r="BC6068" i="4"/>
  <c r="BC6069" i="4"/>
  <c r="BC6070" i="4"/>
  <c r="BC6071" i="4"/>
  <c r="BC6072" i="4"/>
  <c r="BC6073" i="4"/>
  <c r="BC6074" i="4"/>
  <c r="BC6075" i="4"/>
  <c r="BC6076" i="4"/>
  <c r="BC6077" i="4"/>
  <c r="BC6078" i="4"/>
  <c r="BC6079" i="4"/>
  <c r="BC6080" i="4"/>
  <c r="BC6081" i="4"/>
  <c r="BC6082" i="4"/>
  <c r="BC6083" i="4"/>
  <c r="BC6084" i="4"/>
  <c r="BC6085" i="4"/>
  <c r="BC6086" i="4"/>
  <c r="BC6087" i="4"/>
  <c r="BC6088" i="4"/>
  <c r="BC6089" i="4"/>
  <c r="BC6090" i="4"/>
  <c r="BC6091" i="4"/>
  <c r="BC6092" i="4"/>
  <c r="BC6093" i="4"/>
  <c r="BC6094" i="4"/>
  <c r="BC6095" i="4"/>
  <c r="BC6096" i="4"/>
  <c r="BC6097" i="4"/>
  <c r="BC6098" i="4"/>
  <c r="BC6099" i="4"/>
  <c r="BC6100" i="4"/>
  <c r="BC6101" i="4"/>
  <c r="BC6102" i="4"/>
  <c r="BC6103" i="4"/>
  <c r="BC6104" i="4"/>
  <c r="BC6105" i="4"/>
  <c r="BC6106" i="4"/>
  <c r="BC6107" i="4"/>
  <c r="BC6108" i="4"/>
  <c r="BC6109" i="4"/>
  <c r="BC6110" i="4"/>
  <c r="BC6111" i="4"/>
  <c r="BC6112" i="4"/>
  <c r="BC6113" i="4"/>
  <c r="BC6114" i="4"/>
  <c r="BC6115" i="4"/>
  <c r="BC6116" i="4"/>
  <c r="BC6117" i="4"/>
  <c r="BC6118" i="4"/>
  <c r="BC6119" i="4"/>
  <c r="BC6120" i="4"/>
  <c r="BC6121" i="4"/>
  <c r="BC6122" i="4"/>
  <c r="BC6123" i="4"/>
  <c r="BC6124" i="4"/>
  <c r="BC6125" i="4"/>
  <c r="BC6126" i="4"/>
  <c r="BC6127" i="4"/>
  <c r="BC6128" i="4"/>
  <c r="BC6129" i="4"/>
  <c r="BC6130" i="4"/>
  <c r="BC6131" i="4"/>
  <c r="BC6132" i="4"/>
  <c r="BC6133" i="4"/>
  <c r="BC6134" i="4"/>
  <c r="BC6135" i="4"/>
  <c r="BC6136" i="4"/>
  <c r="BC6137" i="4"/>
  <c r="BC6138" i="4"/>
  <c r="BC6139" i="4"/>
  <c r="BC6140" i="4"/>
  <c r="BC6141" i="4"/>
  <c r="BC6142" i="4"/>
  <c r="BC6143" i="4"/>
  <c r="BC6144" i="4"/>
  <c r="BC6145" i="4"/>
  <c r="BC6146" i="4"/>
  <c r="BC6147" i="4"/>
  <c r="BC6148" i="4"/>
  <c r="BC6149" i="4"/>
  <c r="BC6150" i="4"/>
  <c r="BC6151" i="4"/>
  <c r="BC6152" i="4"/>
  <c r="BC6153" i="4"/>
  <c r="BC6154" i="4"/>
  <c r="BC6155" i="4"/>
  <c r="BC6156" i="4"/>
  <c r="BC6157" i="4"/>
  <c r="BC6158" i="4"/>
  <c r="BC6159" i="4"/>
  <c r="BC6160" i="4"/>
  <c r="BC6161" i="4"/>
  <c r="BC6162" i="4"/>
  <c r="BC6163" i="4"/>
  <c r="BC6164" i="4"/>
  <c r="BC6165" i="4"/>
  <c r="BC6166" i="4"/>
  <c r="BC6167" i="4"/>
  <c r="BC6168" i="4"/>
  <c r="BC6169" i="4"/>
  <c r="BC6170" i="4"/>
  <c r="BC6171" i="4"/>
  <c r="BC6172" i="4"/>
  <c r="BC6173" i="4"/>
  <c r="BC6174" i="4"/>
  <c r="BC6175" i="4"/>
  <c r="BC6176" i="4"/>
  <c r="BC6177" i="4"/>
  <c r="BC6178" i="4"/>
  <c r="BC6179" i="4"/>
  <c r="BC6180" i="4"/>
  <c r="BC6181" i="4"/>
  <c r="BC6182" i="4"/>
  <c r="BC6183" i="4"/>
  <c r="BC6184" i="4"/>
  <c r="BC6185" i="4"/>
  <c r="BC6186" i="4"/>
  <c r="BC6187" i="4"/>
  <c r="BC6188" i="4"/>
  <c r="BC6189" i="4"/>
  <c r="BC6190" i="4"/>
  <c r="BC6191" i="4"/>
  <c r="BC6192" i="4"/>
  <c r="BC6193" i="4"/>
  <c r="BC6194" i="4"/>
  <c r="BC6195" i="4"/>
  <c r="BC6196" i="4"/>
  <c r="BC6197" i="4"/>
  <c r="BC6198" i="4"/>
  <c r="BC6199" i="4"/>
  <c r="BC6200" i="4"/>
  <c r="BC6201" i="4"/>
  <c r="BC6202" i="4"/>
  <c r="BC6203" i="4"/>
  <c r="BC6204" i="4"/>
  <c r="BC6205" i="4"/>
  <c r="BC6206" i="4"/>
  <c r="BC6207" i="4"/>
  <c r="BC6208" i="4"/>
  <c r="BC6209" i="4"/>
  <c r="BC6210" i="4"/>
  <c r="BC6211" i="4"/>
  <c r="BC6212" i="4"/>
  <c r="BC6213" i="4"/>
  <c r="BC6214" i="4"/>
  <c r="BC6215" i="4"/>
  <c r="BC6216" i="4"/>
  <c r="BC6217" i="4"/>
  <c r="BC6218" i="4"/>
  <c r="BC6219" i="4"/>
  <c r="BC6220" i="4"/>
  <c r="BC6221" i="4"/>
  <c r="BC6222" i="4"/>
  <c r="BC6223" i="4"/>
  <c r="BC6224" i="4"/>
  <c r="BC6225" i="4"/>
  <c r="BC6226" i="4"/>
  <c r="BC6227" i="4"/>
  <c r="BC6228" i="4"/>
  <c r="BC6229" i="4"/>
  <c r="BC6230" i="4"/>
  <c r="BC6231" i="4"/>
  <c r="BC6232" i="4"/>
  <c r="BC6233" i="4"/>
  <c r="BC6234" i="4"/>
  <c r="BC6235" i="4"/>
  <c r="BC6236" i="4"/>
  <c r="BC6237" i="4"/>
  <c r="BC6238" i="4"/>
  <c r="BC6239" i="4"/>
  <c r="BC6240" i="4"/>
  <c r="BC6241" i="4"/>
  <c r="BC6242" i="4"/>
  <c r="BC6243" i="4"/>
  <c r="BC6244" i="4"/>
  <c r="BC6245" i="4"/>
  <c r="BC6246" i="4"/>
  <c r="BC6247" i="4"/>
  <c r="BC6248" i="4"/>
  <c r="BC6249" i="4"/>
  <c r="BC6250" i="4"/>
  <c r="BC6251" i="4"/>
  <c r="BC6252" i="4"/>
  <c r="BC6253" i="4"/>
  <c r="BC6254" i="4"/>
  <c r="BC6255" i="4"/>
  <c r="BC6256" i="4"/>
  <c r="BC6257" i="4"/>
  <c r="BC6258" i="4"/>
  <c r="BC6259" i="4"/>
  <c r="BC6260" i="4"/>
  <c r="BC6261" i="4"/>
  <c r="BC6262" i="4"/>
  <c r="BC6263" i="4"/>
  <c r="BC6264" i="4"/>
  <c r="BC6265" i="4"/>
  <c r="BC6266" i="4"/>
  <c r="BC6267" i="4"/>
  <c r="BC6268" i="4"/>
  <c r="BC6269" i="4"/>
  <c r="BC6270" i="4"/>
  <c r="BC6271" i="4"/>
  <c r="BC6272" i="4"/>
  <c r="BC6273" i="4"/>
  <c r="BC6274" i="4"/>
  <c r="BC6275" i="4"/>
  <c r="BC6276" i="4"/>
  <c r="BC6277" i="4"/>
  <c r="BC6278" i="4"/>
  <c r="BC6279" i="4"/>
  <c r="BC6280" i="4"/>
  <c r="BC6281" i="4"/>
  <c r="BC6282" i="4"/>
  <c r="BC6283" i="4"/>
  <c r="BC6284" i="4"/>
  <c r="BC6285" i="4"/>
  <c r="BC6286" i="4"/>
  <c r="BC6287" i="4"/>
  <c r="BC6288" i="4"/>
  <c r="BC6289" i="4"/>
  <c r="BC6290" i="4"/>
  <c r="BC6291" i="4"/>
  <c r="BC6292" i="4"/>
  <c r="BC6293" i="4"/>
  <c r="BC6294" i="4"/>
  <c r="BC6295" i="4"/>
  <c r="BC6296" i="4"/>
  <c r="BC6297" i="4"/>
  <c r="BC6298" i="4"/>
  <c r="BC6299" i="4"/>
  <c r="BC6300" i="4"/>
  <c r="BC6301" i="4"/>
  <c r="BC6302" i="4"/>
  <c r="BC6303" i="4"/>
  <c r="BC6304" i="4"/>
  <c r="BC6305" i="4"/>
  <c r="BC6306" i="4"/>
  <c r="BC6307" i="4"/>
  <c r="BC6308" i="4"/>
  <c r="BC6309" i="4"/>
  <c r="BC6310" i="4"/>
  <c r="BC6311" i="4"/>
  <c r="BC6312" i="4"/>
  <c r="BC6313" i="4"/>
  <c r="BC6314" i="4"/>
  <c r="BC6315" i="4"/>
  <c r="BC6316" i="4"/>
  <c r="BC6317" i="4"/>
  <c r="BC6318" i="4"/>
  <c r="BC6319" i="4"/>
  <c r="BC6320" i="4"/>
  <c r="BC6321" i="4"/>
  <c r="BC6322" i="4"/>
  <c r="BC6323" i="4"/>
  <c r="BC6324" i="4"/>
  <c r="BC6325" i="4"/>
  <c r="BC6326" i="4"/>
  <c r="BC6327" i="4"/>
  <c r="BC6328" i="4"/>
  <c r="BC6329" i="4"/>
  <c r="BC6330" i="4"/>
  <c r="BC6331" i="4"/>
  <c r="BC6332" i="4"/>
  <c r="BC6333" i="4"/>
  <c r="BC6334" i="4"/>
  <c r="BC6335" i="4"/>
  <c r="BC6336" i="4"/>
  <c r="BC6337" i="4"/>
  <c r="BC6338" i="4"/>
  <c r="BC6339" i="4"/>
  <c r="BC6340" i="4"/>
  <c r="BC6341" i="4"/>
  <c r="BC6342" i="4"/>
  <c r="BC6343" i="4"/>
  <c r="BC6344" i="4"/>
  <c r="BC6345" i="4"/>
  <c r="BC6346" i="4"/>
  <c r="BC6347" i="4"/>
  <c r="BC6348" i="4"/>
  <c r="BC6349" i="4"/>
  <c r="BC6350" i="4"/>
  <c r="BC6351" i="4"/>
  <c r="BC6352" i="4"/>
  <c r="BC6353" i="4"/>
  <c r="BC6354" i="4"/>
  <c r="BC6355" i="4"/>
  <c r="BC6356" i="4"/>
  <c r="BC6357" i="4"/>
  <c r="BC6358" i="4"/>
  <c r="BC6359" i="4"/>
  <c r="BC6360" i="4"/>
  <c r="BC6361" i="4"/>
  <c r="BC6362" i="4"/>
  <c r="BC6363" i="4"/>
  <c r="BC6364" i="4"/>
  <c r="BC6365" i="4"/>
  <c r="BC6366" i="4"/>
  <c r="BC6367" i="4"/>
  <c r="BC6368" i="4"/>
  <c r="BC6369" i="4"/>
  <c r="BC6370" i="4"/>
  <c r="BC6371" i="4"/>
  <c r="BC6372" i="4"/>
  <c r="BC6373" i="4"/>
  <c r="BC6374" i="4"/>
  <c r="BC6375" i="4"/>
  <c r="BC6376" i="4"/>
  <c r="BC6377" i="4"/>
  <c r="BC6378" i="4"/>
  <c r="BC6379" i="4"/>
  <c r="BC6380" i="4"/>
  <c r="BC6381" i="4"/>
  <c r="BC6382" i="4"/>
  <c r="BC6383" i="4"/>
  <c r="BC6384" i="4"/>
  <c r="BC6385" i="4"/>
  <c r="BC6386" i="4"/>
  <c r="BC6387" i="4"/>
  <c r="BC6388" i="4"/>
  <c r="BC6389" i="4"/>
  <c r="BC6390" i="4"/>
  <c r="BC6391" i="4"/>
  <c r="BC6392" i="4"/>
  <c r="BC6393" i="4"/>
  <c r="BC6394" i="4"/>
  <c r="BC6395" i="4"/>
  <c r="BC6396" i="4"/>
  <c r="BC6397" i="4"/>
  <c r="BC6398" i="4"/>
  <c r="BC6399" i="4"/>
  <c r="BC6400" i="4"/>
  <c r="BC6401" i="4"/>
  <c r="BC6402" i="4"/>
  <c r="BC6403" i="4"/>
  <c r="BC6404" i="4"/>
  <c r="BC6405" i="4"/>
  <c r="BC6406" i="4"/>
  <c r="BC6407" i="4"/>
  <c r="BC6408" i="4"/>
  <c r="BC6409" i="4"/>
  <c r="BC6410" i="4"/>
  <c r="BC6411" i="4"/>
  <c r="BC6412" i="4"/>
  <c r="BC6413" i="4"/>
  <c r="BC6414" i="4"/>
  <c r="BC6415" i="4"/>
  <c r="BC6416" i="4"/>
  <c r="BC6417" i="4"/>
  <c r="BC6418" i="4"/>
  <c r="BC6419" i="4"/>
  <c r="BC6420" i="4"/>
  <c r="BC6421" i="4"/>
  <c r="BC6422" i="4"/>
  <c r="BC6423" i="4"/>
  <c r="BC6424" i="4"/>
  <c r="BC6425" i="4"/>
  <c r="BC6426" i="4"/>
  <c r="BC6427" i="4"/>
  <c r="BC6428" i="4"/>
  <c r="BC6429" i="4"/>
  <c r="BC6430" i="4"/>
  <c r="BC6431" i="4"/>
  <c r="BC6432" i="4"/>
  <c r="BC6433" i="4"/>
  <c r="BC6434" i="4"/>
  <c r="BC6435" i="4"/>
  <c r="BC6436" i="4"/>
  <c r="BC6437" i="4"/>
  <c r="BC6438" i="4"/>
  <c r="BC6439" i="4"/>
  <c r="BC6440" i="4"/>
  <c r="BC6441" i="4"/>
  <c r="BC6442" i="4"/>
  <c r="BC6443" i="4"/>
  <c r="BC6444" i="4"/>
  <c r="BC6445" i="4"/>
  <c r="BC6446" i="4"/>
  <c r="BC6447" i="4"/>
  <c r="BC6448" i="4"/>
  <c r="BC6449" i="4"/>
  <c r="BC6450" i="4"/>
  <c r="BC6451" i="4"/>
  <c r="BC6452" i="4"/>
  <c r="BC6453" i="4"/>
  <c r="BC6454" i="4"/>
  <c r="BC6455" i="4"/>
  <c r="BC6456" i="4"/>
  <c r="BC6457" i="4"/>
  <c r="BC6458" i="4"/>
  <c r="BC6459" i="4"/>
  <c r="BC6460" i="4"/>
  <c r="BC6461" i="4"/>
  <c r="BC6462" i="4"/>
  <c r="BC6463" i="4"/>
  <c r="BC6464" i="4"/>
  <c r="BC6465" i="4"/>
  <c r="BC6466" i="4"/>
  <c r="BC6467" i="4"/>
  <c r="BC6468" i="4"/>
  <c r="BC6469" i="4"/>
  <c r="BC6470" i="4"/>
  <c r="BC6471" i="4"/>
  <c r="BC6472" i="4"/>
  <c r="BC6473" i="4"/>
  <c r="BC6474" i="4"/>
  <c r="BC6475" i="4"/>
  <c r="BC6476" i="4"/>
  <c r="BC6477" i="4"/>
  <c r="BC6478" i="4"/>
  <c r="BC6479" i="4"/>
  <c r="BC6480" i="4"/>
  <c r="BC6481" i="4"/>
  <c r="BC6482" i="4"/>
  <c r="BC6483" i="4"/>
  <c r="BC6484" i="4"/>
  <c r="BC6485" i="4"/>
  <c r="BC6486" i="4"/>
  <c r="BC6487" i="4"/>
  <c r="BC6488" i="4"/>
  <c r="BC6489" i="4"/>
  <c r="BC6490" i="4"/>
  <c r="BC6491" i="4"/>
  <c r="BC6492" i="4"/>
  <c r="BC6493" i="4"/>
  <c r="BC6494" i="4"/>
  <c r="BC6495" i="4"/>
  <c r="BC6496" i="4"/>
  <c r="BC6497" i="4"/>
  <c r="BC6498" i="4"/>
  <c r="BC6499" i="4"/>
  <c r="BC6500" i="4"/>
  <c r="BC6501" i="4"/>
  <c r="BC6502" i="4"/>
  <c r="BC6503" i="4"/>
  <c r="BC6504" i="4"/>
  <c r="BC6505" i="4"/>
  <c r="BC6506" i="4"/>
  <c r="BC6507" i="4"/>
  <c r="BC6508" i="4"/>
  <c r="BC6509" i="4"/>
  <c r="BC6510" i="4"/>
  <c r="BC6511" i="4"/>
  <c r="BC6512" i="4"/>
  <c r="BC6513" i="4"/>
  <c r="BC6514" i="4"/>
  <c r="BC6515" i="4"/>
  <c r="BC6516" i="4"/>
  <c r="BC6517" i="4"/>
  <c r="BC6518" i="4"/>
  <c r="BC6519" i="4"/>
  <c r="BC6520" i="4"/>
  <c r="BC6521" i="4"/>
  <c r="BC6522" i="4"/>
  <c r="BC6523" i="4"/>
  <c r="BC6524" i="4"/>
  <c r="BC6525" i="4"/>
  <c r="BC6526" i="4"/>
  <c r="BC6527" i="4"/>
  <c r="BC6528" i="4"/>
  <c r="BC6529" i="4"/>
  <c r="BC6530" i="4"/>
  <c r="BC6531" i="4"/>
  <c r="BC6532" i="4"/>
  <c r="BC6533" i="4"/>
  <c r="BC6534" i="4"/>
  <c r="BC6535" i="4"/>
  <c r="BC6536" i="4"/>
  <c r="BC6537" i="4"/>
  <c r="BC6538" i="4"/>
  <c r="BC6539" i="4"/>
  <c r="BC6540" i="4"/>
  <c r="BC6541" i="4"/>
  <c r="BC6542" i="4"/>
  <c r="BC6543" i="4"/>
  <c r="BC6544" i="4"/>
  <c r="BC6545" i="4"/>
  <c r="BC6546" i="4"/>
  <c r="BC6547" i="4"/>
  <c r="BC6548" i="4"/>
  <c r="BC6549" i="4"/>
  <c r="BC6550" i="4"/>
  <c r="BC6551" i="4"/>
  <c r="BC6552" i="4"/>
  <c r="BC6553" i="4"/>
  <c r="BC6554" i="4"/>
  <c r="BC6555" i="4"/>
  <c r="BC6556" i="4"/>
  <c r="BC6557" i="4"/>
  <c r="BC6558" i="4"/>
  <c r="BC6559" i="4"/>
  <c r="BC6560" i="4"/>
  <c r="BC6561" i="4"/>
  <c r="BC6562" i="4"/>
  <c r="BC6563" i="4"/>
  <c r="BC6564" i="4"/>
  <c r="BC6565" i="4"/>
  <c r="BC6566" i="4"/>
  <c r="BC6567" i="4"/>
  <c r="BC6568" i="4"/>
  <c r="BC6569" i="4"/>
  <c r="BC6570" i="4"/>
  <c r="BC6571" i="4"/>
  <c r="BC6572" i="4"/>
  <c r="BC6573" i="4"/>
  <c r="BC6574" i="4"/>
  <c r="BC6575" i="4"/>
  <c r="BC6576" i="4"/>
  <c r="BC6577" i="4"/>
  <c r="BC6578" i="4"/>
  <c r="BC6579" i="4"/>
  <c r="BC6580" i="4"/>
  <c r="BC6581" i="4"/>
  <c r="BC6582" i="4"/>
  <c r="BC6583" i="4"/>
  <c r="BC6584" i="4"/>
  <c r="BC6585" i="4"/>
  <c r="BC6586" i="4"/>
  <c r="BC6587" i="4"/>
  <c r="BC6588" i="4"/>
  <c r="BC6589" i="4"/>
  <c r="BC6590" i="4"/>
  <c r="BC6591" i="4"/>
  <c r="BC6592" i="4"/>
  <c r="BC6593" i="4"/>
  <c r="BC6594" i="4"/>
  <c r="BC6595" i="4"/>
  <c r="BC6596" i="4"/>
  <c r="BC6597" i="4"/>
  <c r="BC6598" i="4"/>
  <c r="BC6599" i="4"/>
  <c r="BC6600" i="4"/>
  <c r="BC6601" i="4"/>
  <c r="BC6602" i="4"/>
  <c r="BC6603" i="4"/>
  <c r="BC6604" i="4"/>
  <c r="BC6605" i="4"/>
  <c r="BC6606" i="4"/>
  <c r="BC6607" i="4"/>
  <c r="BC6608" i="4"/>
  <c r="BC6609" i="4"/>
  <c r="BC6610" i="4"/>
  <c r="BC6611" i="4"/>
  <c r="BC6612" i="4"/>
  <c r="BC6613" i="4"/>
  <c r="BC6614" i="4"/>
  <c r="BC6615" i="4"/>
  <c r="BC6616" i="4"/>
  <c r="BC6617" i="4"/>
  <c r="BC6618" i="4"/>
  <c r="BC6619" i="4"/>
  <c r="BC6620" i="4"/>
  <c r="BC6621" i="4"/>
  <c r="BC6622" i="4"/>
  <c r="BC6623" i="4"/>
  <c r="BC6624" i="4"/>
  <c r="BC6625" i="4"/>
  <c r="BC6626" i="4"/>
  <c r="BC6627" i="4"/>
  <c r="BC6628" i="4"/>
  <c r="BC6629" i="4"/>
  <c r="BC6630" i="4"/>
  <c r="BC6631" i="4"/>
  <c r="BC6632" i="4"/>
  <c r="BC6633" i="4"/>
  <c r="BC6634" i="4"/>
  <c r="BC6635" i="4"/>
  <c r="BC6636" i="4"/>
  <c r="BC6637" i="4"/>
  <c r="BC6638" i="4"/>
  <c r="BC6639" i="4"/>
  <c r="BC6640" i="4"/>
  <c r="BC6641" i="4"/>
  <c r="BC6642" i="4"/>
  <c r="BC6643" i="4"/>
  <c r="BC6644" i="4"/>
  <c r="BC6645" i="4"/>
  <c r="BC6646" i="4"/>
  <c r="BC6647" i="4"/>
  <c r="BC6648" i="4"/>
  <c r="BC6649" i="4"/>
  <c r="BC6650" i="4"/>
  <c r="BC6651" i="4"/>
  <c r="BC6652" i="4"/>
  <c r="BC6653" i="4"/>
  <c r="BC6654" i="4"/>
  <c r="BC6655" i="4"/>
  <c r="BC6656" i="4"/>
  <c r="BC6657" i="4"/>
  <c r="BC6658" i="4"/>
  <c r="BC6659" i="4"/>
  <c r="BC6660" i="4"/>
  <c r="BC6661" i="4"/>
  <c r="BC6662" i="4"/>
  <c r="BC6663" i="4"/>
  <c r="BC6664" i="4"/>
  <c r="BC6665" i="4"/>
  <c r="BC6666" i="4"/>
  <c r="BC6667" i="4"/>
  <c r="BC6668" i="4"/>
  <c r="BC6669" i="4"/>
  <c r="BC6670" i="4"/>
  <c r="BC6671" i="4"/>
  <c r="BC6672" i="4"/>
  <c r="BC6673" i="4"/>
  <c r="BC6674" i="4"/>
  <c r="BC6675" i="4"/>
  <c r="BC6676" i="4"/>
  <c r="BC6677" i="4"/>
  <c r="BC6678" i="4"/>
  <c r="BC6679" i="4"/>
  <c r="BC6680" i="4"/>
  <c r="BC6681" i="4"/>
  <c r="BC6682" i="4"/>
  <c r="BC6683" i="4"/>
  <c r="BC6684" i="4"/>
  <c r="BC6685" i="4"/>
  <c r="BC6686" i="4"/>
  <c r="BC6687" i="4"/>
  <c r="BC6688" i="4"/>
  <c r="BC6689" i="4"/>
  <c r="BC6690" i="4"/>
  <c r="BC6691" i="4"/>
  <c r="BC6692" i="4"/>
  <c r="BC6693" i="4"/>
  <c r="BC6694" i="4"/>
  <c r="BC6695" i="4"/>
  <c r="BC6696" i="4"/>
  <c r="BC6697" i="4"/>
  <c r="BC6698" i="4"/>
  <c r="BC6699" i="4"/>
  <c r="BC6700" i="4"/>
  <c r="BC6701" i="4"/>
  <c r="BC6702" i="4"/>
  <c r="BC6703" i="4"/>
  <c r="BC6704" i="4"/>
  <c r="BC6705" i="4"/>
  <c r="BC6706" i="4"/>
  <c r="BC6707" i="4"/>
  <c r="BC6708" i="4"/>
  <c r="BC6709" i="4"/>
  <c r="BC6710" i="4"/>
  <c r="BC6711" i="4"/>
  <c r="BC6712" i="4"/>
  <c r="BC6713" i="4"/>
  <c r="BC6714" i="4"/>
  <c r="BC6715" i="4"/>
  <c r="BC6716" i="4"/>
  <c r="BC6717" i="4"/>
  <c r="BC6718" i="4"/>
  <c r="BC6719" i="4"/>
  <c r="BC6720" i="4"/>
  <c r="BC6721" i="4"/>
  <c r="BC6722" i="4"/>
  <c r="BC6723" i="4"/>
  <c r="BC6724" i="4"/>
  <c r="BC6725" i="4"/>
  <c r="BC6726" i="4"/>
  <c r="BC6727" i="4"/>
  <c r="BC6728" i="4"/>
  <c r="BC6729" i="4"/>
  <c r="BC6730" i="4"/>
  <c r="BC6731" i="4"/>
  <c r="BC6732" i="4"/>
  <c r="BC6733" i="4"/>
  <c r="BC6734" i="4"/>
  <c r="BC6735" i="4"/>
  <c r="BC6736" i="4"/>
  <c r="BC6737" i="4"/>
  <c r="BC6738" i="4"/>
  <c r="BC6739" i="4"/>
  <c r="BC6740" i="4"/>
  <c r="BC6741" i="4"/>
  <c r="BC6742" i="4"/>
  <c r="BC6743" i="4"/>
  <c r="BC6744" i="4"/>
  <c r="BC6745" i="4"/>
  <c r="BC6746" i="4"/>
  <c r="BC6747" i="4"/>
  <c r="BC6748" i="4"/>
  <c r="BC6749" i="4"/>
  <c r="BC6750" i="4"/>
  <c r="BC6751" i="4"/>
  <c r="BC6752" i="4"/>
  <c r="BC6753" i="4"/>
  <c r="BC6754" i="4"/>
  <c r="BC6755" i="4"/>
  <c r="BC6756" i="4"/>
  <c r="BC6757" i="4"/>
  <c r="BC6758" i="4"/>
  <c r="BC6759" i="4"/>
  <c r="BC6760" i="4"/>
  <c r="BC6761" i="4"/>
  <c r="BC6762" i="4"/>
  <c r="BC6763" i="4"/>
  <c r="BC6764" i="4"/>
  <c r="BC6765" i="4"/>
  <c r="BC6766" i="4"/>
  <c r="BC6767" i="4"/>
  <c r="BC6768" i="4"/>
  <c r="BC6769" i="4"/>
  <c r="BC6770" i="4"/>
  <c r="BC6771" i="4"/>
  <c r="BC6772" i="4"/>
  <c r="BC6773" i="4"/>
  <c r="BC6774" i="4"/>
  <c r="BC6775" i="4"/>
  <c r="BC6776" i="4"/>
  <c r="BC6777" i="4"/>
  <c r="BC6778" i="4"/>
  <c r="BC6779" i="4"/>
  <c r="BC6780" i="4"/>
  <c r="BC6781" i="4"/>
  <c r="BC6782" i="4"/>
  <c r="BC6783" i="4"/>
  <c r="BC6784" i="4"/>
  <c r="BC6785" i="4"/>
  <c r="BC6786" i="4"/>
  <c r="BC6787" i="4"/>
  <c r="BC6788" i="4"/>
  <c r="BC6789" i="4"/>
  <c r="BC6790" i="4"/>
  <c r="BC6791" i="4"/>
  <c r="BC6792" i="4"/>
  <c r="BC6793" i="4"/>
  <c r="BC6794" i="4"/>
  <c r="BC6795" i="4"/>
  <c r="BC6796" i="4"/>
  <c r="BC6797" i="4"/>
  <c r="BC6798" i="4"/>
  <c r="BC6799" i="4"/>
  <c r="BC6800" i="4"/>
  <c r="BC6801" i="4"/>
  <c r="BC6802" i="4"/>
  <c r="BC6803" i="4"/>
  <c r="BC6804" i="4"/>
  <c r="BC6805" i="4"/>
  <c r="BC6806" i="4"/>
  <c r="BC6807" i="4"/>
  <c r="BC6808" i="4"/>
  <c r="BC6809" i="4"/>
  <c r="BC6810" i="4"/>
  <c r="BC6811" i="4"/>
  <c r="BC6812" i="4"/>
  <c r="BC6813" i="4"/>
  <c r="BC6814" i="4"/>
  <c r="BC6815" i="4"/>
  <c r="BC6816" i="4"/>
  <c r="BC6817" i="4"/>
  <c r="BC6818" i="4"/>
  <c r="BC6819" i="4"/>
  <c r="BC6820" i="4"/>
  <c r="BC6821" i="4"/>
  <c r="BC6822" i="4"/>
  <c r="BC6823" i="4"/>
  <c r="BC6824" i="4"/>
  <c r="BC6825" i="4"/>
  <c r="BC6826" i="4"/>
  <c r="BC6827" i="4"/>
  <c r="BC6828" i="4"/>
  <c r="BC6829" i="4"/>
  <c r="BC6830" i="4"/>
  <c r="BC6831" i="4"/>
  <c r="BC6832" i="4"/>
  <c r="BC6833" i="4"/>
  <c r="BC6834" i="4"/>
  <c r="BC6835" i="4"/>
  <c r="BC6836" i="4"/>
  <c r="BC6837" i="4"/>
  <c r="BC6838" i="4"/>
  <c r="BC6839" i="4"/>
  <c r="BC6840" i="4"/>
  <c r="BC6841" i="4"/>
  <c r="BC6842" i="4"/>
  <c r="BC6843" i="4"/>
  <c r="BC6844" i="4"/>
  <c r="BC6845" i="4"/>
  <c r="BC6846" i="4"/>
  <c r="BC6847" i="4"/>
  <c r="BC6848" i="4"/>
  <c r="BC6849" i="4"/>
  <c r="BC6850" i="4"/>
  <c r="BC6851" i="4"/>
  <c r="BC6852" i="4"/>
  <c r="BC6853" i="4"/>
  <c r="BC6854" i="4"/>
  <c r="BC6855" i="4"/>
  <c r="BC6856" i="4"/>
  <c r="BC6857" i="4"/>
  <c r="BC6858" i="4"/>
  <c r="BC6859" i="4"/>
  <c r="BC6860" i="4"/>
  <c r="BC6861" i="4"/>
  <c r="BC6862" i="4"/>
  <c r="BC6863" i="4"/>
  <c r="BC6864" i="4"/>
  <c r="BC6865" i="4"/>
  <c r="BC6866" i="4"/>
  <c r="BC6867" i="4"/>
  <c r="BC6868" i="4"/>
  <c r="BC6869" i="4"/>
  <c r="BC6870" i="4"/>
  <c r="BC6871" i="4"/>
  <c r="BC6872" i="4"/>
  <c r="BC6873" i="4"/>
  <c r="BC6874" i="4"/>
  <c r="BC6875" i="4"/>
  <c r="BC6876" i="4"/>
  <c r="BC6877" i="4"/>
  <c r="BC6878" i="4"/>
  <c r="BC6879" i="4"/>
  <c r="BC6880" i="4"/>
  <c r="BC6881" i="4"/>
  <c r="BC6882" i="4"/>
  <c r="BC6883" i="4"/>
  <c r="BC6884" i="4"/>
  <c r="BC6885" i="4"/>
  <c r="BC6886" i="4"/>
  <c r="BC6887" i="4"/>
  <c r="BC6888" i="4"/>
  <c r="BC6889" i="4"/>
  <c r="BC6890" i="4"/>
  <c r="BC6891" i="4"/>
  <c r="BC6892" i="4"/>
  <c r="BC6893" i="4"/>
  <c r="BC6894" i="4"/>
  <c r="BC6895" i="4"/>
  <c r="BC6896" i="4"/>
  <c r="BC6897" i="4"/>
  <c r="BC6898" i="4"/>
  <c r="BC6899" i="4"/>
  <c r="BC6900" i="4"/>
  <c r="BC6901" i="4"/>
  <c r="BC6902" i="4"/>
  <c r="BC6903" i="4"/>
  <c r="BC6904" i="4"/>
  <c r="BC6905" i="4"/>
  <c r="BC6906" i="4"/>
  <c r="BC6907" i="4"/>
  <c r="BC6908" i="4"/>
  <c r="BC6909" i="4"/>
  <c r="BC6910" i="4"/>
  <c r="BC6911" i="4"/>
  <c r="BC6912" i="4"/>
  <c r="BC6913" i="4"/>
  <c r="BC6914" i="4"/>
  <c r="BC6915" i="4"/>
  <c r="BC6916" i="4"/>
  <c r="BC6917" i="4"/>
  <c r="BC6918" i="4"/>
  <c r="BC6919" i="4"/>
  <c r="BC6920" i="4"/>
  <c r="BC6921" i="4"/>
  <c r="BC6922" i="4"/>
  <c r="BC6923" i="4"/>
  <c r="BC6924" i="4"/>
  <c r="BC6925" i="4"/>
  <c r="BC6926" i="4"/>
  <c r="BC6927" i="4"/>
  <c r="BC6928" i="4"/>
  <c r="BC6929" i="4"/>
  <c r="BC6930" i="4"/>
  <c r="BC6931" i="4"/>
  <c r="BC6932" i="4"/>
  <c r="BC6933" i="4"/>
  <c r="BC6934" i="4"/>
  <c r="BC6935" i="4"/>
  <c r="BC6936" i="4"/>
  <c r="BC6937" i="4"/>
  <c r="BC6938" i="4"/>
  <c r="BC6939" i="4"/>
  <c r="BC6940" i="4"/>
  <c r="BC6941" i="4"/>
  <c r="BC6942" i="4"/>
  <c r="BC6943" i="4"/>
  <c r="BC6944" i="4"/>
  <c r="BC6945" i="4"/>
  <c r="BC6946" i="4"/>
  <c r="BC6947" i="4"/>
  <c r="BC6948" i="4"/>
  <c r="BC6949" i="4"/>
  <c r="BC6950" i="4"/>
  <c r="BC6951" i="4"/>
  <c r="BC6952" i="4"/>
  <c r="BC6953" i="4"/>
  <c r="BC6954" i="4"/>
  <c r="BC6955" i="4"/>
  <c r="BC6956" i="4"/>
  <c r="BC6957" i="4"/>
  <c r="BC6958" i="4"/>
  <c r="BC6959" i="4"/>
  <c r="BC6960" i="4"/>
  <c r="BC6961" i="4"/>
  <c r="BC6962" i="4"/>
  <c r="BC6963" i="4"/>
  <c r="BC6964" i="4"/>
  <c r="BC6965" i="4"/>
  <c r="BC6966" i="4"/>
  <c r="BC6967" i="4"/>
  <c r="BC6968" i="4"/>
  <c r="BC6969" i="4"/>
  <c r="BC6970" i="4"/>
  <c r="BC6971" i="4"/>
  <c r="BC6972" i="4"/>
  <c r="BC6973" i="4"/>
  <c r="BC6974" i="4"/>
  <c r="BC6975" i="4"/>
  <c r="BC6976" i="4"/>
  <c r="BC6977" i="4"/>
  <c r="BC6978" i="4"/>
  <c r="BC6979" i="4"/>
  <c r="BC6980" i="4"/>
  <c r="BC6981" i="4"/>
  <c r="BC6982" i="4"/>
  <c r="BC6983" i="4"/>
  <c r="BC6984" i="4"/>
  <c r="BC6985" i="4"/>
  <c r="BC6986" i="4"/>
  <c r="BC6987" i="4"/>
  <c r="BC6988" i="4"/>
  <c r="BC6989" i="4"/>
  <c r="BC6990" i="4"/>
  <c r="BC6991" i="4"/>
  <c r="BC6992" i="4"/>
  <c r="BC6993" i="4"/>
  <c r="BC6994" i="4"/>
  <c r="BC6995" i="4"/>
  <c r="BC6996" i="4"/>
  <c r="BC6997" i="4"/>
  <c r="BC6998" i="4"/>
  <c r="BC6999" i="4"/>
  <c r="BC7000" i="4"/>
  <c r="BC7001" i="4"/>
  <c r="BC7002" i="4"/>
  <c r="BC7003" i="4"/>
  <c r="BC7004" i="4"/>
  <c r="BC7005" i="4"/>
  <c r="BC7006" i="4"/>
  <c r="BC7007" i="4"/>
  <c r="BC7008" i="4"/>
  <c r="BC7009" i="4"/>
  <c r="BC7010" i="4"/>
  <c r="BC7011" i="4"/>
  <c r="BC7012" i="4"/>
  <c r="BC7013" i="4"/>
  <c r="BC7014" i="4"/>
  <c r="BC7015" i="4"/>
  <c r="BC7016" i="4"/>
  <c r="BC7017" i="4"/>
  <c r="BC7018" i="4"/>
  <c r="BC7019" i="4"/>
  <c r="BC7020" i="4"/>
  <c r="BC7021" i="4"/>
  <c r="BC7022" i="4"/>
  <c r="BC7023" i="4"/>
  <c r="BC7024" i="4"/>
  <c r="BC7025" i="4"/>
  <c r="BC7026" i="4"/>
  <c r="BC7027" i="4"/>
  <c r="BC7028" i="4"/>
  <c r="BC7029" i="4"/>
  <c r="BC7030" i="4"/>
  <c r="BC7031" i="4"/>
  <c r="BC7032" i="4"/>
  <c r="BC7033" i="4"/>
  <c r="BC7034" i="4"/>
  <c r="BC7035" i="4"/>
  <c r="BC7036" i="4"/>
  <c r="BC7037" i="4"/>
  <c r="BC7038" i="4"/>
  <c r="BC7039" i="4"/>
  <c r="BC7040" i="4"/>
  <c r="BC7041" i="4"/>
  <c r="BC7042" i="4"/>
  <c r="BC7043" i="4"/>
  <c r="BC7044" i="4"/>
  <c r="BC7045" i="4"/>
  <c r="BC7046" i="4"/>
  <c r="BC7047" i="4"/>
  <c r="BC7048" i="4"/>
  <c r="BC7049" i="4"/>
  <c r="BC7050" i="4"/>
  <c r="BC7051" i="4"/>
  <c r="BC7052" i="4"/>
  <c r="BC7053" i="4"/>
  <c r="BC7054" i="4"/>
  <c r="BC7055" i="4"/>
  <c r="BC7056" i="4"/>
  <c r="BC7057" i="4"/>
  <c r="BC7058" i="4"/>
  <c r="BC7059" i="4"/>
  <c r="BC7060" i="4"/>
  <c r="BC7061" i="4"/>
  <c r="BC7062" i="4"/>
  <c r="BC7063" i="4"/>
  <c r="BC7064" i="4"/>
  <c r="BC7065" i="4"/>
  <c r="BC7066" i="4"/>
  <c r="BC7067" i="4"/>
  <c r="BC7068" i="4"/>
  <c r="BC7069" i="4"/>
  <c r="BC7070" i="4"/>
  <c r="BC7071" i="4"/>
  <c r="BC7072" i="4"/>
  <c r="BC7073" i="4"/>
  <c r="BC7074" i="4"/>
  <c r="BC7075" i="4"/>
  <c r="BC7076" i="4"/>
  <c r="BC7077" i="4"/>
  <c r="BC7078" i="4"/>
  <c r="BC7079" i="4"/>
  <c r="BC7080" i="4"/>
  <c r="BC7081" i="4"/>
  <c r="BC7082" i="4"/>
  <c r="BC7083" i="4"/>
  <c r="BC7084" i="4"/>
  <c r="BC7085" i="4"/>
  <c r="BC7086" i="4"/>
  <c r="BC7087" i="4"/>
  <c r="BC7088" i="4"/>
  <c r="BC7089" i="4"/>
  <c r="BC7090" i="4"/>
  <c r="BC7091" i="4"/>
  <c r="BC7092" i="4"/>
  <c r="BC7093" i="4"/>
  <c r="BC7094" i="4"/>
  <c r="BC7095" i="4"/>
  <c r="BC7096" i="4"/>
  <c r="BC7097" i="4"/>
  <c r="BC7098" i="4"/>
  <c r="BC7099" i="4"/>
  <c r="BC7100" i="4"/>
  <c r="BC7101" i="4"/>
  <c r="BC7102" i="4"/>
  <c r="BC7103" i="4"/>
  <c r="BC7104" i="4"/>
  <c r="BC7105" i="4"/>
  <c r="BC7106" i="4"/>
  <c r="BC7107" i="4"/>
  <c r="BC7108" i="4"/>
  <c r="BC7109" i="4"/>
  <c r="BC7110" i="4"/>
  <c r="BC7111" i="4"/>
  <c r="BC7112" i="4"/>
  <c r="BC7113" i="4"/>
  <c r="BC7114" i="4"/>
  <c r="BC7115" i="4"/>
  <c r="BC7116" i="4"/>
  <c r="BC7117" i="4"/>
  <c r="BC7118" i="4"/>
  <c r="BC7119" i="4"/>
  <c r="BC7120" i="4"/>
  <c r="BC7121" i="4"/>
  <c r="BC7122" i="4"/>
  <c r="BC7123" i="4"/>
  <c r="BC7124" i="4"/>
  <c r="BC7125" i="4"/>
  <c r="BC7126" i="4"/>
  <c r="BC7127" i="4"/>
  <c r="BC7128" i="4"/>
  <c r="BC7129" i="4"/>
  <c r="BC7130" i="4"/>
  <c r="BC7131" i="4"/>
  <c r="BC7132" i="4"/>
  <c r="BC7133" i="4"/>
  <c r="BC7134" i="4"/>
  <c r="BC7135" i="4"/>
  <c r="BC7136" i="4"/>
  <c r="BC7137" i="4"/>
  <c r="BC7138" i="4"/>
  <c r="BC7139" i="4"/>
  <c r="BC7140" i="4"/>
  <c r="BC7141" i="4"/>
  <c r="BC7142" i="4"/>
  <c r="BC7143" i="4"/>
  <c r="BC7144" i="4"/>
  <c r="BC7145" i="4"/>
  <c r="BC7146" i="4"/>
  <c r="BC7147" i="4"/>
  <c r="BC7148" i="4"/>
  <c r="BC7149" i="4"/>
  <c r="BC7150" i="4"/>
  <c r="BC7151" i="4"/>
  <c r="BC7152" i="4"/>
  <c r="BC7153" i="4"/>
  <c r="BC7154" i="4"/>
  <c r="BC7155" i="4"/>
  <c r="BC7156" i="4"/>
  <c r="BC7157" i="4"/>
  <c r="BC7158" i="4"/>
  <c r="BC7159" i="4"/>
  <c r="BC7160" i="4"/>
  <c r="BC7161" i="4"/>
  <c r="BC7162" i="4"/>
  <c r="BC7163" i="4"/>
  <c r="BC7164" i="4"/>
  <c r="BC7165" i="4"/>
  <c r="BC7166" i="4"/>
  <c r="BC7167" i="4"/>
  <c r="BC7168" i="4"/>
  <c r="BC7169" i="4"/>
  <c r="BC7170" i="4"/>
  <c r="BC7171" i="4"/>
  <c r="BC7172" i="4"/>
  <c r="BC7173" i="4"/>
  <c r="BC7174" i="4"/>
  <c r="BC7175" i="4"/>
  <c r="BC7176" i="4"/>
  <c r="BC7177" i="4"/>
  <c r="BC7178" i="4"/>
  <c r="BC7179" i="4"/>
  <c r="BC7180" i="4"/>
  <c r="BC7181" i="4"/>
  <c r="BC7182" i="4"/>
  <c r="BC7183" i="4"/>
  <c r="BC7184" i="4"/>
  <c r="BC7185" i="4"/>
  <c r="BC7186" i="4"/>
  <c r="BC7187" i="4"/>
  <c r="BC7188" i="4"/>
  <c r="BC7189" i="4"/>
  <c r="BC7190" i="4"/>
  <c r="BC7191" i="4"/>
  <c r="BC7192" i="4"/>
  <c r="BC7193" i="4"/>
  <c r="BC7194" i="4"/>
  <c r="BC7195" i="4"/>
  <c r="BC7196" i="4"/>
  <c r="BC7197" i="4"/>
  <c r="BC7198" i="4"/>
  <c r="BC7199" i="4"/>
  <c r="BC7200" i="4"/>
  <c r="BC7201" i="4"/>
  <c r="BC7202" i="4"/>
  <c r="BC7203" i="4"/>
  <c r="BC7204" i="4"/>
  <c r="BC7205" i="4"/>
  <c r="BC7206" i="4"/>
  <c r="BC7207" i="4"/>
  <c r="BC7208" i="4"/>
  <c r="BC7209" i="4"/>
  <c r="BC7210" i="4"/>
  <c r="BC7211" i="4"/>
  <c r="BC7212" i="4"/>
  <c r="BC7213" i="4"/>
  <c r="BC7214" i="4"/>
  <c r="BC7215" i="4"/>
  <c r="BC7216" i="4"/>
  <c r="BC7217" i="4"/>
  <c r="BC7218" i="4"/>
  <c r="BC7219" i="4"/>
  <c r="BC7220" i="4"/>
  <c r="BC7221" i="4"/>
  <c r="BC7222" i="4"/>
  <c r="BC7223" i="4"/>
  <c r="BC7224" i="4"/>
  <c r="BC7225" i="4"/>
  <c r="BC7226" i="4"/>
  <c r="BC7227" i="4"/>
  <c r="BC7228" i="4"/>
  <c r="BC7229" i="4"/>
  <c r="BC7230" i="4"/>
  <c r="BC7231" i="4"/>
  <c r="BC7232" i="4"/>
  <c r="BC7233" i="4"/>
  <c r="BC7234" i="4"/>
  <c r="BC7235" i="4"/>
  <c r="BC7236" i="4"/>
  <c r="BC7237" i="4"/>
  <c r="BC7238" i="4"/>
  <c r="BC7239" i="4"/>
  <c r="BC7240" i="4"/>
  <c r="BC7241" i="4"/>
  <c r="BC7242" i="4"/>
  <c r="BC7243" i="4"/>
  <c r="BC7244" i="4"/>
  <c r="BC7245" i="4"/>
  <c r="BC7246" i="4"/>
  <c r="BC7247" i="4"/>
  <c r="BC7248" i="4"/>
  <c r="BC7249" i="4"/>
  <c r="BC7250" i="4"/>
  <c r="BC7251" i="4"/>
  <c r="BC7252" i="4"/>
  <c r="BC7253" i="4"/>
  <c r="BC7254" i="4"/>
  <c r="BC7255" i="4"/>
  <c r="BC7256" i="4"/>
  <c r="BC7257" i="4"/>
  <c r="BC7258" i="4"/>
  <c r="BC7259" i="4"/>
  <c r="BC7260" i="4"/>
  <c r="BC7261" i="4"/>
  <c r="BC7262" i="4"/>
  <c r="BC7263" i="4"/>
  <c r="BC7264" i="4"/>
  <c r="BC7265" i="4"/>
  <c r="BC7266" i="4"/>
  <c r="BC7267" i="4"/>
  <c r="BC7268" i="4"/>
  <c r="BC7269" i="4"/>
  <c r="BC7270" i="4"/>
  <c r="BC7271" i="4"/>
  <c r="BC7272" i="4"/>
  <c r="BC7273" i="4"/>
  <c r="BC7274" i="4"/>
  <c r="BC7275" i="4"/>
  <c r="BC7276" i="4"/>
  <c r="BC7277" i="4"/>
  <c r="BC7278" i="4"/>
  <c r="BC7279" i="4"/>
  <c r="BC7280" i="4"/>
  <c r="BC7281" i="4"/>
  <c r="BC7282" i="4"/>
  <c r="BC7283" i="4"/>
  <c r="BC7284" i="4"/>
  <c r="BC7285" i="4"/>
  <c r="BC7286" i="4"/>
  <c r="BC7287" i="4"/>
  <c r="BC7288" i="4"/>
  <c r="BC7289" i="4"/>
  <c r="BC7290" i="4"/>
  <c r="BC7291" i="4"/>
  <c r="BC7292" i="4"/>
  <c r="BC7293" i="4"/>
  <c r="BC7294" i="4"/>
  <c r="BC7295" i="4"/>
  <c r="BC7296" i="4"/>
  <c r="BC7297" i="4"/>
  <c r="BC7298" i="4"/>
  <c r="BC7299" i="4"/>
  <c r="BC7300" i="4"/>
  <c r="BC7301" i="4"/>
  <c r="BC7302" i="4"/>
  <c r="BC7303" i="4"/>
  <c r="BC7304" i="4"/>
  <c r="BC7305" i="4"/>
  <c r="BC7306" i="4"/>
  <c r="BC7307" i="4"/>
  <c r="BC7308" i="4"/>
  <c r="BC7309" i="4"/>
  <c r="BC7310" i="4"/>
  <c r="BC7311" i="4"/>
  <c r="BC7312" i="4"/>
  <c r="BC7313" i="4"/>
  <c r="BC7314" i="4"/>
  <c r="BC7315" i="4"/>
  <c r="BC7316" i="4"/>
  <c r="BC7317" i="4"/>
  <c r="BC7318" i="4"/>
  <c r="BC7319" i="4"/>
  <c r="BC7320" i="4"/>
  <c r="BC7321" i="4"/>
  <c r="BC7322" i="4"/>
  <c r="BC7323" i="4"/>
  <c r="BC7324" i="4"/>
  <c r="BC7325" i="4"/>
  <c r="BC7326" i="4"/>
  <c r="BC7327" i="4"/>
  <c r="BC7328" i="4"/>
  <c r="BC7329" i="4"/>
  <c r="BC7330" i="4"/>
  <c r="BC7331" i="4"/>
  <c r="BC7332" i="4"/>
  <c r="BC7333" i="4"/>
  <c r="BC7334" i="4"/>
  <c r="BC7335" i="4"/>
  <c r="BC7336" i="4"/>
  <c r="BC7337" i="4"/>
  <c r="BC7338" i="4"/>
  <c r="BC7339" i="4"/>
  <c r="BC7340" i="4"/>
  <c r="BC7341" i="4"/>
  <c r="BC7342" i="4"/>
  <c r="BC7343" i="4"/>
  <c r="BC7344" i="4"/>
  <c r="BC7345" i="4"/>
  <c r="BC7346" i="4"/>
  <c r="BC7347" i="4"/>
  <c r="BC7348" i="4"/>
  <c r="BC7349" i="4"/>
  <c r="BC7350" i="4"/>
  <c r="BC7351" i="4"/>
  <c r="BC7352" i="4"/>
  <c r="BC7353" i="4"/>
  <c r="BC7354" i="4"/>
  <c r="BC7355" i="4"/>
  <c r="BC7356" i="4"/>
  <c r="BC7357" i="4"/>
  <c r="BC7358" i="4"/>
  <c r="BC7359" i="4"/>
  <c r="BC7360" i="4"/>
  <c r="BC7361" i="4"/>
  <c r="BC7362" i="4"/>
  <c r="BC7363" i="4"/>
  <c r="BC7364" i="4"/>
  <c r="BC7365" i="4"/>
  <c r="BC7366" i="4"/>
  <c r="BC7367" i="4"/>
  <c r="BC7368" i="4"/>
  <c r="BC7369" i="4"/>
  <c r="BC7370" i="4"/>
  <c r="BC7371" i="4"/>
  <c r="BC7372" i="4"/>
  <c r="BC7373" i="4"/>
  <c r="BC7374" i="4"/>
  <c r="BC7375" i="4"/>
  <c r="BC7376" i="4"/>
  <c r="BC7377" i="4"/>
  <c r="BC7378" i="4"/>
  <c r="BC7379" i="4"/>
  <c r="BC7380" i="4"/>
  <c r="BC7381" i="4"/>
  <c r="BC7382" i="4"/>
  <c r="BC7383" i="4"/>
  <c r="BC7384" i="4"/>
  <c r="BC7385" i="4"/>
  <c r="BC7386" i="4"/>
  <c r="BC7387" i="4"/>
  <c r="BC7388" i="4"/>
  <c r="BC7389" i="4"/>
  <c r="BC7390" i="4"/>
  <c r="BC7391" i="4"/>
  <c r="BC7392" i="4"/>
  <c r="BC7393" i="4"/>
  <c r="BC7394" i="4"/>
  <c r="BC7395" i="4"/>
  <c r="BC7396" i="4"/>
  <c r="BC7397" i="4"/>
  <c r="BC7398" i="4"/>
  <c r="BC7399" i="4"/>
  <c r="BC7400" i="4"/>
  <c r="BC7401" i="4"/>
  <c r="BC7402" i="4"/>
  <c r="BC7403" i="4"/>
  <c r="BC7404" i="4"/>
  <c r="BC7405" i="4"/>
  <c r="BC7406" i="4"/>
  <c r="BC7407" i="4"/>
  <c r="BC7408" i="4"/>
  <c r="BC7409" i="4"/>
  <c r="BC7410" i="4"/>
  <c r="BC7411" i="4"/>
  <c r="BC7412" i="4"/>
  <c r="BC7413" i="4"/>
  <c r="BC7414" i="4"/>
  <c r="BC7415" i="4"/>
  <c r="BC7416" i="4"/>
  <c r="BC7417" i="4"/>
  <c r="BC7418" i="4"/>
  <c r="BC7419" i="4"/>
  <c r="BC7420" i="4"/>
  <c r="BC7421" i="4"/>
  <c r="BC7422" i="4"/>
  <c r="BC7423" i="4"/>
  <c r="BC7424" i="4"/>
  <c r="BC7425" i="4"/>
  <c r="BC7426" i="4"/>
  <c r="BC7427" i="4"/>
  <c r="BC7428" i="4"/>
  <c r="BC7429" i="4"/>
  <c r="BC7430" i="4"/>
  <c r="BC7431" i="4"/>
  <c r="BC7432" i="4"/>
  <c r="BC7433" i="4"/>
  <c r="BC7434" i="4"/>
  <c r="BC7435" i="4"/>
  <c r="BC7436" i="4"/>
  <c r="BC7437" i="4"/>
  <c r="BC7438" i="4"/>
  <c r="BC7439" i="4"/>
  <c r="BC7440" i="4"/>
  <c r="BC7441" i="4"/>
  <c r="BC7442" i="4"/>
  <c r="BC7443" i="4"/>
  <c r="BC7444" i="4"/>
  <c r="BC7445" i="4"/>
  <c r="BC7446" i="4"/>
  <c r="BC7447" i="4"/>
  <c r="BC7448" i="4"/>
  <c r="BC7449" i="4"/>
  <c r="BC7450" i="4"/>
  <c r="BC7451" i="4"/>
  <c r="BC7452" i="4"/>
  <c r="BC7453" i="4"/>
  <c r="BC7454" i="4"/>
  <c r="BC7455" i="4"/>
  <c r="BC7456" i="4"/>
  <c r="BC7457" i="4"/>
  <c r="BC7458" i="4"/>
  <c r="BC7459" i="4"/>
  <c r="BC7460" i="4"/>
  <c r="BC7461" i="4"/>
  <c r="BC7462" i="4"/>
  <c r="BC7463" i="4"/>
  <c r="BC7464" i="4"/>
  <c r="BC7465" i="4"/>
  <c r="BC7466" i="4"/>
  <c r="BC7467" i="4"/>
  <c r="BC7468" i="4"/>
  <c r="BC7469" i="4"/>
  <c r="BC7470" i="4"/>
  <c r="BC7471" i="4"/>
  <c r="BC7472" i="4"/>
  <c r="BC7473" i="4"/>
  <c r="BC7474" i="4"/>
  <c r="BC7475" i="4"/>
  <c r="BC7476" i="4"/>
  <c r="BC7477" i="4"/>
  <c r="BC7478" i="4"/>
  <c r="BC7479" i="4"/>
  <c r="BC7480" i="4"/>
  <c r="BC7481" i="4"/>
  <c r="BC7482" i="4"/>
  <c r="BC7483" i="4"/>
  <c r="BC7484" i="4"/>
  <c r="BC7485" i="4"/>
  <c r="BC7486" i="4"/>
  <c r="BC7487" i="4"/>
  <c r="BC7488" i="4"/>
  <c r="BC7489" i="4"/>
  <c r="BC7490" i="4"/>
  <c r="BC7491" i="4"/>
  <c r="BC7492" i="4"/>
  <c r="BC7493" i="4"/>
  <c r="BC7494" i="4"/>
  <c r="BC7495" i="4"/>
  <c r="BC7496" i="4"/>
  <c r="BC7497" i="4"/>
  <c r="BC7498" i="4"/>
  <c r="BC7499" i="4"/>
  <c r="BC7500" i="4"/>
  <c r="BC7501" i="4"/>
  <c r="BC7502" i="4"/>
  <c r="BC7503" i="4"/>
  <c r="BC7504" i="4"/>
  <c r="BC7505" i="4"/>
  <c r="BC7506" i="4"/>
  <c r="BC7507" i="4"/>
  <c r="BC7508" i="4"/>
  <c r="BC7509" i="4"/>
  <c r="BC7510" i="4"/>
  <c r="BC7511" i="4"/>
  <c r="BC7512" i="4"/>
  <c r="BC7513" i="4"/>
  <c r="BC7514" i="4"/>
  <c r="BC7515" i="4"/>
  <c r="BC7516" i="4"/>
  <c r="BC7517" i="4"/>
  <c r="BC7518" i="4"/>
  <c r="BC7519" i="4"/>
  <c r="BC7520" i="4"/>
  <c r="BC7521" i="4"/>
  <c r="BC7522" i="4"/>
  <c r="BC7523" i="4"/>
  <c r="BC7524" i="4"/>
  <c r="BC7525" i="4"/>
  <c r="BC7526" i="4"/>
  <c r="BC7527" i="4"/>
  <c r="BC7528" i="4"/>
  <c r="BC7529" i="4"/>
  <c r="BC7530" i="4"/>
  <c r="BC7531" i="4"/>
  <c r="BC7532" i="4"/>
  <c r="BC7533" i="4"/>
  <c r="BC7534" i="4"/>
  <c r="BC7535" i="4"/>
  <c r="BC7536" i="4"/>
  <c r="BC7537" i="4"/>
  <c r="BC7538" i="4"/>
  <c r="BC7539" i="4"/>
  <c r="BC7540" i="4"/>
  <c r="BC7541" i="4"/>
  <c r="BC7542" i="4"/>
  <c r="BC7543" i="4"/>
  <c r="BC7544" i="4"/>
  <c r="BC7545" i="4"/>
  <c r="BC7546" i="4"/>
  <c r="BC7547" i="4"/>
  <c r="BC7548" i="4"/>
  <c r="BC7549" i="4"/>
  <c r="BC7550" i="4"/>
  <c r="BC7551" i="4"/>
  <c r="BC7552" i="4"/>
  <c r="BC7553" i="4"/>
  <c r="BC7554" i="4"/>
  <c r="BC7555" i="4"/>
  <c r="BC7556" i="4"/>
  <c r="BC7557" i="4"/>
  <c r="BC7558" i="4"/>
  <c r="BC7559" i="4"/>
  <c r="BC7560" i="4"/>
  <c r="BC7561" i="4"/>
  <c r="BC7562" i="4"/>
  <c r="BC7563" i="4"/>
  <c r="BC7564" i="4"/>
  <c r="BC7565" i="4"/>
  <c r="BC7566" i="4"/>
  <c r="BC7567" i="4"/>
  <c r="BC7568" i="4"/>
  <c r="BC7569" i="4"/>
  <c r="BC7570" i="4"/>
  <c r="BC7571" i="4"/>
  <c r="BC7572" i="4"/>
  <c r="BC7573" i="4"/>
  <c r="BC7574" i="4"/>
  <c r="BC7575" i="4"/>
  <c r="BC7576" i="4"/>
  <c r="BC7577" i="4"/>
  <c r="BC7578" i="4"/>
  <c r="BC7579" i="4"/>
  <c r="BC7580" i="4"/>
  <c r="BC7581" i="4"/>
  <c r="BC7582" i="4"/>
  <c r="BC7583" i="4"/>
  <c r="BC7584" i="4"/>
  <c r="BC7585" i="4"/>
  <c r="BC7586" i="4"/>
  <c r="BC7587" i="4"/>
  <c r="BC7588" i="4"/>
  <c r="BC7589" i="4"/>
  <c r="BC7590" i="4"/>
  <c r="BC7591" i="4"/>
  <c r="BC7592" i="4"/>
  <c r="BC7593" i="4"/>
  <c r="BC7594" i="4"/>
  <c r="BC7595" i="4"/>
  <c r="BC7596" i="4"/>
  <c r="BC7597" i="4"/>
  <c r="BC7598" i="4"/>
  <c r="BC7599" i="4"/>
  <c r="BC7600" i="4"/>
  <c r="BC7601" i="4"/>
  <c r="BC7602" i="4"/>
  <c r="BC7603" i="4"/>
  <c r="BC7604" i="4"/>
  <c r="BC7605" i="4"/>
  <c r="BC7606" i="4"/>
  <c r="BC7607" i="4"/>
  <c r="BC7608" i="4"/>
  <c r="BC7609" i="4"/>
  <c r="BC7610" i="4"/>
  <c r="BC7611" i="4"/>
  <c r="BC7612" i="4"/>
  <c r="BC7613" i="4"/>
  <c r="BC7614" i="4"/>
  <c r="BC7615" i="4"/>
  <c r="BC7616" i="4"/>
  <c r="BC7617" i="4"/>
  <c r="BC7618" i="4"/>
  <c r="BC7619" i="4"/>
  <c r="BC7620" i="4"/>
  <c r="BC7621" i="4"/>
  <c r="BC7622" i="4"/>
  <c r="BC7623" i="4"/>
  <c r="BC7624" i="4"/>
  <c r="BC7625" i="4"/>
  <c r="BC7626" i="4"/>
  <c r="BC7627" i="4"/>
  <c r="BC7628" i="4"/>
  <c r="BC7629" i="4"/>
  <c r="BC7630" i="4"/>
  <c r="BC7631" i="4"/>
  <c r="BC7632" i="4"/>
  <c r="BC7633" i="4"/>
  <c r="BC7634" i="4"/>
  <c r="BC7635" i="4"/>
  <c r="BC7636" i="4"/>
  <c r="BC7637" i="4"/>
  <c r="BC7638" i="4"/>
  <c r="BC7639" i="4"/>
  <c r="BC7640" i="4"/>
  <c r="BC7641" i="4"/>
  <c r="BC7642" i="4"/>
  <c r="BC7643" i="4"/>
  <c r="BC7644" i="4"/>
  <c r="BC7645" i="4"/>
  <c r="BC7646" i="4"/>
  <c r="BC7647" i="4"/>
  <c r="BC7648" i="4"/>
  <c r="BC7649" i="4"/>
  <c r="BC7650" i="4"/>
  <c r="BC7651" i="4"/>
  <c r="BC7652" i="4"/>
  <c r="BC7653" i="4"/>
  <c r="BC7654" i="4"/>
  <c r="BC7655" i="4"/>
  <c r="BC7656" i="4"/>
  <c r="BC7657" i="4"/>
  <c r="BC7658" i="4"/>
  <c r="BC7659" i="4"/>
  <c r="BC7660" i="4"/>
  <c r="BC7661" i="4"/>
  <c r="BC7662" i="4"/>
  <c r="BC7663" i="4"/>
  <c r="BC7664" i="4"/>
  <c r="BC7665" i="4"/>
  <c r="BC7666" i="4"/>
  <c r="BC7667" i="4"/>
  <c r="BC7668" i="4"/>
  <c r="BC7669" i="4"/>
  <c r="BC7670" i="4"/>
  <c r="BC7671" i="4"/>
  <c r="BC7672" i="4"/>
  <c r="BC7673" i="4"/>
  <c r="BC7674" i="4"/>
  <c r="BC7675" i="4"/>
  <c r="BC7676" i="4"/>
  <c r="BC7677" i="4"/>
  <c r="BC7678" i="4"/>
  <c r="BC7679" i="4"/>
  <c r="BC7680" i="4"/>
  <c r="BC7681" i="4"/>
  <c r="BC7682" i="4"/>
  <c r="BC7683" i="4"/>
  <c r="BC7684" i="4"/>
  <c r="BC7685" i="4"/>
  <c r="BC7686" i="4"/>
  <c r="BC7687" i="4"/>
  <c r="BC7688" i="4"/>
  <c r="BC7689" i="4"/>
  <c r="BC7690" i="4"/>
  <c r="BC7691" i="4"/>
  <c r="BC7692" i="4"/>
  <c r="BC7693" i="4"/>
  <c r="BC7694" i="4"/>
  <c r="BC7695" i="4"/>
  <c r="BC7696" i="4"/>
  <c r="BC7697" i="4"/>
  <c r="BC7698" i="4"/>
  <c r="BC7699" i="4"/>
  <c r="BC7700" i="4"/>
  <c r="BC7701" i="4"/>
  <c r="BC7702" i="4"/>
  <c r="BC7703" i="4"/>
  <c r="BC7704" i="4"/>
  <c r="BC7705" i="4"/>
  <c r="BC7706" i="4"/>
  <c r="BC7707" i="4"/>
  <c r="BC7708" i="4"/>
  <c r="BC7709" i="4"/>
  <c r="BC7710" i="4"/>
  <c r="BC7711" i="4"/>
  <c r="BC7712" i="4"/>
  <c r="BC7713" i="4"/>
  <c r="BC7714" i="4"/>
  <c r="BC7715" i="4"/>
  <c r="BC7716" i="4"/>
  <c r="BC7717" i="4"/>
  <c r="BC7718" i="4"/>
  <c r="BC7719" i="4"/>
  <c r="BC7720" i="4"/>
  <c r="BC7721" i="4"/>
  <c r="BC7722" i="4"/>
  <c r="BC7723" i="4"/>
  <c r="BC7724" i="4"/>
  <c r="BC7725" i="4"/>
  <c r="BC7726" i="4"/>
  <c r="BC7727" i="4"/>
  <c r="BC7728" i="4"/>
  <c r="BC7729" i="4"/>
  <c r="BC7730" i="4"/>
  <c r="BC7731" i="4"/>
  <c r="BC7732" i="4"/>
  <c r="BC7733" i="4"/>
  <c r="BC7734" i="4"/>
  <c r="BC7735" i="4"/>
  <c r="BC7736" i="4"/>
  <c r="BC7737" i="4"/>
  <c r="BC7738" i="4"/>
  <c r="BC7739" i="4"/>
  <c r="BC7740" i="4"/>
  <c r="BC7741" i="4"/>
  <c r="BC7742" i="4"/>
  <c r="BC7743" i="4"/>
  <c r="BC7744" i="4"/>
  <c r="BC7745" i="4"/>
  <c r="BC7746" i="4"/>
  <c r="BC7747" i="4"/>
  <c r="BC7748" i="4"/>
  <c r="BC7749" i="4"/>
  <c r="BC7750" i="4"/>
  <c r="BC7751" i="4"/>
  <c r="BC7752" i="4"/>
  <c r="BC7753" i="4"/>
  <c r="BC7754" i="4"/>
  <c r="BC7755" i="4"/>
  <c r="BC7756" i="4"/>
  <c r="BC7757" i="4"/>
  <c r="BC7758" i="4"/>
  <c r="BC7759" i="4"/>
  <c r="BC7760" i="4"/>
  <c r="BC7761" i="4"/>
  <c r="BC7762" i="4"/>
  <c r="BC7763" i="4"/>
  <c r="BC7764" i="4"/>
  <c r="BC7765" i="4"/>
  <c r="BC7766" i="4"/>
  <c r="BC7767" i="4"/>
  <c r="BC7768" i="4"/>
  <c r="BC7769" i="4"/>
  <c r="BC7770" i="4"/>
  <c r="BC7771" i="4"/>
  <c r="BC7772" i="4"/>
  <c r="BC7773" i="4"/>
  <c r="BC7774" i="4"/>
  <c r="BC7775" i="4"/>
  <c r="BC7776" i="4"/>
  <c r="BC7777" i="4"/>
  <c r="BC7778" i="4"/>
  <c r="BC7779" i="4"/>
  <c r="BC7780" i="4"/>
  <c r="BC7781" i="4"/>
  <c r="BC7782" i="4"/>
  <c r="BC7783" i="4"/>
  <c r="BC7784" i="4"/>
  <c r="BC7785" i="4"/>
  <c r="BC7786" i="4"/>
  <c r="BC7787" i="4"/>
  <c r="BC7788" i="4"/>
  <c r="BC7789" i="4"/>
  <c r="BC7790" i="4"/>
  <c r="BC7791" i="4"/>
  <c r="BC7792" i="4"/>
  <c r="BC7793" i="4"/>
  <c r="BC7794" i="4"/>
  <c r="BC7795" i="4"/>
  <c r="BC7796" i="4"/>
  <c r="BC7797" i="4"/>
  <c r="BC7798" i="4"/>
  <c r="BC7799" i="4"/>
  <c r="BC7800" i="4"/>
  <c r="BC7801" i="4"/>
  <c r="BC7802" i="4"/>
  <c r="BC7803" i="4"/>
  <c r="BC7804" i="4"/>
  <c r="BC7805" i="4"/>
  <c r="BC7806" i="4"/>
  <c r="BC7807" i="4"/>
  <c r="BC7808" i="4"/>
  <c r="BC7809" i="4"/>
  <c r="BC7810" i="4"/>
  <c r="BC7811" i="4"/>
  <c r="BC7812" i="4"/>
  <c r="BC7813" i="4"/>
  <c r="BC7814" i="4"/>
  <c r="BC7815" i="4"/>
  <c r="BC7816" i="4"/>
  <c r="BC7817" i="4"/>
  <c r="BC7818" i="4"/>
  <c r="BC7819" i="4"/>
  <c r="BC7820" i="4"/>
  <c r="BC7821" i="4"/>
  <c r="BC7822" i="4"/>
  <c r="BC7823" i="4"/>
  <c r="BC7824" i="4"/>
  <c r="BC7825" i="4"/>
  <c r="BC7826" i="4"/>
  <c r="BC7827" i="4"/>
  <c r="BC7828" i="4"/>
  <c r="BC7829" i="4"/>
  <c r="BC7830" i="4"/>
  <c r="BC7831" i="4"/>
  <c r="BC7832" i="4"/>
  <c r="BC7833" i="4"/>
  <c r="BC7834" i="4"/>
  <c r="BC7835" i="4"/>
  <c r="BC7836" i="4"/>
  <c r="BC7837" i="4"/>
  <c r="BC7838" i="4"/>
  <c r="BC7839" i="4"/>
  <c r="BC7840" i="4"/>
  <c r="BC7841" i="4"/>
  <c r="BC7842" i="4"/>
  <c r="BC7843" i="4"/>
  <c r="BC7844" i="4"/>
  <c r="BC7845" i="4"/>
  <c r="BC7846" i="4"/>
  <c r="BC7847" i="4"/>
  <c r="BC7848" i="4"/>
  <c r="BC7849" i="4"/>
  <c r="BC7850" i="4"/>
  <c r="BC7851" i="4"/>
  <c r="BC7852" i="4"/>
  <c r="BC7853" i="4"/>
  <c r="BC7854" i="4"/>
  <c r="BC7855" i="4"/>
  <c r="BC7856" i="4"/>
  <c r="BC7857" i="4"/>
  <c r="BC7858" i="4"/>
  <c r="BC7859" i="4"/>
  <c r="BC7860" i="4"/>
  <c r="BC7861" i="4"/>
  <c r="BC7862" i="4"/>
  <c r="BC7863" i="4"/>
  <c r="BC7864" i="4"/>
  <c r="BC7865" i="4"/>
  <c r="BC7866" i="4"/>
  <c r="BC7867" i="4"/>
  <c r="BC7868" i="4"/>
  <c r="BC7869" i="4"/>
  <c r="BC7870" i="4"/>
  <c r="BC7871" i="4"/>
  <c r="BC7872" i="4"/>
  <c r="BC7873" i="4"/>
  <c r="BC7874" i="4"/>
  <c r="BC7875" i="4"/>
  <c r="BC7876" i="4"/>
  <c r="BC7877" i="4"/>
  <c r="BC7878" i="4"/>
  <c r="BC7879" i="4"/>
  <c r="BC7880" i="4"/>
  <c r="BC7881" i="4"/>
  <c r="BC7882" i="4"/>
  <c r="BC7883" i="4"/>
  <c r="BC7884" i="4"/>
  <c r="BC7885" i="4"/>
  <c r="BC7886" i="4"/>
  <c r="BC7887" i="4"/>
  <c r="BC7888" i="4"/>
  <c r="BC7889" i="4"/>
  <c r="BC7890" i="4"/>
  <c r="BC7891" i="4"/>
  <c r="BC7892" i="4"/>
  <c r="BC7893" i="4"/>
  <c r="BC7894" i="4"/>
  <c r="BC7895" i="4"/>
  <c r="BC7896" i="4"/>
  <c r="BC7897" i="4"/>
  <c r="BC7898" i="4"/>
  <c r="BC7899" i="4"/>
  <c r="BC7900" i="4"/>
  <c r="BC7901" i="4"/>
  <c r="BC7902" i="4"/>
  <c r="BC7903" i="4"/>
  <c r="BC7904" i="4"/>
  <c r="BC7905" i="4"/>
  <c r="BC7906" i="4"/>
  <c r="BC7907" i="4"/>
  <c r="BC7908" i="4"/>
  <c r="BC7909" i="4"/>
  <c r="BC7910" i="4"/>
  <c r="BC7911" i="4"/>
  <c r="BC7912" i="4"/>
  <c r="BC7913" i="4"/>
  <c r="BC7914" i="4"/>
  <c r="BC7915" i="4"/>
  <c r="BC7916" i="4"/>
  <c r="BC7917" i="4"/>
  <c r="BC7918" i="4"/>
  <c r="BC7919" i="4"/>
  <c r="BC7920" i="4"/>
  <c r="BC7921" i="4"/>
  <c r="BC7922" i="4"/>
  <c r="BC7923" i="4"/>
  <c r="BC7924" i="4"/>
  <c r="BC7925" i="4"/>
  <c r="BC7926" i="4"/>
  <c r="BC7927" i="4"/>
  <c r="BC7928" i="4"/>
  <c r="BC7929" i="4"/>
  <c r="BC7930" i="4"/>
  <c r="BC7931" i="4"/>
  <c r="BC7932" i="4"/>
  <c r="BC7933" i="4"/>
  <c r="BC7934" i="4"/>
  <c r="BC7935" i="4"/>
  <c r="BC7936" i="4"/>
  <c r="BC7937" i="4"/>
  <c r="BC7938" i="4"/>
  <c r="BC7939" i="4"/>
  <c r="BC7940" i="4"/>
  <c r="BC7941" i="4"/>
  <c r="BC7942" i="4"/>
  <c r="BC7943" i="4"/>
  <c r="BC7944" i="4"/>
  <c r="BC7945" i="4"/>
  <c r="BC7946" i="4"/>
  <c r="BC7947" i="4"/>
  <c r="BC7948" i="4"/>
  <c r="BC7949" i="4"/>
  <c r="BC7950" i="4"/>
  <c r="BC7951" i="4"/>
  <c r="BC7952" i="4"/>
  <c r="BC7953" i="4"/>
  <c r="BC7954" i="4"/>
  <c r="BC7955" i="4"/>
  <c r="BC7956" i="4"/>
  <c r="BC7957" i="4"/>
  <c r="BC7958" i="4"/>
  <c r="BC7959" i="4"/>
  <c r="BC7960" i="4"/>
  <c r="BC7961" i="4"/>
  <c r="BC7962" i="4"/>
  <c r="BC7963" i="4"/>
  <c r="BC7964" i="4"/>
  <c r="BC7965" i="4"/>
  <c r="BC7966" i="4"/>
  <c r="BC7967" i="4"/>
  <c r="BC7968" i="4"/>
  <c r="BC7969" i="4"/>
  <c r="BC7970" i="4"/>
  <c r="BC7971" i="4"/>
  <c r="BC7972" i="4"/>
  <c r="BC7973" i="4"/>
  <c r="BC7974" i="4"/>
  <c r="BC7975" i="4"/>
  <c r="BC7976" i="4"/>
  <c r="BC7977" i="4"/>
  <c r="BC7978" i="4"/>
  <c r="BC7979" i="4"/>
  <c r="BC7980" i="4"/>
  <c r="BC7981" i="4"/>
  <c r="BC7982" i="4"/>
  <c r="BC7983" i="4"/>
  <c r="BC7984" i="4"/>
  <c r="BC7985" i="4"/>
  <c r="BC7986" i="4"/>
  <c r="BC7987" i="4"/>
  <c r="BC7988" i="4"/>
  <c r="BC7989" i="4"/>
  <c r="BC7990" i="4"/>
  <c r="BC7991" i="4"/>
  <c r="BC7992" i="4"/>
  <c r="BC7993" i="4"/>
  <c r="BC7994" i="4"/>
  <c r="BC7995" i="4"/>
  <c r="BC7996" i="4"/>
  <c r="BC7997" i="4"/>
  <c r="BC7998" i="4"/>
  <c r="BC7999" i="4"/>
  <c r="BC8000" i="4"/>
  <c r="BC8001" i="4"/>
  <c r="BC8002" i="4"/>
  <c r="BC8003" i="4"/>
  <c r="BC8004" i="4"/>
  <c r="BC8005" i="4"/>
  <c r="BC8006" i="4"/>
  <c r="BC8007" i="4"/>
  <c r="BC8008" i="4"/>
  <c r="BC8009" i="4"/>
  <c r="BC8010" i="4"/>
  <c r="BC8011" i="4"/>
  <c r="BC8012" i="4"/>
  <c r="BC8013" i="4"/>
  <c r="BC8014" i="4"/>
  <c r="BC8015" i="4"/>
  <c r="BC8016" i="4"/>
  <c r="BC8017" i="4"/>
  <c r="BC8018" i="4"/>
  <c r="BC8019" i="4"/>
  <c r="BC8020" i="4"/>
  <c r="BC8021" i="4"/>
  <c r="BC8022" i="4"/>
  <c r="BC8023" i="4"/>
  <c r="BC8024" i="4"/>
  <c r="BC8025" i="4"/>
  <c r="BC8026" i="4"/>
  <c r="BC8027" i="4"/>
  <c r="BC8028" i="4"/>
  <c r="BC8029" i="4"/>
  <c r="BC8030" i="4"/>
  <c r="BC8031" i="4"/>
  <c r="BC8032" i="4"/>
  <c r="BC8033" i="4"/>
  <c r="BC8034" i="4"/>
  <c r="BC8035" i="4"/>
  <c r="BC8036" i="4"/>
  <c r="BC8037" i="4"/>
  <c r="BC8038" i="4"/>
  <c r="BC8039" i="4"/>
  <c r="BC8040" i="4"/>
  <c r="BC8041" i="4"/>
  <c r="BC8042" i="4"/>
  <c r="BC8043" i="4"/>
  <c r="BC8044" i="4"/>
  <c r="BC8045" i="4"/>
  <c r="BC8046" i="4"/>
  <c r="BC8047" i="4"/>
  <c r="BC8048" i="4"/>
  <c r="BC8049" i="4"/>
  <c r="BC8050" i="4"/>
  <c r="BC8051" i="4"/>
  <c r="BC8052" i="4"/>
  <c r="BC8053" i="4"/>
  <c r="BC8054" i="4"/>
  <c r="BC8055" i="4"/>
  <c r="BC8056" i="4"/>
  <c r="BC8057" i="4"/>
  <c r="BC8058" i="4"/>
  <c r="BC8059" i="4"/>
  <c r="BC8060" i="4"/>
  <c r="BC8061" i="4"/>
  <c r="BC8062" i="4"/>
  <c r="BC8063" i="4"/>
  <c r="BC8064" i="4"/>
  <c r="BC8065" i="4"/>
  <c r="BC8066" i="4"/>
  <c r="BC8067" i="4"/>
  <c r="BC8068" i="4"/>
  <c r="BC8069" i="4"/>
  <c r="BC8070" i="4"/>
  <c r="BC8071" i="4"/>
  <c r="BC8072" i="4"/>
  <c r="BC8073" i="4"/>
  <c r="BC8074" i="4"/>
  <c r="BC8075" i="4"/>
  <c r="BC8076" i="4"/>
  <c r="BC8077" i="4"/>
  <c r="BC8078" i="4"/>
  <c r="BC8079" i="4"/>
  <c r="BC8080" i="4"/>
  <c r="BC8081" i="4"/>
  <c r="BC8082" i="4"/>
  <c r="BC8083" i="4"/>
  <c r="BC8084" i="4"/>
  <c r="BC8085" i="4"/>
  <c r="BC8086" i="4"/>
  <c r="BC8087" i="4"/>
  <c r="BC8088" i="4"/>
  <c r="BC8089" i="4"/>
  <c r="BC8090" i="4"/>
  <c r="BC8091" i="4"/>
  <c r="BC8092" i="4"/>
  <c r="BC8093" i="4"/>
  <c r="BC8094" i="4"/>
  <c r="BC8095" i="4"/>
  <c r="BC8096" i="4"/>
  <c r="BC8097" i="4"/>
  <c r="BC8098" i="4"/>
  <c r="BC8099" i="4"/>
  <c r="BC8100" i="4"/>
  <c r="BC8101" i="4"/>
  <c r="BC8102" i="4"/>
  <c r="BC8103" i="4"/>
  <c r="BC8104" i="4"/>
  <c r="BC8105" i="4"/>
  <c r="BC8106" i="4"/>
  <c r="BC8107" i="4"/>
  <c r="BC8108" i="4"/>
  <c r="BC8109" i="4"/>
  <c r="BC8110" i="4"/>
  <c r="BC8111" i="4"/>
  <c r="BC8112" i="4"/>
  <c r="BC8113" i="4"/>
  <c r="BC8114" i="4"/>
  <c r="BC8115" i="4"/>
  <c r="BC8116" i="4"/>
  <c r="BC8117" i="4"/>
  <c r="BC8118" i="4"/>
  <c r="BC8119" i="4"/>
  <c r="BC8120" i="4"/>
  <c r="BC8121" i="4"/>
  <c r="BC8122" i="4"/>
  <c r="BC8123" i="4"/>
  <c r="BC8124" i="4"/>
  <c r="BC8125" i="4"/>
  <c r="BC8126" i="4"/>
  <c r="BC8127" i="4"/>
  <c r="BC8128" i="4"/>
  <c r="BC8129" i="4"/>
  <c r="BC8130" i="4"/>
  <c r="BC8131" i="4"/>
  <c r="BC8132" i="4"/>
  <c r="BC8133" i="4"/>
  <c r="BC8134" i="4"/>
  <c r="BC8135" i="4"/>
  <c r="BC8136" i="4"/>
  <c r="BC8137" i="4"/>
  <c r="BC8138" i="4"/>
  <c r="BC8139" i="4"/>
  <c r="BC8140" i="4"/>
  <c r="BC8141" i="4"/>
  <c r="BC8142" i="4"/>
  <c r="BC8143" i="4"/>
  <c r="BC8144" i="4"/>
  <c r="BC8145" i="4"/>
  <c r="BC8146" i="4"/>
  <c r="BC8147" i="4"/>
  <c r="BC8148" i="4"/>
  <c r="BC8149" i="4"/>
  <c r="BC8150" i="4"/>
  <c r="BC8151" i="4"/>
  <c r="BC8152" i="4"/>
  <c r="BC8153" i="4"/>
  <c r="BC8154" i="4"/>
  <c r="BC8155" i="4"/>
  <c r="BC8156" i="4"/>
  <c r="BC8157" i="4"/>
  <c r="BC8158" i="4"/>
  <c r="BC8159" i="4"/>
  <c r="BC8160" i="4"/>
  <c r="BC8161" i="4"/>
  <c r="BC8162" i="4"/>
  <c r="BC8163" i="4"/>
  <c r="BC8164" i="4"/>
  <c r="BC8165" i="4"/>
  <c r="BC8166" i="4"/>
  <c r="BC8167" i="4"/>
  <c r="BC8168" i="4"/>
  <c r="BC8169" i="4"/>
  <c r="BC8170" i="4"/>
  <c r="BC8171" i="4"/>
  <c r="BC8172" i="4"/>
  <c r="BC8173" i="4"/>
  <c r="BC8174" i="4"/>
  <c r="BC8175" i="4"/>
  <c r="BC8176" i="4"/>
  <c r="BC8177" i="4"/>
  <c r="BC8178" i="4"/>
  <c r="BC8179" i="4"/>
  <c r="BC8180" i="4"/>
  <c r="BC8181" i="4"/>
  <c r="BC8182" i="4"/>
  <c r="BC8183" i="4"/>
  <c r="BC8184" i="4"/>
  <c r="BC8185" i="4"/>
  <c r="BC8186" i="4"/>
  <c r="BC8187" i="4"/>
  <c r="BC8188" i="4"/>
  <c r="BC8189" i="4"/>
  <c r="BC8190" i="4"/>
  <c r="BC8191" i="4"/>
  <c r="BC8192" i="4"/>
  <c r="BC8193" i="4"/>
  <c r="BC8194" i="4"/>
  <c r="BC8195" i="4"/>
  <c r="BC8196" i="4"/>
  <c r="BC8197" i="4"/>
  <c r="BC8198" i="4"/>
  <c r="BC8199" i="4"/>
  <c r="BC8200" i="4"/>
  <c r="BC8201" i="4"/>
  <c r="BC8202" i="4"/>
  <c r="BC8203" i="4"/>
  <c r="BC8204" i="4"/>
  <c r="BC8205" i="4"/>
  <c r="BC8206" i="4"/>
  <c r="BC8207" i="4"/>
  <c r="BC8208" i="4"/>
  <c r="BC8209" i="4"/>
  <c r="BC8210" i="4"/>
  <c r="BC8211" i="4"/>
  <c r="BC8212" i="4"/>
  <c r="BC8213" i="4"/>
  <c r="BC8214" i="4"/>
  <c r="BC8215" i="4"/>
  <c r="BC8216" i="4"/>
  <c r="BC8217" i="4"/>
  <c r="BC8218" i="4"/>
  <c r="BC8219" i="4"/>
  <c r="BC8220" i="4"/>
  <c r="BC8221" i="4"/>
  <c r="BC8222" i="4"/>
  <c r="BC8223" i="4"/>
  <c r="BC8224" i="4"/>
  <c r="BC8225" i="4"/>
  <c r="BC8226" i="4"/>
  <c r="BC8227" i="4"/>
  <c r="BC8228" i="4"/>
  <c r="BC8229" i="4"/>
  <c r="BC8230" i="4"/>
  <c r="BC8231" i="4"/>
  <c r="BC8232" i="4"/>
  <c r="BC8233" i="4"/>
  <c r="BC8234" i="4"/>
  <c r="BC8235" i="4"/>
  <c r="BC8236" i="4"/>
  <c r="BC8237" i="4"/>
  <c r="BC8238" i="4"/>
  <c r="BC8239" i="4"/>
  <c r="BC8240" i="4"/>
  <c r="BC8241" i="4"/>
  <c r="BC8242" i="4"/>
  <c r="BC8243" i="4"/>
  <c r="BC8244" i="4"/>
  <c r="BC8245" i="4"/>
  <c r="BC8246" i="4"/>
  <c r="BC8247" i="4"/>
  <c r="BC8248" i="4"/>
  <c r="BC8249" i="4"/>
  <c r="BC8250" i="4"/>
  <c r="BC8251" i="4"/>
  <c r="BC8252" i="4"/>
  <c r="BC8253" i="4"/>
  <c r="BC8254" i="4"/>
  <c r="BC8255" i="4"/>
  <c r="BC8256" i="4"/>
  <c r="BC8257" i="4"/>
  <c r="BC8258" i="4"/>
  <c r="BC8259" i="4"/>
  <c r="BC8260" i="4"/>
  <c r="BC8261" i="4"/>
  <c r="BC8262" i="4"/>
  <c r="BC8263" i="4"/>
  <c r="BC8264" i="4"/>
  <c r="BC8265" i="4"/>
  <c r="BC8266" i="4"/>
  <c r="BC8267" i="4"/>
  <c r="BC8268" i="4"/>
  <c r="BC8269" i="4"/>
  <c r="BC8270" i="4"/>
  <c r="BC8271" i="4"/>
  <c r="BC8272" i="4"/>
  <c r="BC8273" i="4"/>
  <c r="BC8274" i="4"/>
  <c r="BC8275" i="4"/>
  <c r="BC8276" i="4"/>
  <c r="BC8277" i="4"/>
  <c r="BC8278" i="4"/>
  <c r="BC8279" i="4"/>
  <c r="BC8280" i="4"/>
  <c r="BC8281" i="4"/>
  <c r="BC8282" i="4"/>
  <c r="BC8283" i="4"/>
  <c r="BC8284" i="4"/>
  <c r="BC8285" i="4"/>
  <c r="BC8286" i="4"/>
  <c r="BC8287" i="4"/>
  <c r="BC8288" i="4"/>
  <c r="BC8289" i="4"/>
  <c r="BC8290" i="4"/>
  <c r="BC8291" i="4"/>
  <c r="BC8292" i="4"/>
  <c r="BC8293" i="4"/>
  <c r="BC8294" i="4"/>
  <c r="BC8295" i="4"/>
  <c r="BC8296" i="4"/>
  <c r="BC8297" i="4"/>
  <c r="BC8298" i="4"/>
  <c r="BC8299" i="4"/>
  <c r="BC8300" i="4"/>
  <c r="BC8301" i="4"/>
  <c r="BC8302" i="4"/>
  <c r="BC8303" i="4"/>
  <c r="BC8304" i="4"/>
  <c r="BC8305" i="4"/>
  <c r="BC8306" i="4"/>
  <c r="BC8307" i="4"/>
  <c r="BC8308" i="4"/>
  <c r="BC8309" i="4"/>
  <c r="BC8310" i="4"/>
  <c r="BC8311" i="4"/>
  <c r="BC8312" i="4"/>
  <c r="BC8313" i="4"/>
  <c r="BC8314" i="4"/>
  <c r="BC8315" i="4"/>
  <c r="BC8316" i="4"/>
  <c r="BC8317" i="4"/>
  <c r="BC8318" i="4"/>
  <c r="BC8319" i="4"/>
  <c r="BC8320" i="4"/>
  <c r="BC8321" i="4"/>
  <c r="BC8322" i="4"/>
  <c r="BC8323" i="4"/>
  <c r="BC8324" i="4"/>
  <c r="BC8325" i="4"/>
  <c r="BC8326" i="4"/>
  <c r="BC8327" i="4"/>
  <c r="BC8328" i="4"/>
  <c r="BC8329" i="4"/>
  <c r="BC8330" i="4"/>
  <c r="BC8331" i="4"/>
  <c r="BC8332" i="4"/>
  <c r="BC8333" i="4"/>
  <c r="BC8334" i="4"/>
  <c r="BC8335" i="4"/>
  <c r="BC8336" i="4"/>
  <c r="BC8337" i="4"/>
  <c r="BC8338" i="4"/>
  <c r="BC8339" i="4"/>
  <c r="BC8340" i="4"/>
  <c r="BC8341" i="4"/>
  <c r="BC8342" i="4"/>
  <c r="BC8343" i="4"/>
  <c r="BC8344" i="4"/>
  <c r="BC8345" i="4"/>
  <c r="BC8346" i="4"/>
  <c r="BC8347" i="4"/>
  <c r="BC8348" i="4"/>
  <c r="BC8349" i="4"/>
  <c r="BC8350" i="4"/>
  <c r="BC8351" i="4"/>
  <c r="BC8352" i="4"/>
  <c r="BC8353" i="4"/>
  <c r="BC8354" i="4"/>
  <c r="BC8355" i="4"/>
  <c r="BC8356" i="4"/>
  <c r="BC8357" i="4"/>
  <c r="BC8358" i="4"/>
  <c r="BC8359" i="4"/>
  <c r="BC8360" i="4"/>
  <c r="BC8361" i="4"/>
  <c r="BC8362" i="4"/>
  <c r="BC8363" i="4"/>
  <c r="BC8364" i="4"/>
  <c r="BC8365" i="4"/>
  <c r="BC8366" i="4"/>
  <c r="BC8367" i="4"/>
  <c r="BC8368" i="4"/>
  <c r="BC8369" i="4"/>
  <c r="BC8370" i="4"/>
  <c r="BC8371" i="4"/>
  <c r="BC8372" i="4"/>
  <c r="BC8373" i="4"/>
  <c r="BC8374" i="4"/>
  <c r="BC8375" i="4"/>
  <c r="BC8376" i="4"/>
  <c r="BC8377" i="4"/>
  <c r="BC8378" i="4"/>
  <c r="BC8379" i="4"/>
  <c r="BC8380" i="4"/>
  <c r="BC8381" i="4"/>
  <c r="BC8382" i="4"/>
  <c r="BC8383" i="4"/>
  <c r="BC8384" i="4"/>
  <c r="BC8385" i="4"/>
  <c r="BC8386" i="4"/>
  <c r="BC8387" i="4"/>
  <c r="BC8388" i="4"/>
  <c r="BC8389" i="4"/>
  <c r="BC8390" i="4"/>
  <c r="BC8391" i="4"/>
  <c r="BC8392" i="4"/>
  <c r="BC8393" i="4"/>
  <c r="BC8394" i="4"/>
  <c r="BC8395" i="4"/>
  <c r="BC8396" i="4"/>
  <c r="BC8397" i="4"/>
  <c r="BC8398" i="4"/>
  <c r="BC8399" i="4"/>
  <c r="BC8400" i="4"/>
  <c r="BC8401" i="4"/>
  <c r="BC8402" i="4"/>
  <c r="BC8403" i="4"/>
  <c r="BC8404" i="4"/>
  <c r="BC8405" i="4"/>
  <c r="BC8406" i="4"/>
  <c r="BC8407" i="4"/>
  <c r="BC8408" i="4"/>
  <c r="BC8409" i="4"/>
  <c r="BC8410" i="4"/>
  <c r="BC8411" i="4"/>
  <c r="BC8412" i="4"/>
  <c r="BC8413" i="4"/>
  <c r="BC8414" i="4"/>
  <c r="BC8415" i="4"/>
  <c r="BC8416" i="4"/>
  <c r="BC8417" i="4"/>
  <c r="BC8418" i="4"/>
  <c r="BC8419" i="4"/>
  <c r="BC8420" i="4"/>
  <c r="BC8421" i="4"/>
  <c r="BC8422" i="4"/>
  <c r="BC8423" i="4"/>
  <c r="BC8424" i="4"/>
  <c r="BC8425" i="4"/>
  <c r="BC8426" i="4"/>
  <c r="BC8427" i="4"/>
  <c r="BC8428" i="4"/>
  <c r="BC8429" i="4"/>
  <c r="BC8430" i="4"/>
  <c r="BC8431" i="4"/>
  <c r="BC8432" i="4"/>
  <c r="BC8433" i="4"/>
  <c r="BC8434" i="4"/>
  <c r="BC8435" i="4"/>
  <c r="BC8436" i="4"/>
  <c r="BC8437" i="4"/>
  <c r="BC8438" i="4"/>
  <c r="BC8439" i="4"/>
  <c r="BC8440" i="4"/>
  <c r="BC8441" i="4"/>
  <c r="BC8442" i="4"/>
  <c r="BC8443" i="4"/>
  <c r="BC8444" i="4"/>
  <c r="BC8445" i="4"/>
  <c r="BC8446" i="4"/>
  <c r="BC8447" i="4"/>
  <c r="BC8448" i="4"/>
  <c r="BC8449" i="4"/>
  <c r="BC8450" i="4"/>
  <c r="BC8451" i="4"/>
  <c r="BC8452" i="4"/>
  <c r="BC8453" i="4"/>
  <c r="BC8454" i="4"/>
  <c r="BC8455" i="4"/>
  <c r="BC8456" i="4"/>
  <c r="BC8457" i="4"/>
  <c r="BC8458" i="4"/>
  <c r="BC8459" i="4"/>
  <c r="BC8460" i="4"/>
  <c r="BC8461" i="4"/>
  <c r="BC8462" i="4"/>
  <c r="BC8463" i="4"/>
  <c r="BC8464" i="4"/>
  <c r="BC8465" i="4"/>
  <c r="BC8466" i="4"/>
  <c r="BC8467" i="4"/>
  <c r="BC8468" i="4"/>
  <c r="BC8469" i="4"/>
  <c r="BC8470" i="4"/>
  <c r="BC8471" i="4"/>
  <c r="BC8472" i="4"/>
  <c r="BC8473" i="4"/>
  <c r="BC8474" i="4"/>
  <c r="BC8475" i="4"/>
  <c r="BC8476" i="4"/>
  <c r="BC8477" i="4"/>
  <c r="BC8478" i="4"/>
  <c r="BC8479" i="4"/>
  <c r="BC8480" i="4"/>
  <c r="BC8481" i="4"/>
  <c r="BC8482" i="4"/>
  <c r="BC8483" i="4"/>
  <c r="BC8484" i="4"/>
  <c r="BC8485" i="4"/>
  <c r="BC8486" i="4"/>
  <c r="BC8487" i="4"/>
  <c r="BC8488" i="4"/>
  <c r="BC8489" i="4"/>
  <c r="BC8490" i="4"/>
  <c r="BC8491" i="4"/>
  <c r="BC8492" i="4"/>
  <c r="BC8493" i="4"/>
  <c r="BC8494" i="4"/>
  <c r="BC8495" i="4"/>
  <c r="BC8496" i="4"/>
  <c r="BC8497" i="4"/>
  <c r="BC8498" i="4"/>
  <c r="BC8499" i="4"/>
  <c r="BC8500" i="4"/>
  <c r="BC8501" i="4"/>
  <c r="BC8502" i="4"/>
  <c r="BC8503" i="4"/>
  <c r="BC8504" i="4"/>
  <c r="BC8505" i="4"/>
  <c r="BC8506" i="4"/>
  <c r="BC8507" i="4"/>
  <c r="BC8508" i="4"/>
  <c r="BC8509" i="4"/>
  <c r="BC8510" i="4"/>
  <c r="BC8511" i="4"/>
  <c r="BC8512" i="4"/>
  <c r="BC8513" i="4"/>
  <c r="BC8514" i="4"/>
  <c r="BC8515" i="4"/>
  <c r="BC8516" i="4"/>
  <c r="BC8517" i="4"/>
  <c r="BC8518" i="4"/>
  <c r="BC8519" i="4"/>
  <c r="BC8520" i="4"/>
  <c r="BC8521" i="4"/>
  <c r="BC8522" i="4"/>
  <c r="BC8523" i="4"/>
  <c r="BC8524" i="4"/>
  <c r="BC8525" i="4"/>
  <c r="BC8526" i="4"/>
  <c r="BC8527" i="4"/>
  <c r="BC8528" i="4"/>
  <c r="BC8529" i="4"/>
  <c r="BC8530" i="4"/>
  <c r="BC8531" i="4"/>
  <c r="BC8532" i="4"/>
  <c r="BC8533" i="4"/>
  <c r="BC8534" i="4"/>
  <c r="BC8535" i="4"/>
  <c r="BC8536" i="4"/>
  <c r="BC8537" i="4"/>
  <c r="BC8538" i="4"/>
  <c r="BC8539" i="4"/>
  <c r="BC8540" i="4"/>
  <c r="BC8541" i="4"/>
  <c r="BC8542" i="4"/>
  <c r="BC8543" i="4"/>
  <c r="BC8544" i="4"/>
  <c r="BC8545" i="4"/>
  <c r="BC8546" i="4"/>
  <c r="BC8547" i="4"/>
  <c r="BC8548" i="4"/>
  <c r="BC8549" i="4"/>
  <c r="BC8550" i="4"/>
  <c r="BC8551" i="4"/>
  <c r="BC8552" i="4"/>
  <c r="BC8553" i="4"/>
  <c r="BC8554" i="4"/>
  <c r="BC8555" i="4"/>
  <c r="BC8556" i="4"/>
  <c r="BC8557" i="4"/>
  <c r="BC8558" i="4"/>
  <c r="BC8559" i="4"/>
  <c r="BC8560" i="4"/>
  <c r="BC8561" i="4"/>
  <c r="BC8562" i="4"/>
  <c r="BC8563" i="4"/>
  <c r="BC8564" i="4"/>
  <c r="BC8565" i="4"/>
  <c r="BC8566" i="4"/>
  <c r="BC8567" i="4"/>
  <c r="BC8568" i="4"/>
  <c r="BC8569" i="4"/>
  <c r="BC8570" i="4"/>
  <c r="BC8571" i="4"/>
  <c r="BC8572" i="4"/>
  <c r="BC8573" i="4"/>
  <c r="BC8574" i="4"/>
  <c r="BC8575" i="4"/>
  <c r="BC8576" i="4"/>
  <c r="BC8577" i="4"/>
  <c r="BC8578" i="4"/>
  <c r="BC8579" i="4"/>
  <c r="BC8580" i="4"/>
  <c r="BC8581" i="4"/>
  <c r="BC8582" i="4"/>
  <c r="BC8583" i="4"/>
  <c r="BC8584" i="4"/>
  <c r="BC8585" i="4"/>
  <c r="BC8586" i="4"/>
  <c r="BC8587" i="4"/>
  <c r="BC8588" i="4"/>
  <c r="BC8589" i="4"/>
  <c r="BC8590" i="4"/>
  <c r="BC8591" i="4"/>
  <c r="BC8592" i="4"/>
  <c r="BC8593" i="4"/>
  <c r="BC8594" i="4"/>
  <c r="BC8595" i="4"/>
  <c r="BC8596" i="4"/>
  <c r="BC8597" i="4"/>
  <c r="BC8598" i="4"/>
  <c r="BC8599" i="4"/>
  <c r="BC8600" i="4"/>
  <c r="BC8601" i="4"/>
  <c r="BC8602" i="4"/>
  <c r="BC8603" i="4"/>
  <c r="BC8604" i="4"/>
  <c r="BC8605" i="4"/>
  <c r="BC8606" i="4"/>
  <c r="BC8607" i="4"/>
  <c r="BC8608" i="4"/>
  <c r="BC8609" i="4"/>
  <c r="BC8610" i="4"/>
  <c r="BC8611" i="4"/>
  <c r="BC8612" i="4"/>
  <c r="BC8613" i="4"/>
  <c r="BC8614" i="4"/>
  <c r="BC8615" i="4"/>
  <c r="BC8616" i="4"/>
  <c r="BC8617" i="4"/>
  <c r="BC8618" i="4"/>
  <c r="BC8619" i="4"/>
  <c r="BC8620" i="4"/>
  <c r="BC8621" i="4"/>
  <c r="BC8622" i="4"/>
  <c r="BC8623" i="4"/>
  <c r="BC8624" i="4"/>
  <c r="BC8625" i="4"/>
  <c r="BC8626" i="4"/>
  <c r="BC8627" i="4"/>
  <c r="BC8628" i="4"/>
  <c r="BC8629" i="4"/>
  <c r="BC8630" i="4"/>
  <c r="BC8631" i="4"/>
  <c r="BC8632" i="4"/>
  <c r="BC8633" i="4"/>
  <c r="BC8634" i="4"/>
  <c r="BC8635" i="4"/>
  <c r="BC8636" i="4"/>
  <c r="BC8637" i="4"/>
  <c r="BC8638" i="4"/>
  <c r="BC8639" i="4"/>
  <c r="BC8640" i="4"/>
  <c r="BC8641" i="4"/>
  <c r="BC8642" i="4"/>
  <c r="BC8643" i="4"/>
  <c r="BC8644" i="4"/>
  <c r="BC8645" i="4"/>
  <c r="BC8646" i="4"/>
  <c r="BC8647" i="4"/>
  <c r="BC8648" i="4"/>
  <c r="BC8649" i="4"/>
  <c r="BC8650" i="4"/>
  <c r="BC8651" i="4"/>
  <c r="BC8652" i="4"/>
  <c r="BC8653" i="4"/>
  <c r="BC8654" i="4"/>
  <c r="BC8655" i="4"/>
  <c r="BC8656" i="4"/>
  <c r="BC8657" i="4"/>
  <c r="BC8658" i="4"/>
  <c r="BC8659" i="4"/>
  <c r="BC8660" i="4"/>
  <c r="BC8661" i="4"/>
  <c r="BC8662" i="4"/>
  <c r="BC8663" i="4"/>
  <c r="BC8664" i="4"/>
  <c r="BC8665" i="4"/>
  <c r="BC8666" i="4"/>
  <c r="BC8667" i="4"/>
  <c r="BC8668" i="4"/>
  <c r="BC8669" i="4"/>
  <c r="BC8670" i="4"/>
  <c r="BC8671" i="4"/>
  <c r="BC8672" i="4"/>
  <c r="BC8673" i="4"/>
  <c r="BC8674" i="4"/>
  <c r="BC8675" i="4"/>
  <c r="BC8676" i="4"/>
  <c r="BC8677" i="4"/>
  <c r="BC8678" i="4"/>
  <c r="BC8679" i="4"/>
  <c r="BC8680" i="4"/>
  <c r="BC8681" i="4"/>
  <c r="BC8682" i="4"/>
  <c r="BC8683" i="4"/>
  <c r="BC8684" i="4"/>
  <c r="BC8685" i="4"/>
  <c r="BC8686" i="4"/>
  <c r="BC8687" i="4"/>
  <c r="BC8688" i="4"/>
  <c r="BC8689" i="4"/>
  <c r="BC8690" i="4"/>
  <c r="BC8691" i="4"/>
  <c r="BC8692" i="4"/>
  <c r="BC8693" i="4"/>
  <c r="BC8694" i="4"/>
  <c r="BC8695" i="4"/>
  <c r="BC8696" i="4"/>
  <c r="BC8697" i="4"/>
  <c r="BC8698" i="4"/>
  <c r="BC8699" i="4"/>
  <c r="BC8700" i="4"/>
  <c r="BC8701" i="4"/>
  <c r="BC8702" i="4"/>
  <c r="BC8703" i="4"/>
  <c r="BC8704" i="4"/>
  <c r="BC8705" i="4"/>
  <c r="BC8706" i="4"/>
  <c r="BC8707" i="4"/>
  <c r="BC8708" i="4"/>
  <c r="BC8709" i="4"/>
  <c r="BC8710" i="4"/>
  <c r="BC8711" i="4"/>
  <c r="BC8712" i="4"/>
  <c r="BC8713" i="4"/>
  <c r="BC8714" i="4"/>
  <c r="BC8715" i="4"/>
  <c r="BC8716" i="4"/>
  <c r="BC8717" i="4"/>
  <c r="BC8718" i="4"/>
  <c r="BC8719" i="4"/>
  <c r="BC8720" i="4"/>
  <c r="BC8721" i="4"/>
  <c r="BC8722" i="4"/>
  <c r="BC8723" i="4"/>
  <c r="BC8724" i="4"/>
  <c r="BC8725" i="4"/>
  <c r="BC8726" i="4"/>
  <c r="BC8727" i="4"/>
  <c r="BC8728" i="4"/>
  <c r="BC8729" i="4"/>
  <c r="BC8730" i="4"/>
  <c r="BC8731" i="4"/>
  <c r="BC8732" i="4"/>
  <c r="BC8733" i="4"/>
  <c r="BC8734" i="4"/>
  <c r="BC8735" i="4"/>
  <c r="BC8736" i="4"/>
  <c r="BC8737" i="4"/>
  <c r="BC8738" i="4"/>
  <c r="BC8739" i="4"/>
  <c r="BC8740" i="4"/>
  <c r="BC8741" i="4"/>
  <c r="BC8742" i="4"/>
  <c r="BC8743" i="4"/>
  <c r="BC8744" i="4"/>
  <c r="BC8745" i="4"/>
  <c r="BC8746" i="4"/>
  <c r="BC8747" i="4"/>
  <c r="BC8748" i="4"/>
  <c r="BC8749" i="4"/>
  <c r="BC8750" i="4"/>
  <c r="BC8751" i="4"/>
  <c r="BC8752" i="4"/>
  <c r="BC8753" i="4"/>
  <c r="BC8754" i="4"/>
  <c r="BC8755" i="4"/>
  <c r="BC8756" i="4"/>
  <c r="BC8757" i="4"/>
  <c r="BC8758" i="4"/>
  <c r="BC8759" i="4"/>
  <c r="BC8760" i="4"/>
  <c r="BC8761" i="4"/>
  <c r="BC8762" i="4"/>
  <c r="BC8763" i="4"/>
  <c r="BC8764" i="4"/>
  <c r="BC8765" i="4"/>
  <c r="BC8766" i="4"/>
  <c r="BC8767" i="4"/>
  <c r="BC8768" i="4"/>
  <c r="BC8769" i="4"/>
  <c r="BC8770" i="4"/>
  <c r="BC8771" i="4"/>
  <c r="BC8772" i="4"/>
  <c r="BC8773" i="4"/>
  <c r="BC8774" i="4"/>
  <c r="BC8775" i="4"/>
  <c r="BC8776" i="4"/>
  <c r="BC8777" i="4"/>
  <c r="BC8778" i="4"/>
  <c r="BC8779" i="4"/>
  <c r="BC8780" i="4"/>
  <c r="BC8781" i="4"/>
  <c r="BC8782" i="4"/>
  <c r="BC8783" i="4"/>
  <c r="BC8784" i="4"/>
  <c r="BC8785" i="4"/>
  <c r="BC8786" i="4"/>
  <c r="BC8787" i="4"/>
  <c r="BC8788" i="4"/>
  <c r="BC8789" i="4"/>
  <c r="BC8790" i="4"/>
  <c r="BC8791" i="4"/>
  <c r="BC8792" i="4"/>
  <c r="BC8793" i="4"/>
  <c r="BC8794" i="4"/>
  <c r="BC8795" i="4"/>
  <c r="BC8796" i="4"/>
  <c r="BC8797" i="4"/>
  <c r="BC8798" i="4"/>
  <c r="BC8799" i="4"/>
  <c r="BC8800" i="4"/>
  <c r="BC8801" i="4"/>
  <c r="BC8802" i="4"/>
  <c r="BC8803" i="4"/>
  <c r="BC8804" i="4"/>
  <c r="BC8805" i="4"/>
  <c r="BC8806" i="4"/>
  <c r="BC8807" i="4"/>
  <c r="BC8808" i="4"/>
  <c r="BC8809" i="4"/>
  <c r="BC8810" i="4"/>
  <c r="BC8811" i="4"/>
  <c r="BC8812" i="4"/>
  <c r="BC8813" i="4"/>
  <c r="BC8814" i="4"/>
  <c r="BC8815" i="4"/>
  <c r="BC8816" i="4"/>
  <c r="BC8817" i="4"/>
  <c r="BC8818" i="4"/>
  <c r="BC8819" i="4"/>
  <c r="BC8820" i="4"/>
  <c r="BC8821" i="4"/>
  <c r="BC8822" i="4"/>
  <c r="BC8823" i="4"/>
  <c r="BC8824" i="4"/>
  <c r="BC8825" i="4"/>
  <c r="BC8826" i="4"/>
  <c r="BC8827" i="4"/>
  <c r="BC8828" i="4"/>
  <c r="BC8829" i="4"/>
  <c r="BC8830" i="4"/>
  <c r="BC8831" i="4"/>
  <c r="BC8832" i="4"/>
  <c r="BC8833" i="4"/>
  <c r="BC8834" i="4"/>
  <c r="BC8835" i="4"/>
  <c r="BC8836" i="4"/>
  <c r="BC8837" i="4"/>
  <c r="BC8838" i="4"/>
  <c r="BC8839" i="4"/>
  <c r="BC8840" i="4"/>
  <c r="BC8841" i="4"/>
  <c r="BC8842" i="4"/>
  <c r="BC8843" i="4"/>
  <c r="BC8844" i="4"/>
  <c r="BC8845" i="4"/>
  <c r="BC8846" i="4"/>
  <c r="BC8847" i="4"/>
  <c r="BC8848" i="4"/>
  <c r="BC8849" i="4"/>
  <c r="BC8850" i="4"/>
  <c r="BC8851" i="4"/>
  <c r="BC8852" i="4"/>
  <c r="BC8853" i="4"/>
  <c r="BC8854" i="4"/>
  <c r="BC8855" i="4"/>
  <c r="BC8856" i="4"/>
  <c r="BC8857" i="4"/>
  <c r="BC8858" i="4"/>
  <c r="BC8859" i="4"/>
  <c r="BC8860" i="4"/>
  <c r="BC8861" i="4"/>
  <c r="BC8862" i="4"/>
  <c r="BC8863" i="4"/>
  <c r="BC8864" i="4"/>
  <c r="BC8865" i="4"/>
  <c r="BC8866" i="4"/>
  <c r="BC8867" i="4"/>
  <c r="BC8868" i="4"/>
  <c r="BC8869" i="4"/>
  <c r="BC8870" i="4"/>
  <c r="BC8871" i="4"/>
  <c r="BC8872" i="4"/>
  <c r="BC8873" i="4"/>
  <c r="BC8874" i="4"/>
  <c r="BC8875" i="4"/>
  <c r="BC8876" i="4"/>
  <c r="BC8877" i="4"/>
  <c r="BC8878" i="4"/>
  <c r="BC8879" i="4"/>
  <c r="BC8880" i="4"/>
  <c r="BC8881" i="4"/>
  <c r="BC8882" i="4"/>
  <c r="BC8883" i="4"/>
  <c r="BC8884" i="4"/>
  <c r="BC8885" i="4"/>
  <c r="BC8886" i="4"/>
  <c r="BC8887" i="4"/>
  <c r="BC8888" i="4"/>
  <c r="BC8889" i="4"/>
  <c r="BC8890" i="4"/>
  <c r="BC8891" i="4"/>
  <c r="BC8892" i="4"/>
  <c r="BC8893" i="4"/>
  <c r="BC8894" i="4"/>
  <c r="BC8895" i="4"/>
  <c r="BC8896" i="4"/>
  <c r="BC8897" i="4"/>
  <c r="BC8898" i="4"/>
  <c r="BC8899" i="4"/>
  <c r="BC8900" i="4"/>
  <c r="BC8901" i="4"/>
  <c r="BC8902" i="4"/>
  <c r="BC8903" i="4"/>
  <c r="BC8904" i="4"/>
  <c r="BC8905" i="4"/>
  <c r="BC8906" i="4"/>
  <c r="BC8907" i="4"/>
  <c r="BC8908" i="4"/>
  <c r="BC8909" i="4"/>
  <c r="BC8910" i="4"/>
  <c r="BC8911" i="4"/>
  <c r="BC8912" i="4"/>
  <c r="BC8913" i="4"/>
  <c r="BC8914" i="4"/>
  <c r="BC8915" i="4"/>
  <c r="BC8916" i="4"/>
  <c r="BC8917" i="4"/>
  <c r="BC8918" i="4"/>
  <c r="BC8919" i="4"/>
  <c r="BC8920" i="4"/>
  <c r="BC8921" i="4"/>
  <c r="BC8922" i="4"/>
  <c r="BC8923" i="4"/>
  <c r="BC8924" i="4"/>
  <c r="BC8925" i="4"/>
  <c r="BC8926" i="4"/>
  <c r="BC8927" i="4"/>
  <c r="BC8928" i="4"/>
  <c r="BC8929" i="4"/>
  <c r="BC8930" i="4"/>
  <c r="BC8931" i="4"/>
  <c r="BC8932" i="4"/>
  <c r="BC8933" i="4"/>
  <c r="BC8934" i="4"/>
  <c r="BC8935" i="4"/>
  <c r="BC8936" i="4"/>
  <c r="BC8937" i="4"/>
  <c r="BC8938" i="4"/>
  <c r="BC8939" i="4"/>
  <c r="BC8940" i="4"/>
  <c r="BC8941" i="4"/>
  <c r="BC8942" i="4"/>
  <c r="BC8943" i="4"/>
  <c r="BC8944" i="4"/>
  <c r="BC8945" i="4"/>
  <c r="BC8946" i="4"/>
  <c r="BC8947" i="4"/>
  <c r="BC8948" i="4"/>
  <c r="BC8949" i="4"/>
  <c r="BC8950" i="4"/>
  <c r="BC8951" i="4"/>
  <c r="BC8952" i="4"/>
  <c r="BC8953" i="4"/>
  <c r="BC8954" i="4"/>
  <c r="BC8955" i="4"/>
  <c r="BC8956" i="4"/>
  <c r="BC8957" i="4"/>
  <c r="BC8958" i="4"/>
  <c r="BC8959" i="4"/>
  <c r="BC8960" i="4"/>
  <c r="BC8961" i="4"/>
  <c r="BC8962" i="4"/>
  <c r="BC8963" i="4"/>
  <c r="BC8964" i="4"/>
  <c r="BC8965" i="4"/>
  <c r="BC8966" i="4"/>
  <c r="BC8967" i="4"/>
  <c r="BC8968" i="4"/>
  <c r="BC8969" i="4"/>
  <c r="BC8970" i="4"/>
  <c r="BC8971" i="4"/>
  <c r="BC8972" i="4"/>
  <c r="BC8973" i="4"/>
  <c r="BC8974" i="4"/>
  <c r="BC8975" i="4"/>
  <c r="BC8976" i="4"/>
  <c r="BC8977" i="4"/>
  <c r="BC8978" i="4"/>
  <c r="BC8979" i="4"/>
  <c r="BC8980" i="4"/>
  <c r="BC8981" i="4"/>
  <c r="BC8982" i="4"/>
  <c r="BC8983" i="4"/>
  <c r="BC8984" i="4"/>
  <c r="BC8985" i="4"/>
  <c r="BC8986" i="4"/>
  <c r="BC8987" i="4"/>
  <c r="BC8988" i="4"/>
  <c r="BC8989" i="4"/>
  <c r="BC8990" i="4"/>
  <c r="BC8991" i="4"/>
  <c r="BC8992" i="4"/>
  <c r="BC8993" i="4"/>
  <c r="BC8994" i="4"/>
  <c r="BC8995" i="4"/>
  <c r="BC8996" i="4"/>
  <c r="BC8997" i="4"/>
  <c r="BC8998" i="4"/>
  <c r="BC8999" i="4"/>
  <c r="BC9000" i="4"/>
  <c r="BC9001" i="4"/>
  <c r="BC9002" i="4"/>
  <c r="BC9003" i="4"/>
  <c r="BC9004" i="4"/>
  <c r="BC9005" i="4"/>
  <c r="BC9006" i="4"/>
  <c r="BC9007" i="4"/>
  <c r="BC9008" i="4"/>
  <c r="BC9009" i="4"/>
  <c r="BC9010" i="4"/>
  <c r="BC9011" i="4"/>
  <c r="BC9012" i="4"/>
  <c r="BC9013" i="4"/>
  <c r="BC9014" i="4"/>
  <c r="BC9015" i="4"/>
  <c r="BC9016" i="4"/>
  <c r="BC9017" i="4"/>
  <c r="BC9018" i="4"/>
  <c r="BC9019" i="4"/>
  <c r="BC9020" i="4"/>
  <c r="BC9021" i="4"/>
  <c r="BC9022" i="4"/>
  <c r="BC9023" i="4"/>
  <c r="BC9024" i="4"/>
  <c r="BC9025" i="4"/>
  <c r="BC9026" i="4"/>
  <c r="BC9027" i="4"/>
  <c r="BC9028" i="4"/>
  <c r="BC9029" i="4"/>
  <c r="BC9030" i="4"/>
  <c r="BC9031" i="4"/>
  <c r="BC9032" i="4"/>
  <c r="BC9033" i="4"/>
  <c r="BC9034" i="4"/>
  <c r="BC9035" i="4"/>
  <c r="BC9036" i="4"/>
  <c r="BC9037" i="4"/>
  <c r="BC9038" i="4"/>
  <c r="BC9039" i="4"/>
  <c r="BC9040" i="4"/>
  <c r="BC9041" i="4"/>
  <c r="BC9042" i="4"/>
  <c r="BC9043" i="4"/>
  <c r="BC9044" i="4"/>
  <c r="BC9045" i="4"/>
  <c r="BC9046" i="4"/>
  <c r="BC9047" i="4"/>
  <c r="BC9048" i="4"/>
  <c r="BC9049" i="4"/>
  <c r="BC9050" i="4"/>
  <c r="BC9051" i="4"/>
  <c r="BC9052" i="4"/>
  <c r="BC9053" i="4"/>
  <c r="BC9054" i="4"/>
  <c r="BC9055" i="4"/>
  <c r="BC9056" i="4"/>
  <c r="BC9057" i="4"/>
  <c r="BC9058" i="4"/>
  <c r="BC9059" i="4"/>
  <c r="BC9060" i="4"/>
  <c r="BC9061" i="4"/>
  <c r="BC9062" i="4"/>
  <c r="BC9063" i="4"/>
  <c r="BC9064" i="4"/>
  <c r="BC9065" i="4"/>
  <c r="BC9066" i="4"/>
  <c r="BC9067" i="4"/>
  <c r="BC9068" i="4"/>
  <c r="BC9069" i="4"/>
  <c r="BC9070" i="4"/>
  <c r="BC9071" i="4"/>
  <c r="BC9072" i="4"/>
  <c r="BC9073" i="4"/>
  <c r="BC9074" i="4"/>
  <c r="BC9075" i="4"/>
  <c r="BC9076" i="4"/>
  <c r="BC9077" i="4"/>
  <c r="BC9078" i="4"/>
  <c r="BC9079" i="4"/>
  <c r="BC9080" i="4"/>
  <c r="BC9081" i="4"/>
  <c r="BC9082" i="4"/>
  <c r="BC9083" i="4"/>
  <c r="BC9084" i="4"/>
  <c r="BC9085" i="4"/>
  <c r="BC9086" i="4"/>
  <c r="BC9087" i="4"/>
  <c r="BC9088" i="4"/>
  <c r="BC9089" i="4"/>
  <c r="BC9090" i="4"/>
  <c r="BC9091" i="4"/>
  <c r="BC9092" i="4"/>
  <c r="BC9093" i="4"/>
  <c r="BC9094" i="4"/>
  <c r="BC9095" i="4"/>
  <c r="BC9096" i="4"/>
  <c r="BC9097" i="4"/>
  <c r="BC9098" i="4"/>
  <c r="BC9099" i="4"/>
  <c r="BC9100" i="4"/>
  <c r="BC9101" i="4"/>
  <c r="BC9102" i="4"/>
  <c r="BC9103" i="4"/>
  <c r="BC9104" i="4"/>
  <c r="BC9105" i="4"/>
  <c r="BC9106" i="4"/>
  <c r="BC9107" i="4"/>
  <c r="BC9108" i="4"/>
  <c r="BC9109" i="4"/>
  <c r="BC9110" i="4"/>
  <c r="BC9111" i="4"/>
  <c r="BC9112" i="4"/>
  <c r="BC9113" i="4"/>
  <c r="BC9114" i="4"/>
  <c r="BC9115" i="4"/>
  <c r="BC9116" i="4"/>
  <c r="BC9117" i="4"/>
  <c r="BC9118" i="4"/>
  <c r="BC9119" i="4"/>
  <c r="BC9120" i="4"/>
  <c r="BC9121" i="4"/>
  <c r="BC9122" i="4"/>
  <c r="BC9123" i="4"/>
  <c r="BC9124" i="4"/>
  <c r="BC9125" i="4"/>
  <c r="BC9126" i="4"/>
  <c r="BC9127" i="4"/>
  <c r="BC9128" i="4"/>
  <c r="BC9129" i="4"/>
  <c r="BC9130" i="4"/>
  <c r="BC9131" i="4"/>
  <c r="BC9132" i="4"/>
  <c r="BC9133" i="4"/>
  <c r="BC9134" i="4"/>
  <c r="BC9135" i="4"/>
  <c r="BC9136" i="4"/>
  <c r="BC9137" i="4"/>
  <c r="BC9138" i="4"/>
  <c r="BC9139" i="4"/>
  <c r="BC9140" i="4"/>
  <c r="BC9141" i="4"/>
  <c r="BC9142" i="4"/>
  <c r="BC9143" i="4"/>
  <c r="BC9144" i="4"/>
  <c r="BC9145" i="4"/>
  <c r="BC9146" i="4"/>
  <c r="BC9147" i="4"/>
  <c r="BC9148" i="4"/>
  <c r="BC9149" i="4"/>
  <c r="BC9150" i="4"/>
  <c r="BC9151" i="4"/>
  <c r="BC9152" i="4"/>
  <c r="BC9153" i="4"/>
  <c r="BC9154" i="4"/>
  <c r="BC9155" i="4"/>
  <c r="BC9156" i="4"/>
  <c r="BC9157" i="4"/>
  <c r="BC9158" i="4"/>
  <c r="BC9159" i="4"/>
  <c r="BC9160" i="4"/>
  <c r="BC9161" i="4"/>
  <c r="BC9162" i="4"/>
  <c r="BC9163" i="4"/>
  <c r="BC9164" i="4"/>
  <c r="BC9165" i="4"/>
  <c r="BC9166" i="4"/>
  <c r="BC9167" i="4"/>
  <c r="BC9168" i="4"/>
  <c r="BC9169" i="4"/>
  <c r="BC9170" i="4"/>
  <c r="BC9171" i="4"/>
  <c r="BC9172" i="4"/>
  <c r="BC9173" i="4"/>
  <c r="BC9174" i="4"/>
  <c r="BC9175" i="4"/>
  <c r="BC9176" i="4"/>
  <c r="BC9177" i="4"/>
  <c r="BC9178" i="4"/>
  <c r="BC9179" i="4"/>
  <c r="BC9180" i="4"/>
  <c r="BC9181" i="4"/>
  <c r="BC9182" i="4"/>
  <c r="BC9183" i="4"/>
  <c r="BC9184" i="4"/>
  <c r="BC9185" i="4"/>
  <c r="BC9186" i="4"/>
  <c r="BC9187" i="4"/>
  <c r="BC9188" i="4"/>
  <c r="BC9189" i="4"/>
  <c r="BC9190" i="4"/>
  <c r="BC9191" i="4"/>
  <c r="BC9192" i="4"/>
  <c r="BC9193" i="4"/>
  <c r="BC9194" i="4"/>
  <c r="BC9195" i="4"/>
  <c r="BC9196" i="4"/>
  <c r="BC9197" i="4"/>
  <c r="BC9198" i="4"/>
  <c r="BC9199" i="4"/>
  <c r="BC9200" i="4"/>
  <c r="BC9201" i="4"/>
  <c r="BC9202" i="4"/>
  <c r="BC9203" i="4"/>
  <c r="BC9204" i="4"/>
  <c r="BC9205" i="4"/>
  <c r="BC9206" i="4"/>
  <c r="BC9207" i="4"/>
  <c r="BC9208" i="4"/>
  <c r="BC9209" i="4"/>
  <c r="BC9210" i="4"/>
  <c r="BC9211" i="4"/>
  <c r="BC9212" i="4"/>
  <c r="BC9213" i="4"/>
  <c r="BC9214" i="4"/>
  <c r="BC9215" i="4"/>
  <c r="BC9216" i="4"/>
  <c r="BC9217" i="4"/>
  <c r="BC9218" i="4"/>
  <c r="BC9219" i="4"/>
  <c r="BC9220" i="4"/>
  <c r="BC9221" i="4"/>
  <c r="BC9222" i="4"/>
  <c r="BC9223" i="4"/>
  <c r="BC9224" i="4"/>
  <c r="BC9225" i="4"/>
  <c r="BC9226" i="4"/>
  <c r="BC9227" i="4"/>
  <c r="BC9228" i="4"/>
  <c r="BC9229" i="4"/>
  <c r="BC9230" i="4"/>
  <c r="BC9231" i="4"/>
  <c r="BC9232" i="4"/>
  <c r="BC9233" i="4"/>
  <c r="BC9234" i="4"/>
  <c r="BC9235" i="4"/>
  <c r="BC9236" i="4"/>
  <c r="BC9237" i="4"/>
  <c r="BC9238" i="4"/>
  <c r="BC9239" i="4"/>
  <c r="BC9240" i="4"/>
  <c r="BC9241" i="4"/>
  <c r="BC9242" i="4"/>
  <c r="BC9243" i="4"/>
  <c r="BC9244" i="4"/>
  <c r="BC9245" i="4"/>
  <c r="BC9246" i="4"/>
  <c r="BC9247" i="4"/>
  <c r="BC9248" i="4"/>
  <c r="BC9249" i="4"/>
  <c r="BC9250" i="4"/>
  <c r="BC9251" i="4"/>
  <c r="BC9252" i="4"/>
  <c r="BC9253" i="4"/>
  <c r="BC9254" i="4"/>
  <c r="BC9255" i="4"/>
  <c r="BC9256" i="4"/>
  <c r="BC9257" i="4"/>
  <c r="BC9258" i="4"/>
  <c r="BC9259" i="4"/>
  <c r="BC9260" i="4"/>
  <c r="BC9261" i="4"/>
  <c r="BC9262" i="4"/>
  <c r="BC9263" i="4"/>
  <c r="BC9264" i="4"/>
  <c r="BC9265" i="4"/>
  <c r="BC9266" i="4"/>
  <c r="BC9267" i="4"/>
  <c r="BC9268" i="4"/>
  <c r="BC9269" i="4"/>
  <c r="BC9270" i="4"/>
  <c r="BC9271" i="4"/>
  <c r="BC9272" i="4"/>
  <c r="BC9273" i="4"/>
  <c r="BC9274" i="4"/>
  <c r="BC9275" i="4"/>
  <c r="BC9276" i="4"/>
  <c r="BC9277" i="4"/>
  <c r="BC9278" i="4"/>
  <c r="BC9279" i="4"/>
  <c r="BC9280" i="4"/>
  <c r="BC9281" i="4"/>
  <c r="BC9282" i="4"/>
  <c r="BC9283" i="4"/>
  <c r="BC9284" i="4"/>
  <c r="BC9285" i="4"/>
  <c r="BC9286" i="4"/>
  <c r="BC9287" i="4"/>
  <c r="BC9288" i="4"/>
  <c r="BC9289" i="4"/>
  <c r="BC9290" i="4"/>
  <c r="BC9291" i="4"/>
  <c r="BC9292" i="4"/>
  <c r="BC9293" i="4"/>
  <c r="BC9294" i="4"/>
  <c r="BC9295" i="4"/>
  <c r="BC9296" i="4"/>
  <c r="BC9297" i="4"/>
  <c r="BC9298" i="4"/>
  <c r="BC9299" i="4"/>
  <c r="BC9300" i="4"/>
  <c r="BC9301" i="4"/>
  <c r="BC9302" i="4"/>
  <c r="BC9303" i="4"/>
  <c r="BC9304" i="4"/>
  <c r="BC9305" i="4"/>
  <c r="BC9306" i="4"/>
  <c r="BC9307" i="4"/>
  <c r="BC9308" i="4"/>
  <c r="BC9309" i="4"/>
  <c r="BC9310" i="4"/>
  <c r="BC9311" i="4"/>
  <c r="BC9312" i="4"/>
  <c r="BC9313" i="4"/>
  <c r="BC9314" i="4"/>
  <c r="BC9315" i="4"/>
  <c r="BC9316" i="4"/>
  <c r="BC9317" i="4"/>
  <c r="BC9318" i="4"/>
  <c r="BC9319" i="4"/>
  <c r="BC9320" i="4"/>
  <c r="BC9321" i="4"/>
  <c r="BC9322" i="4"/>
  <c r="BC9323" i="4"/>
  <c r="BC9324" i="4"/>
  <c r="BC9325" i="4"/>
  <c r="BC9326" i="4"/>
  <c r="BC9327" i="4"/>
  <c r="BC9328" i="4"/>
  <c r="BC9329" i="4"/>
  <c r="BC9330" i="4"/>
  <c r="BC9331" i="4"/>
  <c r="BC9332" i="4"/>
  <c r="BC9333" i="4"/>
  <c r="BC9334" i="4"/>
  <c r="BC9335" i="4"/>
  <c r="BC9336" i="4"/>
  <c r="BC9337" i="4"/>
  <c r="BC9338" i="4"/>
  <c r="BC9339" i="4"/>
  <c r="BC9340" i="4"/>
  <c r="BC9341" i="4"/>
  <c r="BC9342" i="4"/>
  <c r="BC9343" i="4"/>
  <c r="BC9344" i="4"/>
  <c r="BC9345" i="4"/>
  <c r="BC9346" i="4"/>
  <c r="BC9347" i="4"/>
  <c r="BC9348" i="4"/>
  <c r="BC9349" i="4"/>
  <c r="BC9350" i="4"/>
  <c r="BC9351" i="4"/>
  <c r="BC9352" i="4"/>
  <c r="BC9353" i="4"/>
  <c r="BC9354" i="4"/>
  <c r="BC9355" i="4"/>
  <c r="BC9356" i="4"/>
  <c r="BC9357" i="4"/>
  <c r="BC9358" i="4"/>
  <c r="BC9359" i="4"/>
  <c r="BC9360" i="4"/>
  <c r="BC9361" i="4"/>
  <c r="BC9362" i="4"/>
  <c r="BC9363" i="4"/>
  <c r="BC9364" i="4"/>
  <c r="BC9365" i="4"/>
  <c r="BC9366" i="4"/>
  <c r="BC9367" i="4"/>
  <c r="BC9368" i="4"/>
  <c r="BC9369" i="4"/>
  <c r="BC9370" i="4"/>
  <c r="BC9371" i="4"/>
  <c r="BC9372" i="4"/>
  <c r="BC9373" i="4"/>
  <c r="BC9374" i="4"/>
  <c r="BC9375" i="4"/>
  <c r="BC9376" i="4"/>
  <c r="BC9377" i="4"/>
  <c r="BC9378" i="4"/>
  <c r="BC9379" i="4"/>
  <c r="BC9380" i="4"/>
  <c r="BC9381" i="4"/>
  <c r="BC9382" i="4"/>
  <c r="BC9383" i="4"/>
  <c r="BC9384" i="4"/>
  <c r="BC9385" i="4"/>
  <c r="BC9386" i="4"/>
  <c r="BC9387" i="4"/>
  <c r="BC9388" i="4"/>
  <c r="BC9389" i="4"/>
  <c r="BC9390" i="4"/>
  <c r="BC9391" i="4"/>
  <c r="BC9392" i="4"/>
  <c r="BC9393" i="4"/>
  <c r="BC9394" i="4"/>
  <c r="BC9395" i="4"/>
  <c r="BC9396" i="4"/>
  <c r="BC9397" i="4"/>
  <c r="BC9398" i="4"/>
  <c r="BC9399" i="4"/>
  <c r="BC9400" i="4"/>
  <c r="BC9401" i="4"/>
  <c r="BC9402" i="4"/>
  <c r="BC9403" i="4"/>
  <c r="BC9404" i="4"/>
  <c r="BC9405" i="4"/>
  <c r="BC9406" i="4"/>
  <c r="BC9407" i="4"/>
  <c r="BC9408" i="4"/>
  <c r="BC9409" i="4"/>
  <c r="BC9410" i="4"/>
  <c r="BC9411" i="4"/>
  <c r="BC9412" i="4"/>
  <c r="BC9413" i="4"/>
  <c r="BC9414" i="4"/>
  <c r="BC9415" i="4"/>
  <c r="BC9416" i="4"/>
  <c r="BC9417" i="4"/>
  <c r="BC9418" i="4"/>
  <c r="BC9419" i="4"/>
  <c r="BC9420" i="4"/>
  <c r="BC9421" i="4"/>
  <c r="BC9422" i="4"/>
  <c r="BC9423" i="4"/>
  <c r="BC9424" i="4"/>
  <c r="BC9425" i="4"/>
  <c r="BC9426" i="4"/>
  <c r="BC9427" i="4"/>
  <c r="BC9428" i="4"/>
  <c r="BC9429" i="4"/>
  <c r="BC9430" i="4"/>
  <c r="BC9431" i="4"/>
  <c r="BC9432" i="4"/>
  <c r="BC9433" i="4"/>
  <c r="BC9434" i="4"/>
  <c r="BC9435" i="4"/>
  <c r="BC9436" i="4"/>
  <c r="BC9437" i="4"/>
  <c r="BC9438" i="4"/>
  <c r="BC9439" i="4"/>
  <c r="BC9440" i="4"/>
  <c r="BC9441" i="4"/>
  <c r="BC9442" i="4"/>
  <c r="BC9443" i="4"/>
  <c r="BC9444" i="4"/>
  <c r="BC9445" i="4"/>
  <c r="BC9446" i="4"/>
  <c r="BC9447" i="4"/>
  <c r="BC9448" i="4"/>
  <c r="BC9449" i="4"/>
  <c r="BC9450" i="4"/>
  <c r="BC9451" i="4"/>
  <c r="BC9452" i="4"/>
  <c r="BC9453" i="4"/>
  <c r="BC9454" i="4"/>
  <c r="BC9455" i="4"/>
  <c r="BC9456" i="4"/>
  <c r="BC9457" i="4"/>
  <c r="BC9458" i="4"/>
  <c r="BC9459" i="4"/>
  <c r="BC9460" i="4"/>
  <c r="BC9461" i="4"/>
  <c r="BC9462" i="4"/>
  <c r="BC9463" i="4"/>
  <c r="BC9464" i="4"/>
  <c r="BC9465" i="4"/>
  <c r="BC9466" i="4"/>
  <c r="BC9467" i="4"/>
  <c r="BC9468" i="4"/>
  <c r="BC9469" i="4"/>
  <c r="BC9470" i="4"/>
  <c r="BC9471" i="4"/>
  <c r="BC9472" i="4"/>
  <c r="BC9473" i="4"/>
  <c r="BC9474" i="4"/>
  <c r="BC9475" i="4"/>
  <c r="BC9476" i="4"/>
  <c r="BC9477" i="4"/>
  <c r="BC9478" i="4"/>
  <c r="BC9479" i="4"/>
  <c r="BC9480" i="4"/>
  <c r="BC9481" i="4"/>
  <c r="BC9482" i="4"/>
  <c r="BC9483" i="4"/>
  <c r="BC9484" i="4"/>
  <c r="BC9485" i="4"/>
  <c r="BC9486" i="4"/>
  <c r="BC9487" i="4"/>
  <c r="BC9488" i="4"/>
  <c r="BC9489" i="4"/>
  <c r="BC9490" i="4"/>
  <c r="BC9491" i="4"/>
  <c r="BC9492" i="4"/>
  <c r="BC9493" i="4"/>
  <c r="BC9494" i="4"/>
  <c r="BC9495" i="4"/>
  <c r="BC9496" i="4"/>
  <c r="BC9497" i="4"/>
  <c r="BC9498" i="4"/>
  <c r="BC9499" i="4"/>
  <c r="BC9500" i="4"/>
  <c r="BC9501" i="4"/>
  <c r="BC9502" i="4"/>
  <c r="BC9503" i="4"/>
  <c r="BC9504" i="4"/>
  <c r="BC9505" i="4"/>
  <c r="BC9506" i="4"/>
  <c r="BC9507" i="4"/>
  <c r="BC9508" i="4"/>
  <c r="BC9509" i="4"/>
  <c r="BC9510" i="4"/>
  <c r="BC9511" i="4"/>
  <c r="BC9512" i="4"/>
  <c r="BC9513" i="4"/>
  <c r="BC9514" i="4"/>
  <c r="BC9515" i="4"/>
  <c r="BC9516" i="4"/>
  <c r="BC9517" i="4"/>
  <c r="BC9518" i="4"/>
  <c r="BC9519" i="4"/>
  <c r="BC9520" i="4"/>
  <c r="BC9521" i="4"/>
  <c r="BC9522" i="4"/>
  <c r="BC9523" i="4"/>
  <c r="BC9524" i="4"/>
  <c r="BC9525" i="4"/>
  <c r="BC9526" i="4"/>
  <c r="BC9527" i="4"/>
  <c r="BC9528" i="4"/>
  <c r="BC9529" i="4"/>
  <c r="BC9530" i="4"/>
  <c r="BC9531" i="4"/>
  <c r="BC9532" i="4"/>
  <c r="BC9533" i="4"/>
  <c r="BC9534" i="4"/>
  <c r="BC9535" i="4"/>
  <c r="BC9536" i="4"/>
  <c r="BC9537" i="4"/>
  <c r="BC9538" i="4"/>
  <c r="BC9539" i="4"/>
  <c r="BC9540" i="4"/>
  <c r="BC9541" i="4"/>
  <c r="BC9542" i="4"/>
  <c r="BC9543" i="4"/>
  <c r="BC9544" i="4"/>
  <c r="BC9545" i="4"/>
  <c r="BC9546" i="4"/>
  <c r="BC9547" i="4"/>
  <c r="BC9548" i="4"/>
  <c r="BC9549" i="4"/>
  <c r="BC9550" i="4"/>
  <c r="BC9551" i="4"/>
  <c r="BC9552" i="4"/>
  <c r="BC9553" i="4"/>
  <c r="BC9554" i="4"/>
  <c r="BC9555" i="4"/>
  <c r="BC9556" i="4"/>
  <c r="BC9557" i="4"/>
  <c r="BC9558" i="4"/>
  <c r="BC9559" i="4"/>
  <c r="BC9560" i="4"/>
  <c r="BC9561" i="4"/>
  <c r="BC9562" i="4"/>
  <c r="BC9563" i="4"/>
  <c r="BC9564" i="4"/>
  <c r="BC9565" i="4"/>
  <c r="BC9566" i="4"/>
  <c r="BC9567" i="4"/>
  <c r="BC9568" i="4"/>
  <c r="BC9569" i="4"/>
  <c r="BC9570" i="4"/>
  <c r="BC9571" i="4"/>
  <c r="BC9572" i="4"/>
  <c r="BC9573" i="4"/>
  <c r="BC9574" i="4"/>
  <c r="BC9575" i="4"/>
  <c r="BC9576" i="4"/>
  <c r="BC9577" i="4"/>
  <c r="BC9578" i="4"/>
  <c r="BC9579" i="4"/>
  <c r="BC9580" i="4"/>
  <c r="BC9581" i="4"/>
  <c r="BC9582" i="4"/>
  <c r="BC9583" i="4"/>
  <c r="BC9584" i="4"/>
  <c r="BC9585" i="4"/>
  <c r="BC9586" i="4"/>
  <c r="BC9587" i="4"/>
  <c r="BC9588" i="4"/>
  <c r="BC9589" i="4"/>
  <c r="BC9590" i="4"/>
  <c r="BC9591" i="4"/>
  <c r="BC9592" i="4"/>
  <c r="BC9593" i="4"/>
  <c r="BC9594" i="4"/>
  <c r="BC9595" i="4"/>
  <c r="BC9596" i="4"/>
  <c r="BC9597" i="4"/>
  <c r="BC9598" i="4"/>
  <c r="BC9599" i="4"/>
  <c r="BC9600" i="4"/>
  <c r="BC9601" i="4"/>
  <c r="BC9602" i="4"/>
  <c r="BC9603" i="4"/>
  <c r="BC9604" i="4"/>
  <c r="BC9605" i="4"/>
  <c r="BC9606" i="4"/>
  <c r="BC9607" i="4"/>
  <c r="BC9608" i="4"/>
  <c r="BC9609" i="4"/>
  <c r="BC9610" i="4"/>
  <c r="BC9611" i="4"/>
  <c r="BC9612" i="4"/>
  <c r="BC9613" i="4"/>
  <c r="BC9614" i="4"/>
  <c r="BC9615" i="4"/>
  <c r="BC9616" i="4"/>
  <c r="BC9617" i="4"/>
  <c r="BC9618" i="4"/>
  <c r="BC9619" i="4"/>
  <c r="BC9620" i="4"/>
  <c r="BC9621" i="4"/>
  <c r="BC9622" i="4"/>
  <c r="BC9623" i="4"/>
  <c r="BC9624" i="4"/>
  <c r="BC9625" i="4"/>
  <c r="BC9626" i="4"/>
  <c r="BC9627" i="4"/>
  <c r="BC9628" i="4"/>
  <c r="BC9629" i="4"/>
  <c r="BC9630" i="4"/>
  <c r="BC9631" i="4"/>
  <c r="BC9632" i="4"/>
  <c r="BC9633" i="4"/>
  <c r="BC9634" i="4"/>
  <c r="BC9635" i="4"/>
  <c r="BC9636" i="4"/>
  <c r="BC9637" i="4"/>
  <c r="BC9638" i="4"/>
  <c r="BC9639" i="4"/>
  <c r="BC9640" i="4"/>
  <c r="BC9641" i="4"/>
  <c r="BC9642" i="4"/>
  <c r="BC9643" i="4"/>
  <c r="BC9644" i="4"/>
  <c r="BC9645" i="4"/>
  <c r="BC9646" i="4"/>
  <c r="BC9647" i="4"/>
  <c r="BC9648" i="4"/>
  <c r="BC9649" i="4"/>
  <c r="BC9650" i="4"/>
  <c r="BC9651" i="4"/>
  <c r="BC9652" i="4"/>
  <c r="BC9653" i="4"/>
  <c r="BC9654" i="4"/>
  <c r="BC9655" i="4"/>
  <c r="BC9656" i="4"/>
  <c r="BC9657" i="4"/>
  <c r="BC9658" i="4"/>
  <c r="BC9659" i="4"/>
  <c r="BC9660" i="4"/>
  <c r="BC9661" i="4"/>
  <c r="BC9662" i="4"/>
  <c r="BC9663" i="4"/>
  <c r="BC9664" i="4"/>
  <c r="BC9665" i="4"/>
  <c r="BC9666" i="4"/>
  <c r="BC9667" i="4"/>
  <c r="BC9668" i="4"/>
  <c r="BC9669" i="4"/>
  <c r="BC9670" i="4"/>
  <c r="BC9671" i="4"/>
  <c r="BC9672" i="4"/>
  <c r="BC9673" i="4"/>
  <c r="BC9674" i="4"/>
  <c r="BC9675" i="4"/>
  <c r="BC9676" i="4"/>
  <c r="BC9677" i="4"/>
  <c r="BC9678" i="4"/>
  <c r="BC9679" i="4"/>
  <c r="BC9680" i="4"/>
  <c r="BC9681" i="4"/>
  <c r="BC9682" i="4"/>
  <c r="BC9683" i="4"/>
  <c r="BC9684" i="4"/>
  <c r="BC9685" i="4"/>
  <c r="BC9686" i="4"/>
  <c r="BC9687" i="4"/>
  <c r="BC9688" i="4"/>
  <c r="BC9689" i="4"/>
  <c r="BC9690" i="4"/>
  <c r="BC9691" i="4"/>
  <c r="BC9692" i="4"/>
  <c r="BC9693" i="4"/>
  <c r="BC9694" i="4"/>
  <c r="BC9695" i="4"/>
  <c r="BC9696" i="4"/>
  <c r="BC9697" i="4"/>
  <c r="BC9698" i="4"/>
  <c r="BC9699" i="4"/>
  <c r="BC9700" i="4"/>
  <c r="BC9701" i="4"/>
  <c r="BC9702" i="4"/>
  <c r="BC9703" i="4"/>
  <c r="BC9704" i="4"/>
  <c r="BC9705" i="4"/>
  <c r="BC9706" i="4"/>
  <c r="BC9707" i="4"/>
  <c r="BC9708" i="4"/>
  <c r="BC9709" i="4"/>
  <c r="BC9710" i="4"/>
  <c r="BC9711" i="4"/>
  <c r="BC9712" i="4"/>
  <c r="BC9713" i="4"/>
  <c r="BC9714" i="4"/>
  <c r="BC9715" i="4"/>
  <c r="BC9716" i="4"/>
  <c r="BC9717" i="4"/>
  <c r="BC9718" i="4"/>
  <c r="BC9719" i="4"/>
  <c r="BC9720" i="4"/>
  <c r="BC9721" i="4"/>
  <c r="BC9722" i="4"/>
  <c r="BC9723" i="4"/>
  <c r="BC9724" i="4"/>
  <c r="BC9725" i="4"/>
  <c r="BC9726" i="4"/>
  <c r="BC9727" i="4"/>
  <c r="BC9728" i="4"/>
  <c r="BC9729" i="4"/>
  <c r="BC9730" i="4"/>
  <c r="BC9731" i="4"/>
  <c r="BC9732" i="4"/>
  <c r="BC9733" i="4"/>
  <c r="BC9734" i="4"/>
  <c r="BC9735" i="4"/>
  <c r="BC9736" i="4"/>
  <c r="BC9737" i="4"/>
  <c r="BC9738" i="4"/>
  <c r="BC9739" i="4"/>
  <c r="BC9740" i="4"/>
  <c r="BC9741" i="4"/>
  <c r="BC9742" i="4"/>
  <c r="BC9743" i="4"/>
  <c r="BC9744" i="4"/>
  <c r="BC9745" i="4"/>
  <c r="BC9746" i="4"/>
  <c r="BC9747" i="4"/>
  <c r="BC9748" i="4"/>
  <c r="BC9749" i="4"/>
  <c r="BC9750" i="4"/>
  <c r="BC9751" i="4"/>
  <c r="BC9752" i="4"/>
  <c r="BC9753" i="4"/>
  <c r="BC9754" i="4"/>
  <c r="BC9755" i="4"/>
  <c r="BC9756" i="4"/>
  <c r="BC9757" i="4"/>
  <c r="BC9758" i="4"/>
  <c r="BC9759" i="4"/>
  <c r="BC9760" i="4"/>
  <c r="BC9761" i="4"/>
  <c r="BC9762" i="4"/>
  <c r="BC9763" i="4"/>
  <c r="BC9764" i="4"/>
  <c r="BC9765" i="4"/>
  <c r="BC9766" i="4"/>
  <c r="BC9767" i="4"/>
  <c r="BC9768" i="4"/>
  <c r="BC9769" i="4"/>
  <c r="BC9770" i="4"/>
  <c r="BC9771" i="4"/>
  <c r="BC9772" i="4"/>
  <c r="BC9773" i="4"/>
  <c r="BC9774" i="4"/>
  <c r="BC9775" i="4"/>
  <c r="BC9776" i="4"/>
  <c r="BC9777" i="4"/>
  <c r="BC9778" i="4"/>
  <c r="BC9779" i="4"/>
  <c r="BC9780" i="4"/>
  <c r="BC9781" i="4"/>
  <c r="BC9782" i="4"/>
  <c r="BC9783" i="4"/>
  <c r="BC9784" i="4"/>
  <c r="BC9785" i="4"/>
  <c r="BC9786" i="4"/>
  <c r="BC9787" i="4"/>
  <c r="BC9788" i="4"/>
  <c r="BC9789" i="4"/>
  <c r="BC9790" i="4"/>
  <c r="BC9791" i="4"/>
  <c r="BC9792" i="4"/>
  <c r="BC9793" i="4"/>
  <c r="BC9794" i="4"/>
  <c r="BC9795" i="4"/>
  <c r="BC9796" i="4"/>
  <c r="BC9797" i="4"/>
  <c r="BC9798" i="4"/>
  <c r="BC9799" i="4"/>
  <c r="BC9800" i="4"/>
  <c r="BC9801" i="4"/>
  <c r="BC9802" i="4"/>
  <c r="BC9803" i="4"/>
  <c r="BC9804" i="4"/>
  <c r="BC9805" i="4"/>
  <c r="BC9806" i="4"/>
  <c r="BC9807" i="4"/>
  <c r="BC9808" i="4"/>
  <c r="BC9809" i="4"/>
  <c r="BC9810" i="4"/>
  <c r="BC9811" i="4"/>
  <c r="BC9812" i="4"/>
  <c r="BC9813" i="4"/>
  <c r="BC9814" i="4"/>
  <c r="BC9815" i="4"/>
  <c r="BC9816" i="4"/>
  <c r="BC9817" i="4"/>
  <c r="BC9818" i="4"/>
  <c r="BC9819" i="4"/>
  <c r="BC9820" i="4"/>
  <c r="BC9821" i="4"/>
  <c r="BC9822" i="4"/>
  <c r="BC9823" i="4"/>
  <c r="BC9824" i="4"/>
  <c r="BC9825" i="4"/>
  <c r="BC9826" i="4"/>
  <c r="BC9827" i="4"/>
  <c r="BC9828" i="4"/>
  <c r="BC9829" i="4"/>
  <c r="BC9830" i="4"/>
  <c r="BC9831" i="4"/>
  <c r="BC9832" i="4"/>
  <c r="BC9833" i="4"/>
  <c r="BC9834" i="4"/>
  <c r="BC9835" i="4"/>
  <c r="BC9836" i="4"/>
  <c r="BC9837" i="4"/>
  <c r="BC9838" i="4"/>
  <c r="BC9839" i="4"/>
  <c r="BC9840" i="4"/>
  <c r="BC9841" i="4"/>
  <c r="BC9842" i="4"/>
  <c r="BC9843" i="4"/>
  <c r="BC9844" i="4"/>
  <c r="BC9845" i="4"/>
  <c r="BC9846" i="4"/>
  <c r="BC9847" i="4"/>
  <c r="BC9848" i="4"/>
  <c r="BC9849" i="4"/>
  <c r="BC9850" i="4"/>
  <c r="BC9851" i="4"/>
  <c r="BC9852" i="4"/>
  <c r="BC9853" i="4"/>
  <c r="BC9854" i="4"/>
  <c r="BC9855" i="4"/>
  <c r="BC9856" i="4"/>
  <c r="BC9857" i="4"/>
  <c r="BC9858" i="4"/>
  <c r="BC9859" i="4"/>
  <c r="BC9860" i="4"/>
  <c r="BC9861" i="4"/>
  <c r="BC9862" i="4"/>
  <c r="BC9863" i="4"/>
  <c r="BC9864" i="4"/>
  <c r="BC9865" i="4"/>
  <c r="BC9866" i="4"/>
  <c r="BC9867" i="4"/>
  <c r="BC9868" i="4"/>
  <c r="BC9869" i="4"/>
  <c r="BC9870" i="4"/>
  <c r="BC9871" i="4"/>
  <c r="BC9872" i="4"/>
  <c r="BC9873" i="4"/>
  <c r="BC9874" i="4"/>
  <c r="BC9875" i="4"/>
  <c r="BC9876" i="4"/>
  <c r="BC9877" i="4"/>
  <c r="BC9878" i="4"/>
  <c r="BC9879" i="4"/>
  <c r="BC9880" i="4"/>
  <c r="BC9881" i="4"/>
  <c r="BC9882" i="4"/>
  <c r="BC9883" i="4"/>
  <c r="BC9884" i="4"/>
  <c r="BC9885" i="4"/>
  <c r="BC9886" i="4"/>
  <c r="BC9887" i="4"/>
  <c r="BC9888" i="4"/>
  <c r="BC9889" i="4"/>
  <c r="BC9890" i="4"/>
  <c r="BC9891" i="4"/>
  <c r="BC9892" i="4"/>
  <c r="BC9893" i="4"/>
  <c r="BC9894" i="4"/>
  <c r="BC9895" i="4"/>
  <c r="BC9896" i="4"/>
  <c r="BC9897" i="4"/>
  <c r="BC9898" i="4"/>
  <c r="BC9899" i="4"/>
  <c r="BC9900" i="4"/>
  <c r="BC9901" i="4"/>
  <c r="BC9902" i="4"/>
  <c r="BC9903" i="4"/>
  <c r="BC9904" i="4"/>
  <c r="BC9905" i="4"/>
  <c r="BC9906" i="4"/>
  <c r="BC9907" i="4"/>
  <c r="BC9908" i="4"/>
  <c r="BC9909" i="4"/>
  <c r="BC9910" i="4"/>
  <c r="BC9911" i="4"/>
  <c r="BC9912" i="4"/>
  <c r="BC9913" i="4"/>
  <c r="BC9914" i="4"/>
  <c r="BC9915" i="4"/>
  <c r="BC9916" i="4"/>
  <c r="BC9917" i="4"/>
  <c r="BC9918" i="4"/>
  <c r="BC9919" i="4"/>
  <c r="BC9920" i="4"/>
  <c r="BC9921" i="4"/>
  <c r="BC9922" i="4"/>
  <c r="BC9923" i="4"/>
  <c r="BC9924" i="4"/>
  <c r="BC9925" i="4"/>
  <c r="BC9926" i="4"/>
  <c r="BC9927" i="4"/>
  <c r="BC9928" i="4"/>
  <c r="BC9929" i="4"/>
  <c r="BC9930" i="4"/>
  <c r="BC9931" i="4"/>
  <c r="BC9932" i="4"/>
  <c r="BC9933" i="4"/>
  <c r="BC9934" i="4"/>
  <c r="BC9935" i="4"/>
  <c r="BC9936" i="4"/>
  <c r="BC9937" i="4"/>
  <c r="BC9938" i="4"/>
  <c r="BC9939" i="4"/>
  <c r="BC9940" i="4"/>
  <c r="BC9941" i="4"/>
  <c r="BC9942" i="4"/>
  <c r="BC9943" i="4"/>
  <c r="BC9944" i="4"/>
  <c r="BC9945" i="4"/>
  <c r="BC9946" i="4"/>
  <c r="BC9947" i="4"/>
  <c r="BC9948" i="4"/>
  <c r="BC9949" i="4"/>
  <c r="BC9950" i="4"/>
  <c r="BC9951" i="4"/>
  <c r="BC9952" i="4"/>
  <c r="BC9953" i="4"/>
  <c r="BC9954" i="4"/>
  <c r="BC9955" i="4"/>
  <c r="BC9956" i="4"/>
  <c r="BC9957" i="4"/>
  <c r="BC9958" i="4"/>
  <c r="BC9959" i="4"/>
  <c r="BC9960" i="4"/>
  <c r="BC9961" i="4"/>
  <c r="BC9962" i="4"/>
  <c r="BC9963" i="4"/>
  <c r="BC9964" i="4"/>
  <c r="BC9965" i="4"/>
  <c r="BC9966" i="4"/>
  <c r="BC9967" i="4"/>
  <c r="BC9968" i="4"/>
  <c r="BC9969" i="4"/>
  <c r="BC9970" i="4"/>
  <c r="BC9971" i="4"/>
  <c r="BC9972" i="4"/>
  <c r="BC9973" i="4"/>
  <c r="BC9974" i="4"/>
  <c r="BC9975" i="4"/>
  <c r="BC9976" i="4"/>
  <c r="BC9977" i="4"/>
  <c r="BC9978" i="4"/>
  <c r="BC9979" i="4"/>
  <c r="BC9980" i="4"/>
  <c r="BC9981" i="4"/>
  <c r="BC9982" i="4"/>
  <c r="BC9983" i="4"/>
  <c r="BC9984" i="4"/>
  <c r="BC9985" i="4"/>
  <c r="BC9986" i="4"/>
  <c r="BC9987" i="4"/>
  <c r="BC9988" i="4"/>
  <c r="BC9989" i="4"/>
  <c r="BC9990" i="4"/>
  <c r="BC9991" i="4"/>
  <c r="BC9992" i="4"/>
  <c r="BC9993" i="4"/>
  <c r="BC9994" i="4"/>
  <c r="BC9995" i="4"/>
  <c r="BC9996" i="4"/>
  <c r="BC9997" i="4"/>
  <c r="BC9998" i="4"/>
  <c r="BC9999" i="4"/>
  <c r="BC10000" i="4"/>
  <c r="BC10001" i="4"/>
  <c r="BC10002" i="4"/>
  <c r="BC10003" i="4"/>
  <c r="BC10004" i="4"/>
  <c r="BC10005" i="4"/>
  <c r="BC10006" i="4"/>
  <c r="BC10007" i="4"/>
  <c r="BC10008" i="4"/>
  <c r="BC10009" i="4"/>
  <c r="BC10010" i="4"/>
  <c r="BC10011" i="4"/>
  <c r="BC10012" i="4"/>
  <c r="BC10013" i="4"/>
  <c r="BC10014" i="4"/>
  <c r="BC10015" i="4"/>
  <c r="BC10016" i="4"/>
  <c r="BC10017" i="4"/>
  <c r="BC10018" i="4"/>
  <c r="BC10019" i="4"/>
  <c r="BC10020" i="4"/>
  <c r="BC10021" i="4"/>
  <c r="BC10022" i="4"/>
  <c r="BC10023" i="4"/>
  <c r="BC10024" i="4"/>
  <c r="BC10025" i="4"/>
  <c r="BC10026" i="4"/>
  <c r="BC10027" i="4"/>
  <c r="BC10028" i="4"/>
  <c r="BC10029" i="4"/>
  <c r="BC10030" i="4"/>
  <c r="BC10031" i="4"/>
  <c r="BC10032" i="4"/>
  <c r="BC10033" i="4"/>
  <c r="BC10034" i="4"/>
  <c r="BC10035" i="4"/>
  <c r="BC10036" i="4"/>
  <c r="BC10037" i="4"/>
  <c r="BC10038" i="4"/>
  <c r="BC10039" i="4"/>
  <c r="BC10040" i="4"/>
  <c r="BC10041" i="4"/>
  <c r="BC10042" i="4"/>
  <c r="BC10043" i="4"/>
  <c r="BC10044" i="4"/>
  <c r="BC10045" i="4"/>
  <c r="BC10046" i="4"/>
  <c r="BC10047" i="4"/>
  <c r="BC10048" i="4"/>
  <c r="BC10049" i="4"/>
  <c r="BC10050" i="4"/>
  <c r="BC10051" i="4"/>
  <c r="BC10052" i="4"/>
  <c r="BC10053" i="4"/>
  <c r="BC10054" i="4"/>
  <c r="BC10055" i="4"/>
  <c r="BC10056" i="4"/>
  <c r="BC10057" i="4"/>
  <c r="BC10058" i="4"/>
  <c r="BC10059" i="4"/>
  <c r="BC10060" i="4"/>
  <c r="BC10061" i="4"/>
  <c r="BC10062" i="4"/>
  <c r="BC10063" i="4"/>
  <c r="BC10064" i="4"/>
  <c r="BC10065" i="4"/>
  <c r="BC10066" i="4"/>
  <c r="BC10067" i="4"/>
  <c r="BC10068" i="4"/>
  <c r="BC10069" i="4"/>
  <c r="BC10070" i="4"/>
  <c r="BC10071" i="4"/>
  <c r="BC10072" i="4"/>
  <c r="BC10073" i="4"/>
  <c r="BC10074" i="4"/>
  <c r="BC10075" i="4"/>
  <c r="BC10076" i="4"/>
  <c r="BC10077" i="4"/>
  <c r="BC10078" i="4"/>
  <c r="BC10079" i="4"/>
  <c r="BC10080" i="4"/>
  <c r="BC10081" i="4"/>
  <c r="BC10082" i="4"/>
  <c r="BC10083" i="4"/>
  <c r="BC10084" i="4"/>
  <c r="BC10085" i="4"/>
  <c r="BC10086" i="4"/>
  <c r="BC10087" i="4"/>
  <c r="BC10088" i="4"/>
  <c r="BC10089" i="4"/>
  <c r="BC10090" i="4"/>
  <c r="BC10091" i="4"/>
  <c r="BC10092" i="4"/>
  <c r="BC10093" i="4"/>
  <c r="BC10094" i="4"/>
  <c r="BC10095" i="4"/>
  <c r="BC10096" i="4"/>
  <c r="BC10097" i="4"/>
  <c r="BC10098" i="4"/>
  <c r="BC10099" i="4"/>
  <c r="BC10100" i="4"/>
  <c r="BC10101" i="4"/>
  <c r="BC10102" i="4"/>
  <c r="BC10103" i="4"/>
  <c r="BC10104" i="4"/>
  <c r="BC10105" i="4"/>
  <c r="BC10106" i="4"/>
  <c r="BC10107" i="4"/>
  <c r="BC10108" i="4"/>
  <c r="BC10109" i="4"/>
  <c r="BC10110" i="4"/>
  <c r="BC10111" i="4"/>
  <c r="BC10112" i="4"/>
  <c r="BC10113" i="4"/>
  <c r="BC10114" i="4"/>
  <c r="BC10115" i="4"/>
  <c r="BC10116" i="4"/>
  <c r="BC10117" i="4"/>
  <c r="BC10118" i="4"/>
  <c r="BC10119" i="4"/>
  <c r="BC10120" i="4"/>
  <c r="BC10121" i="4"/>
  <c r="BC10122" i="4"/>
  <c r="BC10123" i="4"/>
  <c r="BC10124" i="4"/>
  <c r="BC10125" i="4"/>
  <c r="BC10126" i="4"/>
  <c r="BC10127" i="4"/>
  <c r="BC10128" i="4"/>
  <c r="BC10129" i="4"/>
  <c r="BC10130" i="4"/>
  <c r="BC10131" i="4"/>
  <c r="BC10132" i="4"/>
  <c r="BC10133" i="4"/>
  <c r="BC10134" i="4"/>
  <c r="BC10135" i="4"/>
  <c r="BC10136" i="4"/>
  <c r="BC10137" i="4"/>
  <c r="BC10138" i="4"/>
  <c r="BC10139" i="4"/>
  <c r="BC10140" i="4"/>
  <c r="BC10141" i="4"/>
  <c r="BC10142" i="4"/>
  <c r="BC10143" i="4"/>
  <c r="BC10144" i="4"/>
  <c r="BC10145" i="4"/>
  <c r="BC10146" i="4"/>
  <c r="BC10147" i="4"/>
  <c r="BC10148" i="4"/>
  <c r="BC10149" i="4"/>
  <c r="BC10150" i="4"/>
  <c r="BC10151" i="4"/>
  <c r="BC10152" i="4"/>
  <c r="BC10153" i="4"/>
  <c r="BC10154" i="4"/>
  <c r="BC10155" i="4"/>
  <c r="BC10156" i="4"/>
  <c r="BC10157" i="4"/>
  <c r="BC10158" i="4"/>
  <c r="BC10159" i="4"/>
  <c r="BC10160" i="4"/>
  <c r="BC10161" i="4"/>
  <c r="BC10162" i="4"/>
  <c r="BC10163" i="4"/>
  <c r="BC10164" i="4"/>
  <c r="BC10165" i="4"/>
  <c r="BC10166" i="4"/>
  <c r="BC10167" i="4"/>
  <c r="BC10168" i="4"/>
  <c r="BC10169" i="4"/>
  <c r="BC10170" i="4"/>
  <c r="BC10171" i="4"/>
  <c r="BC10172" i="4"/>
  <c r="BC10173" i="4"/>
  <c r="BC10174" i="4"/>
  <c r="BC10175" i="4"/>
  <c r="BC10176" i="4"/>
  <c r="BC10177" i="4"/>
  <c r="BC10178" i="4"/>
  <c r="BC10179" i="4"/>
  <c r="BC10180" i="4"/>
  <c r="BC10181" i="4"/>
  <c r="BC10182" i="4"/>
  <c r="BC10183" i="4"/>
  <c r="BC10184" i="4"/>
  <c r="BC10185" i="4"/>
  <c r="BC10186" i="4"/>
  <c r="BC10187" i="4"/>
  <c r="BC10188" i="4"/>
  <c r="BC10189" i="4"/>
  <c r="BC10190" i="4"/>
  <c r="BC10191" i="4"/>
  <c r="BC10192" i="4"/>
  <c r="BC10193" i="4"/>
  <c r="BC10194" i="4"/>
  <c r="BC10195" i="4"/>
  <c r="BC10196" i="4"/>
  <c r="BC10197" i="4"/>
  <c r="BC10198" i="4"/>
  <c r="BC10199" i="4"/>
  <c r="BC10200" i="4"/>
  <c r="BC10201" i="4"/>
  <c r="BC10202" i="4"/>
  <c r="BC10203" i="4"/>
  <c r="BC10204" i="4"/>
  <c r="BC10205" i="4"/>
  <c r="BC10206" i="4"/>
  <c r="BC10207" i="4"/>
  <c r="BC10208" i="4"/>
  <c r="BC10209" i="4"/>
  <c r="BC10210" i="4"/>
  <c r="BC10211" i="4"/>
  <c r="BC10212" i="4"/>
  <c r="BC10213" i="4"/>
  <c r="BC10214" i="4"/>
  <c r="BC10215" i="4"/>
  <c r="BC10216" i="4"/>
  <c r="BC10217" i="4"/>
  <c r="BC10218" i="4"/>
  <c r="BC10219" i="4"/>
  <c r="BC10220" i="4"/>
  <c r="BC10221" i="4"/>
  <c r="BC10222" i="4"/>
  <c r="BC10223" i="4"/>
  <c r="BC10224" i="4"/>
  <c r="BC10225" i="4"/>
  <c r="BC10226" i="4"/>
  <c r="BC10227" i="4"/>
  <c r="BC10228" i="4"/>
  <c r="BC10229" i="4"/>
  <c r="BC10230" i="4"/>
  <c r="BC10231" i="4"/>
  <c r="BC10232" i="4"/>
  <c r="BC10233" i="4"/>
  <c r="BC10234" i="4"/>
  <c r="BC10235" i="4"/>
  <c r="BC10236" i="4"/>
  <c r="BC10237" i="4"/>
  <c r="BC10238" i="4"/>
  <c r="BC10239" i="4"/>
  <c r="BC10240" i="4"/>
  <c r="BC10241" i="4"/>
  <c r="BC10242" i="4"/>
  <c r="BC10243" i="4"/>
  <c r="BC10244" i="4"/>
  <c r="BC10245" i="4"/>
  <c r="BC10246" i="4"/>
  <c r="BC10247" i="4"/>
  <c r="BC10248" i="4"/>
  <c r="BC10249" i="4"/>
  <c r="BC10250" i="4"/>
  <c r="BC10251" i="4"/>
  <c r="BC10252" i="4"/>
  <c r="BC10253" i="4"/>
  <c r="BC10254" i="4"/>
  <c r="BC10255" i="4"/>
  <c r="BC10256" i="4"/>
  <c r="BC10257" i="4"/>
  <c r="BC10258" i="4"/>
  <c r="BC10259" i="4"/>
  <c r="BC10260" i="4"/>
  <c r="BC10261" i="4"/>
  <c r="BC10262" i="4"/>
  <c r="BC10263" i="4"/>
  <c r="BC10264" i="4"/>
  <c r="BC10265" i="4"/>
  <c r="BC10266" i="4"/>
  <c r="BC10267" i="4"/>
  <c r="BC10268" i="4"/>
  <c r="BC10269" i="4"/>
  <c r="BC10270" i="4"/>
  <c r="BC10271" i="4"/>
  <c r="BC10272" i="4"/>
  <c r="BC10273" i="4"/>
  <c r="BC10274" i="4"/>
  <c r="BC10275" i="4"/>
  <c r="BC10276" i="4"/>
  <c r="BC10277" i="4"/>
  <c r="BC10278" i="4"/>
  <c r="BC10279" i="4"/>
  <c r="BC10280" i="4"/>
  <c r="BC10281" i="4"/>
  <c r="BC10282" i="4"/>
  <c r="BC10283" i="4"/>
  <c r="BC10284" i="4"/>
  <c r="BC10285" i="4"/>
  <c r="BC10286" i="4"/>
  <c r="BC10287" i="4"/>
  <c r="BC10288" i="4"/>
  <c r="BC10289" i="4"/>
  <c r="BC10290" i="4"/>
  <c r="BC10291" i="4"/>
  <c r="BC10292" i="4"/>
  <c r="BC10293" i="4"/>
  <c r="BC10294" i="4"/>
  <c r="BC10295" i="4"/>
  <c r="BC10296" i="4"/>
  <c r="BC10297" i="4"/>
  <c r="BC10298" i="4"/>
  <c r="BC10299" i="4"/>
  <c r="BC10300" i="4"/>
  <c r="BC10301" i="4"/>
  <c r="BC10302" i="4"/>
  <c r="BC10303" i="4"/>
  <c r="BC10304" i="4"/>
  <c r="BC10305" i="4"/>
  <c r="BC10306" i="4"/>
  <c r="BC10307" i="4"/>
  <c r="BC10308" i="4"/>
  <c r="BC10309" i="4"/>
  <c r="BC10310" i="4"/>
  <c r="BC10311" i="4"/>
  <c r="BC10312" i="4"/>
  <c r="BC10313" i="4"/>
  <c r="BC10314" i="4"/>
  <c r="BC10315" i="4"/>
  <c r="BC10316" i="4"/>
  <c r="BC10317" i="4"/>
  <c r="BC10318" i="4"/>
  <c r="BC10319" i="4"/>
  <c r="BC10320" i="4"/>
  <c r="BC10321" i="4"/>
  <c r="BC10322" i="4"/>
  <c r="BC10323" i="4"/>
  <c r="BC10324" i="4"/>
  <c r="BC10325" i="4"/>
  <c r="BC10326" i="4"/>
  <c r="BC10327" i="4"/>
  <c r="BC10328" i="4"/>
  <c r="BC10329" i="4"/>
  <c r="BC10330" i="4"/>
  <c r="BC10331" i="4"/>
  <c r="BC10332" i="4"/>
  <c r="BC10333" i="4"/>
  <c r="BC10334" i="4"/>
  <c r="BC10335" i="4"/>
  <c r="BC10336" i="4"/>
  <c r="BC10337" i="4"/>
  <c r="BC10338" i="4"/>
  <c r="BC10339" i="4"/>
  <c r="BC10340" i="4"/>
  <c r="BC10341" i="4"/>
  <c r="BC10342" i="4"/>
  <c r="BC10343" i="4"/>
  <c r="BC10344" i="4"/>
  <c r="BC10345" i="4"/>
  <c r="BC10346" i="4"/>
  <c r="BC10347" i="4"/>
  <c r="BC10348" i="4"/>
  <c r="BC10349" i="4"/>
  <c r="BC10350" i="4"/>
  <c r="BC10351" i="4"/>
  <c r="BC10352" i="4"/>
  <c r="BC10353" i="4"/>
  <c r="BC10354" i="4"/>
  <c r="BC10355" i="4"/>
  <c r="BC10356" i="4"/>
  <c r="BC10357" i="4"/>
  <c r="BC10358" i="4"/>
  <c r="BC10359" i="4"/>
  <c r="BC10360" i="4"/>
  <c r="BC10361" i="4"/>
  <c r="BC10362" i="4"/>
  <c r="BC10363" i="4"/>
  <c r="BC10364" i="4"/>
  <c r="BC10365" i="4"/>
  <c r="BC10366" i="4"/>
  <c r="BC10367" i="4"/>
  <c r="BC10368" i="4"/>
  <c r="BC10369" i="4"/>
  <c r="BC10370" i="4"/>
  <c r="BC10371" i="4"/>
  <c r="BC10372" i="4"/>
  <c r="BC10373" i="4"/>
  <c r="BC10374" i="4"/>
  <c r="BC10375" i="4"/>
  <c r="BC10376" i="4"/>
  <c r="BC10377" i="4"/>
  <c r="BC10378" i="4"/>
  <c r="BC10379" i="4"/>
  <c r="BC10380" i="4"/>
  <c r="BC10381" i="4"/>
  <c r="BC10382" i="4"/>
  <c r="BC10383" i="4"/>
  <c r="BC10384" i="4"/>
  <c r="BC10385" i="4"/>
  <c r="BC10386" i="4"/>
  <c r="BC10387" i="4"/>
  <c r="BC10388" i="4"/>
  <c r="BC10389" i="4"/>
  <c r="BC10390" i="4"/>
  <c r="BC10391" i="4"/>
  <c r="BC10392" i="4"/>
  <c r="BC10393" i="4"/>
  <c r="BC10394" i="4"/>
  <c r="BC10395" i="4"/>
  <c r="BC10396" i="4"/>
  <c r="BC10397" i="4"/>
  <c r="BC10398" i="4"/>
  <c r="BC10399" i="4"/>
  <c r="BC10400" i="4"/>
  <c r="BC10401" i="4"/>
  <c r="BC10402" i="4"/>
  <c r="BC10403" i="4"/>
  <c r="BC10404" i="4"/>
  <c r="BC10405" i="4"/>
  <c r="BC10406" i="4"/>
  <c r="BC10407" i="4"/>
  <c r="BC10408" i="4"/>
  <c r="BC10409" i="4"/>
  <c r="BC10410" i="4"/>
  <c r="BC10411" i="4"/>
  <c r="BC10412" i="4"/>
  <c r="BC10413" i="4"/>
  <c r="BC10414" i="4"/>
  <c r="BC10415" i="4"/>
  <c r="BC10416" i="4"/>
  <c r="BC10417" i="4"/>
  <c r="BC10418" i="4"/>
  <c r="BC10419" i="4"/>
  <c r="BC10420" i="4"/>
  <c r="BC10421" i="4"/>
  <c r="BC10422" i="4"/>
  <c r="BC10423" i="4"/>
  <c r="BC10424" i="4"/>
  <c r="BC10425" i="4"/>
  <c r="BC10426" i="4"/>
  <c r="BC10427" i="4"/>
  <c r="BC10428" i="4"/>
  <c r="BC10429" i="4"/>
  <c r="BC10430" i="4"/>
  <c r="BC10431" i="4"/>
  <c r="BC10432" i="4"/>
  <c r="BC10433" i="4"/>
  <c r="BC10434" i="4"/>
  <c r="BC10435" i="4"/>
  <c r="BC10436" i="4"/>
  <c r="BC10437" i="4"/>
  <c r="BC10438" i="4"/>
  <c r="BC10439" i="4"/>
  <c r="BC10440" i="4"/>
  <c r="BC10441" i="4"/>
  <c r="BC10442" i="4"/>
  <c r="BC10443" i="4"/>
  <c r="BC10444" i="4"/>
  <c r="BC10445" i="4"/>
  <c r="BC10446" i="4"/>
  <c r="BC10447" i="4"/>
  <c r="BC10448" i="4"/>
  <c r="BC10449" i="4"/>
  <c r="BC10450" i="4"/>
  <c r="BC10451" i="4"/>
  <c r="BC10452" i="4"/>
  <c r="BC10453" i="4"/>
  <c r="BC10454" i="4"/>
  <c r="BC10455" i="4"/>
  <c r="BC10456" i="4"/>
  <c r="BC10457" i="4"/>
  <c r="BC10458" i="4"/>
  <c r="BC10459" i="4"/>
  <c r="BC10460" i="4"/>
  <c r="BC10461" i="4"/>
  <c r="BC10462" i="4"/>
  <c r="BC10463" i="4"/>
  <c r="BC10464" i="4"/>
  <c r="BC10465" i="4"/>
  <c r="BC10466" i="4"/>
  <c r="BC10467" i="4"/>
  <c r="BC10468" i="4"/>
  <c r="BC10469" i="4"/>
  <c r="BC10470" i="4"/>
  <c r="BC10471" i="4"/>
  <c r="BC10472" i="4"/>
  <c r="BC10473" i="4"/>
  <c r="BC10474" i="4"/>
  <c r="BC10475" i="4"/>
  <c r="BC10476" i="4"/>
  <c r="BC10477" i="4"/>
  <c r="BC10478" i="4"/>
  <c r="BC10479" i="4"/>
  <c r="BC10480" i="4"/>
  <c r="BC10481" i="4"/>
  <c r="BC10482" i="4"/>
  <c r="BC10483" i="4"/>
  <c r="BC10484" i="4"/>
  <c r="BC10485" i="4"/>
  <c r="BC10486" i="4"/>
  <c r="BC10487" i="4"/>
  <c r="BC10488" i="4"/>
  <c r="BC10489" i="4"/>
  <c r="BC10490" i="4"/>
  <c r="BC10491" i="4"/>
  <c r="BC10492" i="4"/>
  <c r="BC10493" i="4"/>
  <c r="BC10494" i="4"/>
  <c r="BC10495" i="4"/>
  <c r="BC10496" i="4"/>
  <c r="BC10497" i="4"/>
  <c r="BC10498" i="4"/>
  <c r="BC10499" i="4"/>
  <c r="BC10500" i="4"/>
  <c r="BC10501" i="4"/>
  <c r="BC10502" i="4"/>
  <c r="BC10503" i="4"/>
  <c r="BC10504" i="4"/>
  <c r="BC10505" i="4"/>
  <c r="BC10506" i="4"/>
  <c r="BC10507" i="4"/>
  <c r="BC10508" i="4"/>
  <c r="BC10509" i="4"/>
  <c r="BC10510" i="4"/>
  <c r="BC10511" i="4"/>
  <c r="BC10512" i="4"/>
  <c r="BC10513" i="4"/>
  <c r="BC10514" i="4"/>
  <c r="BC10515" i="4"/>
  <c r="BC10516" i="4"/>
  <c r="BC10517" i="4"/>
  <c r="BC10518" i="4"/>
  <c r="BC10519" i="4"/>
  <c r="BC10520" i="4"/>
  <c r="BC10521" i="4"/>
  <c r="BC10522" i="4"/>
  <c r="BC10523" i="4"/>
  <c r="BC10524" i="4"/>
  <c r="BC10525" i="4"/>
  <c r="BC10526" i="4"/>
  <c r="BC10527" i="4"/>
  <c r="BC10528" i="4"/>
  <c r="BC10529" i="4"/>
  <c r="BC10530" i="4"/>
  <c r="BC10531" i="4"/>
  <c r="BC10532" i="4"/>
  <c r="BC10533" i="4"/>
  <c r="BC10534" i="4"/>
  <c r="BC10535" i="4"/>
  <c r="BC10536" i="4"/>
  <c r="BC10537" i="4"/>
  <c r="BC10538" i="4"/>
  <c r="BC10539" i="4"/>
  <c r="BC10540" i="4"/>
  <c r="BC10541" i="4"/>
  <c r="BC10542" i="4"/>
  <c r="BC10543" i="4"/>
  <c r="BC10544" i="4"/>
  <c r="BC10545" i="4"/>
  <c r="BC10546" i="4"/>
  <c r="BC10547" i="4"/>
  <c r="BC10548" i="4"/>
  <c r="BC10549" i="4"/>
  <c r="BC10550" i="4"/>
  <c r="BC10551" i="4"/>
  <c r="BC10552" i="4"/>
  <c r="BC10553" i="4"/>
  <c r="BC10554" i="4"/>
  <c r="BC10555" i="4"/>
  <c r="BC10556" i="4"/>
  <c r="BC10557" i="4"/>
  <c r="BC10558" i="4"/>
  <c r="BC10559" i="4"/>
  <c r="BC10560" i="4"/>
  <c r="BC10561" i="4"/>
  <c r="BC10562" i="4"/>
  <c r="BC10563" i="4"/>
  <c r="BC10564" i="4"/>
  <c r="BC10565" i="4"/>
  <c r="BC10566" i="4"/>
  <c r="BC10567" i="4"/>
  <c r="BC10568" i="4"/>
  <c r="BC10569" i="4"/>
  <c r="BC10570" i="4"/>
  <c r="BC10571" i="4"/>
  <c r="BC10572" i="4"/>
  <c r="BC10573" i="4"/>
  <c r="BC10574" i="4"/>
  <c r="BC10575" i="4"/>
  <c r="BC10576" i="4"/>
  <c r="BC10577" i="4"/>
  <c r="BC10578" i="4"/>
  <c r="BC10579" i="4"/>
  <c r="BC10580" i="4"/>
  <c r="BC10581" i="4"/>
  <c r="BC10582" i="4"/>
  <c r="BC10583" i="4"/>
  <c r="BC10584" i="4"/>
  <c r="BC10585" i="4"/>
  <c r="BC10586" i="4"/>
  <c r="BC10587" i="4"/>
  <c r="BC10588" i="4"/>
  <c r="BC10589" i="4"/>
  <c r="BC10590" i="4"/>
  <c r="BC10591" i="4"/>
  <c r="BC10592" i="4"/>
  <c r="BC10593" i="4"/>
  <c r="BC10594" i="4"/>
  <c r="BC10595" i="4"/>
  <c r="BC10596" i="4"/>
  <c r="BC10597" i="4"/>
  <c r="BC10598" i="4"/>
  <c r="BC10599" i="4"/>
  <c r="BC10600" i="4"/>
  <c r="BC10601" i="4"/>
  <c r="BC10602" i="4"/>
  <c r="BC10603" i="4"/>
  <c r="BC10604" i="4"/>
  <c r="BC10605" i="4"/>
  <c r="BC10606" i="4"/>
  <c r="BC10607" i="4"/>
  <c r="BC10608" i="4"/>
  <c r="BC10609" i="4"/>
  <c r="BC10610" i="4"/>
  <c r="BC10611" i="4"/>
  <c r="BC10612" i="4"/>
  <c r="BC10613" i="4"/>
  <c r="BC10614" i="4"/>
  <c r="BC10615" i="4"/>
  <c r="BC10616" i="4"/>
  <c r="BC10617" i="4"/>
  <c r="BC10618" i="4"/>
  <c r="BC10619" i="4"/>
  <c r="BC10620" i="4"/>
  <c r="BC10621" i="4"/>
  <c r="BC10622" i="4"/>
  <c r="BC10623" i="4"/>
  <c r="BC10624" i="4"/>
  <c r="BC10625" i="4"/>
  <c r="BC10626" i="4"/>
  <c r="BC10627" i="4"/>
  <c r="BC10628" i="4"/>
  <c r="BC10629" i="4"/>
  <c r="BC10630" i="4"/>
  <c r="BC10631" i="4"/>
  <c r="BC10632" i="4"/>
  <c r="BC10633" i="4"/>
  <c r="BC10634" i="4"/>
  <c r="BC10635" i="4"/>
  <c r="BC10636" i="4"/>
  <c r="BC10637" i="4"/>
  <c r="BC10638" i="4"/>
  <c r="BC10639" i="4"/>
  <c r="BC10640" i="4"/>
  <c r="BC10641" i="4"/>
  <c r="BC10642" i="4"/>
  <c r="BC10643" i="4"/>
  <c r="BC10644" i="4"/>
  <c r="BC10645" i="4"/>
  <c r="BC10646" i="4"/>
  <c r="BC10647" i="4"/>
  <c r="BC10648" i="4"/>
  <c r="BC10649" i="4"/>
  <c r="BC10650" i="4"/>
  <c r="BC10651" i="4"/>
  <c r="BC10652" i="4"/>
  <c r="BC10653" i="4"/>
  <c r="BC10654" i="4"/>
  <c r="BC10655" i="4"/>
  <c r="BC10656" i="4"/>
  <c r="BC10657" i="4"/>
  <c r="BC10658" i="4"/>
  <c r="BC10659" i="4"/>
  <c r="BC10660" i="4"/>
  <c r="BC10661" i="4"/>
  <c r="BC10662" i="4"/>
  <c r="BC10663" i="4"/>
  <c r="BC10664" i="4"/>
  <c r="BC10665" i="4"/>
  <c r="BC10666" i="4"/>
  <c r="BC10667" i="4"/>
  <c r="BC10668" i="4"/>
  <c r="BC10669" i="4"/>
  <c r="BC10670" i="4"/>
  <c r="BC10671" i="4"/>
  <c r="BC10672" i="4"/>
  <c r="BC10673" i="4"/>
  <c r="BC10674" i="4"/>
  <c r="BC10675" i="4"/>
  <c r="BC10676" i="4"/>
  <c r="BC10677" i="4"/>
  <c r="BC10678" i="4"/>
  <c r="BC10679" i="4"/>
  <c r="BC10680" i="4"/>
  <c r="BC10681" i="4"/>
  <c r="BC10682" i="4"/>
  <c r="BC10683" i="4"/>
  <c r="BC10684" i="4"/>
  <c r="BC10685" i="4"/>
  <c r="BC10686" i="4"/>
  <c r="BC10687" i="4"/>
  <c r="BC10688" i="4"/>
  <c r="BC10689" i="4"/>
  <c r="BC10690" i="4"/>
  <c r="BC10691" i="4"/>
  <c r="BC10692" i="4"/>
  <c r="BC10693" i="4"/>
  <c r="BC10694" i="4"/>
  <c r="BC10695" i="4"/>
  <c r="BC10696" i="4"/>
  <c r="BC10697" i="4"/>
  <c r="BC10698" i="4"/>
  <c r="BC10699" i="4"/>
  <c r="BC10700" i="4"/>
  <c r="BC10701" i="4"/>
  <c r="BC10702" i="4"/>
  <c r="BC10703" i="4"/>
  <c r="BC10704" i="4"/>
  <c r="BC10705" i="4"/>
  <c r="BC10706" i="4"/>
  <c r="BC10707" i="4"/>
  <c r="BC10708" i="4"/>
  <c r="BC10709" i="4"/>
  <c r="BC10710" i="4"/>
  <c r="BC10711" i="4"/>
  <c r="BC10712" i="4"/>
  <c r="BC10713" i="4"/>
  <c r="BC10714" i="4"/>
  <c r="BC10715" i="4"/>
  <c r="BC10716" i="4"/>
  <c r="BC10717" i="4"/>
  <c r="BC10718" i="4"/>
  <c r="BC10719" i="4"/>
  <c r="BC10720" i="4"/>
  <c r="BC10721" i="4"/>
  <c r="BC10722" i="4"/>
  <c r="BC10723" i="4"/>
  <c r="BC10724" i="4"/>
  <c r="BC10725" i="4"/>
  <c r="BC10726" i="4"/>
  <c r="BC10727" i="4"/>
  <c r="BC10728" i="4"/>
  <c r="BC10729" i="4"/>
  <c r="BC10730" i="4"/>
  <c r="BC10731" i="4"/>
  <c r="BC10732" i="4"/>
  <c r="BC10733" i="4"/>
  <c r="BC10734" i="4"/>
  <c r="BC10735" i="4"/>
  <c r="BC10736" i="4"/>
  <c r="BC10737" i="4"/>
  <c r="BC10738" i="4"/>
  <c r="BC10739" i="4"/>
  <c r="BC10740" i="4"/>
  <c r="BC10741" i="4"/>
  <c r="BC10742" i="4"/>
  <c r="BC10743" i="4"/>
  <c r="BC10744" i="4"/>
  <c r="BC10745" i="4"/>
  <c r="BC10746" i="4"/>
  <c r="BC10747" i="4"/>
  <c r="BC10748" i="4"/>
  <c r="BC10749" i="4"/>
  <c r="BC10750" i="4"/>
  <c r="BC10751" i="4"/>
  <c r="BC10752" i="4"/>
  <c r="BC10753" i="4"/>
  <c r="BC10754" i="4"/>
  <c r="BC10755" i="4"/>
  <c r="BC10756" i="4"/>
  <c r="BC10757" i="4"/>
  <c r="BC10758" i="4"/>
  <c r="BC10759" i="4"/>
  <c r="BC10760" i="4"/>
  <c r="BC10761" i="4"/>
  <c r="BC10762" i="4"/>
  <c r="BC10763" i="4"/>
  <c r="BC10764" i="4"/>
  <c r="BC10765" i="4"/>
  <c r="BC10766" i="4"/>
  <c r="BC10767" i="4"/>
  <c r="BC10768" i="4"/>
  <c r="BC10769" i="4"/>
  <c r="BC10770" i="4"/>
  <c r="BC10771" i="4"/>
  <c r="BC10772" i="4"/>
  <c r="BC10773" i="4"/>
  <c r="BC10774" i="4"/>
  <c r="BC10775" i="4"/>
  <c r="BC10776" i="4"/>
  <c r="BC10777" i="4"/>
  <c r="BC10778" i="4"/>
  <c r="BC10779" i="4"/>
  <c r="BC10780" i="4"/>
  <c r="BC10781" i="4"/>
  <c r="BC10782" i="4"/>
  <c r="BC10783" i="4"/>
  <c r="BC10784" i="4"/>
  <c r="BC10785" i="4"/>
  <c r="BC10786" i="4"/>
  <c r="BC10787" i="4"/>
  <c r="BC10788" i="4"/>
  <c r="BC10789" i="4"/>
  <c r="BC10790" i="4"/>
  <c r="BC10791" i="4"/>
  <c r="BC10792" i="4"/>
  <c r="BC10793" i="4"/>
  <c r="BC10794" i="4"/>
  <c r="BC10795" i="4"/>
  <c r="BC10796" i="4"/>
  <c r="BC10797" i="4"/>
  <c r="BC10798" i="4"/>
  <c r="BC10799" i="4"/>
  <c r="BC10800" i="4"/>
  <c r="BC10801" i="4"/>
  <c r="BC10802" i="4"/>
  <c r="BC10803" i="4"/>
  <c r="BC10804" i="4"/>
  <c r="BC10805" i="4"/>
  <c r="BC10806" i="4"/>
  <c r="BC10807" i="4"/>
  <c r="BC10808" i="4"/>
  <c r="BC10809" i="4"/>
  <c r="BC10810" i="4"/>
  <c r="BC10811" i="4"/>
  <c r="BC10812" i="4"/>
  <c r="BC10813" i="4"/>
  <c r="BC10814" i="4"/>
  <c r="BC10815" i="4"/>
  <c r="BC10816" i="4"/>
  <c r="BC10817" i="4"/>
  <c r="BC10818" i="4"/>
  <c r="BC10819" i="4"/>
  <c r="BC10820" i="4"/>
  <c r="BC10821" i="4"/>
  <c r="BC10822" i="4"/>
  <c r="BC10823" i="4"/>
  <c r="BC10824" i="4"/>
  <c r="BC10825" i="4"/>
  <c r="BC10826" i="4"/>
  <c r="BC10827" i="4"/>
  <c r="BC10828" i="4"/>
  <c r="BC10829" i="4"/>
  <c r="BC10830" i="4"/>
  <c r="BC10831" i="4"/>
  <c r="BC10832" i="4"/>
  <c r="BC10833" i="4"/>
  <c r="BC10834" i="4"/>
  <c r="BC10835" i="4"/>
  <c r="BC10836" i="4"/>
  <c r="BC10837" i="4"/>
  <c r="BC10838" i="4"/>
  <c r="BC10839" i="4"/>
  <c r="BC10840" i="4"/>
  <c r="BC10841" i="4"/>
  <c r="BC10842" i="4"/>
  <c r="BC10843" i="4"/>
  <c r="BC10844" i="4"/>
  <c r="BC10845" i="4"/>
  <c r="BC10846" i="4"/>
  <c r="BC10847" i="4"/>
  <c r="BC10848" i="4"/>
  <c r="BC10849" i="4"/>
  <c r="BC10850" i="4"/>
  <c r="BC10851" i="4"/>
  <c r="BC10852" i="4"/>
  <c r="BC10853" i="4"/>
  <c r="BC10854" i="4"/>
  <c r="BC10855" i="4"/>
  <c r="BC10856" i="4"/>
  <c r="BC10857" i="4"/>
  <c r="BC10858" i="4"/>
  <c r="BC10859" i="4"/>
  <c r="BC10860" i="4"/>
  <c r="BC10861" i="4"/>
  <c r="BC10862" i="4"/>
  <c r="BC10863" i="4"/>
  <c r="BC10864" i="4"/>
  <c r="BC10865" i="4"/>
  <c r="BC10866" i="4"/>
  <c r="BC10867" i="4"/>
  <c r="BC10868" i="4"/>
  <c r="BC10869" i="4"/>
  <c r="BC10870" i="4"/>
  <c r="BC10871" i="4"/>
  <c r="BC10872" i="4"/>
  <c r="BC10873" i="4"/>
  <c r="BC10874" i="4"/>
  <c r="BC10875" i="4"/>
  <c r="BC10876" i="4"/>
  <c r="BC10877" i="4"/>
  <c r="BC10878" i="4"/>
  <c r="BC10879" i="4"/>
  <c r="BC10880" i="4"/>
  <c r="BC10881" i="4"/>
  <c r="BC10882" i="4"/>
  <c r="BC10883" i="4"/>
  <c r="BC10884" i="4"/>
  <c r="BC10885" i="4"/>
  <c r="BC10886" i="4"/>
  <c r="BC10887" i="4"/>
  <c r="BC10888" i="4"/>
  <c r="BC10889" i="4"/>
  <c r="BC10890" i="4"/>
  <c r="BC10891" i="4"/>
  <c r="BC10892" i="4"/>
  <c r="BC10893" i="4"/>
  <c r="BC10894" i="4"/>
  <c r="BC10895" i="4"/>
  <c r="BC10896" i="4"/>
  <c r="BC10897" i="4"/>
  <c r="BC10898" i="4"/>
  <c r="BC10899" i="4"/>
  <c r="BC10900" i="4"/>
  <c r="BC10901" i="4"/>
  <c r="BC10902" i="4"/>
  <c r="BC10903" i="4"/>
  <c r="BC10904" i="4"/>
  <c r="BC10905" i="4"/>
  <c r="BC10906" i="4"/>
  <c r="BC10907" i="4"/>
  <c r="BC10908" i="4"/>
  <c r="BC10909" i="4"/>
  <c r="BC10910" i="4"/>
  <c r="BC10911" i="4"/>
  <c r="BC10912" i="4"/>
  <c r="BC10913" i="4"/>
  <c r="BC10914" i="4"/>
  <c r="BC10915" i="4"/>
  <c r="BC10916" i="4"/>
  <c r="BC10917" i="4"/>
  <c r="BC10918" i="4"/>
  <c r="BC10919" i="4"/>
  <c r="BC10920" i="4"/>
  <c r="BC10921" i="4"/>
  <c r="BC10922" i="4"/>
  <c r="BC10923" i="4"/>
  <c r="BC10924" i="4"/>
  <c r="BC10925" i="4"/>
  <c r="BC10926" i="4"/>
  <c r="BC10927" i="4"/>
  <c r="BC10928" i="4"/>
  <c r="BC10929" i="4"/>
  <c r="BC10930" i="4"/>
  <c r="BC10931" i="4"/>
  <c r="BC10932" i="4"/>
  <c r="BC10933" i="4"/>
  <c r="BC10934" i="4"/>
  <c r="BC10935" i="4"/>
  <c r="BC10936" i="4"/>
  <c r="BC10937" i="4"/>
  <c r="BC10938" i="4"/>
  <c r="BC10939" i="4"/>
  <c r="BC10940" i="4"/>
  <c r="BC10941" i="4"/>
  <c r="BC10942" i="4"/>
  <c r="BC10943" i="4"/>
  <c r="BC10944" i="4"/>
  <c r="BC10945" i="4"/>
  <c r="BC10946" i="4"/>
  <c r="BC10947" i="4"/>
  <c r="BC10948" i="4"/>
  <c r="BC10949" i="4"/>
  <c r="BC10950" i="4"/>
  <c r="BC10951" i="4"/>
  <c r="BC10952" i="4"/>
  <c r="BC10953" i="4"/>
  <c r="BC10954" i="4"/>
  <c r="BC10955" i="4"/>
  <c r="BC10956" i="4"/>
  <c r="BC10957" i="4"/>
  <c r="BC10958" i="4"/>
  <c r="BC10959" i="4"/>
  <c r="BC10960" i="4"/>
  <c r="BC10961" i="4"/>
  <c r="BC10962" i="4"/>
  <c r="BC10963" i="4"/>
  <c r="BC10964" i="4"/>
  <c r="BC10965" i="4"/>
  <c r="BC10966" i="4"/>
  <c r="BC10967" i="4"/>
  <c r="BC10968" i="4"/>
  <c r="BC10969" i="4"/>
  <c r="BC10970" i="4"/>
  <c r="BC10971" i="4"/>
  <c r="BC10972" i="4"/>
  <c r="BC10973" i="4"/>
  <c r="BC10974" i="4"/>
  <c r="BC10975" i="4"/>
  <c r="BC10976" i="4"/>
  <c r="BC10977" i="4"/>
  <c r="BC10978" i="4"/>
  <c r="BC10979" i="4"/>
  <c r="BC10980" i="4"/>
  <c r="BC10981" i="4"/>
  <c r="BC10982" i="4"/>
  <c r="BC10983" i="4"/>
  <c r="BC10984" i="4"/>
  <c r="BC10985" i="4"/>
  <c r="BC10986" i="4"/>
  <c r="BC10987" i="4"/>
  <c r="BC10988" i="4"/>
  <c r="BC10989" i="4"/>
  <c r="BC10990" i="4"/>
  <c r="BC10991" i="4"/>
  <c r="BC10992" i="4"/>
  <c r="BC10993" i="4"/>
  <c r="BC10994" i="4"/>
  <c r="BC10995" i="4"/>
  <c r="BC10996" i="4"/>
  <c r="BC10997" i="4"/>
  <c r="BC10998" i="4"/>
  <c r="BC10999" i="4"/>
  <c r="BC11000" i="4"/>
  <c r="BC11001" i="4"/>
  <c r="BC11002" i="4"/>
  <c r="BC11003" i="4"/>
  <c r="BC11004" i="4"/>
  <c r="BC11005" i="4"/>
  <c r="BC11006" i="4"/>
  <c r="BC11007" i="4"/>
  <c r="BC11008" i="4"/>
  <c r="BC11009" i="4"/>
  <c r="BC11010" i="4"/>
  <c r="BC11011" i="4"/>
  <c r="BC11012" i="4"/>
  <c r="BC11013" i="4"/>
  <c r="BC11014" i="4"/>
  <c r="BC11015" i="4"/>
  <c r="BC11016" i="4"/>
  <c r="BC11017" i="4"/>
  <c r="BC11018" i="4"/>
  <c r="BC11019" i="4"/>
  <c r="BC11020" i="4"/>
  <c r="BC11021" i="4"/>
  <c r="BC11022" i="4"/>
  <c r="BC11023" i="4"/>
  <c r="BC11024" i="4"/>
  <c r="BC11025" i="4"/>
  <c r="BC11026" i="4"/>
  <c r="BC11027" i="4"/>
  <c r="BC11028" i="4"/>
  <c r="BC11029" i="4"/>
  <c r="BC11030" i="4"/>
  <c r="BC11031" i="4"/>
  <c r="BC11032" i="4"/>
  <c r="BC11033" i="4"/>
  <c r="BC11034" i="4"/>
  <c r="BC11035" i="4"/>
  <c r="BC11036" i="4"/>
  <c r="BC11037" i="4"/>
  <c r="BC11038" i="4"/>
  <c r="BC11039" i="4"/>
  <c r="BC11040" i="4"/>
  <c r="BC11041" i="4"/>
  <c r="BC11042" i="4"/>
  <c r="BC11043" i="4"/>
  <c r="BC11044" i="4"/>
  <c r="BC11045" i="4"/>
  <c r="BC11046" i="4"/>
  <c r="BC11047" i="4"/>
  <c r="BC11048" i="4"/>
  <c r="BC11049" i="4"/>
  <c r="BC11050" i="4"/>
  <c r="BC11051" i="4"/>
  <c r="BC11052" i="4"/>
  <c r="BC11053" i="4"/>
  <c r="BC11054" i="4"/>
  <c r="BC11055" i="4"/>
  <c r="BC11056" i="4"/>
  <c r="BC11057" i="4"/>
  <c r="BC11058" i="4"/>
  <c r="BC11059" i="4"/>
  <c r="BC11060" i="4"/>
  <c r="BC11061" i="4"/>
  <c r="BC11062" i="4"/>
  <c r="BC11063" i="4"/>
  <c r="BC11064" i="4"/>
  <c r="BC11065" i="4"/>
  <c r="BC11066" i="4"/>
  <c r="BC11067" i="4"/>
  <c r="BC11068" i="4"/>
  <c r="BC11069" i="4"/>
  <c r="BC11070" i="4"/>
  <c r="BC11071" i="4"/>
  <c r="BC11072" i="4"/>
  <c r="BC11073" i="4"/>
  <c r="BC11074" i="4"/>
  <c r="BC11075" i="4"/>
  <c r="BC11076" i="4"/>
  <c r="BC11077" i="4"/>
  <c r="BC11078" i="4"/>
  <c r="BC11079" i="4"/>
  <c r="BC11080" i="4"/>
  <c r="BC11081" i="4"/>
  <c r="BC11082" i="4"/>
  <c r="BC11083" i="4"/>
  <c r="BC11084" i="4"/>
  <c r="BC11085" i="4"/>
  <c r="BC11086" i="4"/>
  <c r="BC11087" i="4"/>
  <c r="BC11088" i="4"/>
  <c r="BC11089" i="4"/>
  <c r="BC11090" i="4"/>
  <c r="BC11091" i="4"/>
  <c r="BC11092" i="4"/>
  <c r="BC11093" i="4"/>
  <c r="BC11094" i="4"/>
  <c r="BC11095" i="4"/>
  <c r="BC11096" i="4"/>
  <c r="BC11097" i="4"/>
  <c r="BC11098" i="4"/>
  <c r="BC11099" i="4"/>
  <c r="BC11100" i="4"/>
  <c r="BC11101" i="4"/>
  <c r="BC11102" i="4"/>
  <c r="BC11103" i="4"/>
  <c r="BC11104" i="4"/>
  <c r="BC11105" i="4"/>
  <c r="BC11106" i="4"/>
  <c r="BC11107" i="4"/>
  <c r="BC11108" i="4"/>
  <c r="BC11109" i="4"/>
  <c r="BC11110" i="4"/>
  <c r="BC11111" i="4"/>
  <c r="BC11112" i="4"/>
  <c r="BC11113" i="4"/>
  <c r="BC11114" i="4"/>
  <c r="BC11115" i="4"/>
  <c r="BC11116" i="4"/>
  <c r="BC11117" i="4"/>
  <c r="BC11118" i="4"/>
  <c r="BC11119" i="4"/>
  <c r="BC11120" i="4"/>
  <c r="BC11121" i="4"/>
  <c r="BC11122" i="4"/>
  <c r="BC11123" i="4"/>
  <c r="BC11124" i="4"/>
  <c r="BC11125" i="4"/>
  <c r="BC11126" i="4"/>
  <c r="BC11127" i="4"/>
  <c r="BC11128" i="4"/>
  <c r="BC11129" i="4"/>
  <c r="BC11130" i="4"/>
  <c r="BC11131" i="4"/>
  <c r="BC11132" i="4"/>
  <c r="BC11133" i="4"/>
  <c r="BC11134" i="4"/>
  <c r="BC11135" i="4"/>
  <c r="BC11136" i="4"/>
  <c r="BC11137" i="4"/>
  <c r="BC11138" i="4"/>
  <c r="BC11139" i="4"/>
  <c r="BC11140" i="4"/>
  <c r="BC11141" i="4"/>
  <c r="BC11142" i="4"/>
  <c r="BC11143" i="4"/>
  <c r="BC11144" i="4"/>
  <c r="BC11145" i="4"/>
  <c r="BC11146" i="4"/>
  <c r="BC11147" i="4"/>
  <c r="BC11148" i="4"/>
  <c r="BC11149" i="4"/>
  <c r="BC11150" i="4"/>
  <c r="BC11151" i="4"/>
  <c r="BC11152" i="4"/>
  <c r="BC11153" i="4"/>
  <c r="BC11154" i="4"/>
  <c r="BC11155" i="4"/>
  <c r="BC11156" i="4"/>
  <c r="BC11157" i="4"/>
  <c r="BC11158" i="4"/>
  <c r="BC11159" i="4"/>
  <c r="BC11160" i="4"/>
  <c r="BC11161" i="4"/>
  <c r="BC11162" i="4"/>
  <c r="BC11163" i="4"/>
  <c r="BC11164" i="4"/>
  <c r="BC11165" i="4"/>
  <c r="BC11166" i="4"/>
  <c r="BC11167" i="4"/>
  <c r="BC11168" i="4"/>
  <c r="BC11169" i="4"/>
  <c r="BC11170" i="4"/>
  <c r="BC11171" i="4"/>
  <c r="BC11172" i="4"/>
  <c r="BC11173" i="4"/>
  <c r="BC11174" i="4"/>
  <c r="BC11175" i="4"/>
  <c r="BC11176" i="4"/>
  <c r="BC11177" i="4"/>
  <c r="BC11178" i="4"/>
  <c r="BC11179" i="4"/>
  <c r="BC11180" i="4"/>
  <c r="BC11181" i="4"/>
  <c r="BC11182" i="4"/>
  <c r="BC11183" i="4"/>
  <c r="BC11184" i="4"/>
  <c r="BC11185" i="4"/>
  <c r="BC11186" i="4"/>
  <c r="BC11187" i="4"/>
  <c r="BC11188" i="4"/>
  <c r="BC11189" i="4"/>
  <c r="BC11190" i="4"/>
  <c r="BC11191" i="4"/>
  <c r="BC11192" i="4"/>
  <c r="BC11193" i="4"/>
  <c r="BC11194" i="4"/>
  <c r="BC11195" i="4"/>
  <c r="BC11196" i="4"/>
  <c r="BC11197" i="4"/>
  <c r="BC11198" i="4"/>
  <c r="BC11199" i="4"/>
  <c r="BC11200" i="4"/>
  <c r="BC11201" i="4"/>
  <c r="BC11202" i="4"/>
  <c r="BC11203" i="4"/>
  <c r="BC11204" i="4"/>
  <c r="BC11205" i="4"/>
  <c r="BC11206" i="4"/>
  <c r="BC11207" i="4"/>
  <c r="BC11208" i="4"/>
  <c r="BC11209" i="4"/>
  <c r="BC11210" i="4"/>
  <c r="BC11211" i="4"/>
  <c r="BC11212" i="4"/>
  <c r="BC11213" i="4"/>
  <c r="BC11214" i="4"/>
  <c r="BC11215" i="4"/>
  <c r="BC11216" i="4"/>
  <c r="BC11217" i="4"/>
  <c r="BC11218" i="4"/>
  <c r="BC11219" i="4"/>
  <c r="BC11220" i="4"/>
  <c r="BC11221" i="4"/>
  <c r="BC11222" i="4"/>
  <c r="BC11223" i="4"/>
  <c r="BC11224" i="4"/>
  <c r="BC11225" i="4"/>
  <c r="BC11226" i="4"/>
  <c r="BC11227" i="4"/>
  <c r="BC11228" i="4"/>
  <c r="BC11229" i="4"/>
  <c r="BC11230" i="4"/>
  <c r="BC11231" i="4"/>
  <c r="BC11232" i="4"/>
  <c r="BC11233" i="4"/>
  <c r="BC11234" i="4"/>
  <c r="BC11235" i="4"/>
  <c r="BC11236" i="4"/>
  <c r="BC11237" i="4"/>
  <c r="BC11238" i="4"/>
  <c r="BC11239" i="4"/>
  <c r="BC11240" i="4"/>
  <c r="BC11241" i="4"/>
  <c r="BC11242" i="4"/>
  <c r="BC11243" i="4"/>
  <c r="BC11244" i="4"/>
  <c r="BC11245" i="4"/>
  <c r="BC11246" i="4"/>
  <c r="BC11247" i="4"/>
  <c r="BC11248" i="4"/>
  <c r="BC11249" i="4"/>
  <c r="BC11250" i="4"/>
  <c r="BC11251" i="4"/>
  <c r="BC11252" i="4"/>
  <c r="BC11253" i="4"/>
  <c r="BC11254" i="4"/>
  <c r="BC11255" i="4"/>
  <c r="BC11256" i="4"/>
  <c r="BC11257" i="4"/>
  <c r="BC11258" i="4"/>
  <c r="BC11259" i="4"/>
  <c r="BC11260" i="4"/>
  <c r="BC11261" i="4"/>
  <c r="BC11262" i="4"/>
  <c r="BC11263" i="4"/>
  <c r="BC11264" i="4"/>
  <c r="BC11265" i="4"/>
  <c r="BC11266" i="4"/>
  <c r="BC11267" i="4"/>
  <c r="BC11268" i="4"/>
  <c r="BC11269" i="4"/>
  <c r="BC11270" i="4"/>
  <c r="BC11271" i="4"/>
  <c r="BC11272" i="4"/>
  <c r="BC11273" i="4"/>
  <c r="BC11274" i="4"/>
  <c r="BC11275" i="4"/>
  <c r="BC11276" i="4"/>
  <c r="BC11277" i="4"/>
  <c r="BC11278" i="4"/>
  <c r="BC11279" i="4"/>
  <c r="BC11280" i="4"/>
  <c r="BC11281" i="4"/>
  <c r="BC11282" i="4"/>
  <c r="BC11283" i="4"/>
  <c r="BC11284" i="4"/>
  <c r="BC11285" i="4"/>
  <c r="BC11286" i="4"/>
  <c r="BC11287" i="4"/>
  <c r="BC11288" i="4"/>
  <c r="BC11289" i="4"/>
  <c r="BC11290" i="4"/>
  <c r="BC11291" i="4"/>
  <c r="BC11292" i="4"/>
  <c r="BC11293" i="4"/>
  <c r="BC11294" i="4"/>
  <c r="BC11295" i="4"/>
  <c r="BC11296" i="4"/>
  <c r="BC11297" i="4"/>
  <c r="BC11298" i="4"/>
  <c r="BC11299" i="4"/>
  <c r="BC11300" i="4"/>
  <c r="BC11301" i="4"/>
  <c r="BC11302" i="4"/>
  <c r="BC11303" i="4"/>
  <c r="BC11304" i="4"/>
  <c r="BC11305" i="4"/>
  <c r="BC11306" i="4"/>
  <c r="BC11307" i="4"/>
  <c r="BC11308" i="4"/>
  <c r="BC11309" i="4"/>
  <c r="BC11310" i="4"/>
  <c r="BC11311" i="4"/>
  <c r="BC11312" i="4"/>
  <c r="BC11313" i="4"/>
  <c r="BC11314" i="4"/>
  <c r="BC11315" i="4"/>
  <c r="BC11316" i="4"/>
  <c r="BC11317" i="4"/>
  <c r="BC11318" i="4"/>
  <c r="BC11319" i="4"/>
  <c r="BC11320" i="4"/>
  <c r="BC11321" i="4"/>
  <c r="BC11322" i="4"/>
  <c r="BC11323" i="4"/>
  <c r="BC11324" i="4"/>
  <c r="BC11325" i="4"/>
  <c r="BC11326" i="4"/>
  <c r="BC11327" i="4"/>
  <c r="BC11328" i="4"/>
  <c r="BC11329" i="4"/>
  <c r="BC11330" i="4"/>
  <c r="BC11331" i="4"/>
  <c r="BC11332" i="4"/>
  <c r="BC11333" i="4"/>
  <c r="BC11334" i="4"/>
  <c r="BC11335" i="4"/>
  <c r="BC11336" i="4"/>
  <c r="BC11337" i="4"/>
  <c r="BC11338" i="4"/>
  <c r="BC11339" i="4"/>
  <c r="BC11340" i="4"/>
  <c r="BC11341" i="4"/>
  <c r="BC11342" i="4"/>
  <c r="BC11343" i="4"/>
  <c r="BC11344" i="4"/>
  <c r="BC11345" i="4"/>
  <c r="BC11346" i="4"/>
  <c r="BC11347" i="4"/>
  <c r="BC11348" i="4"/>
  <c r="BC11349" i="4"/>
  <c r="BC11350" i="4"/>
  <c r="BC11351" i="4"/>
  <c r="BC11352" i="4"/>
  <c r="BC11353" i="4"/>
  <c r="BC11354" i="4"/>
  <c r="BC11355" i="4"/>
  <c r="BC11356" i="4"/>
  <c r="BC11357" i="4"/>
  <c r="BC11358" i="4"/>
  <c r="BC11359" i="4"/>
  <c r="BC11360" i="4"/>
  <c r="BC11361" i="4"/>
  <c r="BC11362" i="4"/>
  <c r="BC11363" i="4"/>
  <c r="BC11364" i="4"/>
  <c r="BC11365" i="4"/>
  <c r="BC11366" i="4"/>
  <c r="BC11367" i="4"/>
  <c r="BC11368" i="4"/>
  <c r="BC11369" i="4"/>
  <c r="BC11370" i="4"/>
  <c r="BC11371" i="4"/>
  <c r="BC11372" i="4"/>
  <c r="BC11373" i="4"/>
  <c r="BC11374" i="4"/>
  <c r="BC11375" i="4"/>
  <c r="BC11376" i="4"/>
  <c r="BC11377" i="4"/>
  <c r="BC11378" i="4"/>
  <c r="BC11379" i="4"/>
  <c r="BC11380" i="4"/>
  <c r="BC11381" i="4"/>
  <c r="BC11382" i="4"/>
  <c r="BC11383" i="4"/>
  <c r="BC11384" i="4"/>
  <c r="BC11385" i="4"/>
  <c r="BC11386" i="4"/>
  <c r="BC11387" i="4"/>
  <c r="BC11388" i="4"/>
  <c r="BC11389" i="4"/>
  <c r="BC11390" i="4"/>
  <c r="BC11391" i="4"/>
  <c r="BC11392" i="4"/>
  <c r="BC11393" i="4"/>
  <c r="BC11394" i="4"/>
  <c r="BC11395" i="4"/>
  <c r="BC11396" i="4"/>
  <c r="BC11397" i="4"/>
  <c r="BC11398" i="4"/>
  <c r="BC11399" i="4"/>
  <c r="BC11400" i="4"/>
  <c r="BC11401" i="4"/>
  <c r="BC11402" i="4"/>
  <c r="BC11403" i="4"/>
  <c r="BC11404" i="4"/>
  <c r="BC11405" i="4"/>
  <c r="BC11406" i="4"/>
  <c r="BC11407" i="4"/>
  <c r="BC11408" i="4"/>
  <c r="BC11409" i="4"/>
  <c r="BC11410" i="4"/>
  <c r="BC11411" i="4"/>
  <c r="BC11412" i="4"/>
  <c r="BC11413" i="4"/>
  <c r="BC11414" i="4"/>
  <c r="BC11415" i="4"/>
  <c r="BC11416" i="4"/>
  <c r="BC11417" i="4"/>
  <c r="BC11418" i="4"/>
  <c r="BC11419" i="4"/>
  <c r="BC11420" i="4"/>
  <c r="BC11421" i="4"/>
  <c r="BC11422" i="4"/>
  <c r="BC11423" i="4"/>
  <c r="BC11424" i="4"/>
  <c r="BC11425" i="4"/>
  <c r="BC11426" i="4"/>
  <c r="BC11427" i="4"/>
  <c r="BC11428" i="4"/>
  <c r="BC11429" i="4"/>
  <c r="BC11430" i="4"/>
  <c r="BC11431" i="4"/>
  <c r="BC11432" i="4"/>
  <c r="BC11433" i="4"/>
  <c r="BC11434" i="4"/>
  <c r="BC11435" i="4"/>
  <c r="BC11436" i="4"/>
  <c r="BC11437" i="4"/>
  <c r="BC11438" i="4"/>
  <c r="BC11439" i="4"/>
  <c r="BC11440" i="4"/>
  <c r="BC11441" i="4"/>
  <c r="BC11442" i="4"/>
  <c r="BC11443" i="4"/>
  <c r="BC11444" i="4"/>
  <c r="BC11445" i="4"/>
  <c r="BC11446" i="4"/>
  <c r="BC11447" i="4"/>
  <c r="BC11448" i="4"/>
  <c r="BC11449" i="4"/>
  <c r="BC11450" i="4"/>
  <c r="BC11451" i="4"/>
  <c r="BC11452" i="4"/>
  <c r="BC11453" i="4"/>
  <c r="BC11454" i="4"/>
  <c r="BC11455" i="4"/>
  <c r="BC11456" i="4"/>
  <c r="BC11457" i="4"/>
  <c r="BC11458" i="4"/>
  <c r="BC11459" i="4"/>
  <c r="BC11460" i="4"/>
  <c r="BC11461" i="4"/>
  <c r="BC11462" i="4"/>
  <c r="BC11463" i="4"/>
  <c r="BC11464" i="4"/>
  <c r="BC11465" i="4"/>
  <c r="BC11466" i="4"/>
  <c r="BC11467" i="4"/>
  <c r="BC11468" i="4"/>
  <c r="BC11469" i="4"/>
  <c r="BC11470" i="4"/>
  <c r="BC11471" i="4"/>
  <c r="BC11472" i="4"/>
  <c r="BC11473" i="4"/>
  <c r="BC11474" i="4"/>
  <c r="BC11475" i="4"/>
  <c r="BC11476" i="4"/>
  <c r="BC11477" i="4"/>
  <c r="BC11478" i="4"/>
  <c r="BC11479" i="4"/>
  <c r="BC11480" i="4"/>
  <c r="BC11481" i="4"/>
  <c r="BC11482" i="4"/>
  <c r="BC11483" i="4"/>
  <c r="BC11484" i="4"/>
  <c r="BC11485" i="4"/>
  <c r="BC11486" i="4"/>
  <c r="BC11487" i="4"/>
  <c r="BC11488" i="4"/>
  <c r="BC11489" i="4"/>
  <c r="BC11490" i="4"/>
  <c r="BC11491" i="4"/>
  <c r="BC11492" i="4"/>
  <c r="BC11493" i="4"/>
  <c r="BC11494" i="4"/>
  <c r="BC11495" i="4"/>
  <c r="BC11496" i="4"/>
  <c r="BC11497" i="4"/>
  <c r="BC11498" i="4"/>
  <c r="BC11499" i="4"/>
  <c r="BC11500" i="4"/>
  <c r="BC11501" i="4"/>
  <c r="BC11502" i="4"/>
  <c r="BC11503" i="4"/>
  <c r="BC11504" i="4"/>
  <c r="BC11505" i="4"/>
  <c r="BC11506" i="4"/>
  <c r="BC11507" i="4"/>
  <c r="BC11508" i="4"/>
  <c r="BC11509" i="4"/>
  <c r="BC11510" i="4"/>
  <c r="BC11511" i="4"/>
  <c r="BC11512" i="4"/>
  <c r="BC11513" i="4"/>
  <c r="BC11514" i="4"/>
  <c r="BC11515" i="4"/>
  <c r="BC11516" i="4"/>
  <c r="BC11517" i="4"/>
  <c r="BC11518" i="4"/>
  <c r="BC11519" i="4"/>
  <c r="BC11520" i="4"/>
  <c r="BC11521" i="4"/>
  <c r="BC11522" i="4"/>
  <c r="BC11523" i="4"/>
  <c r="BC11524" i="4"/>
  <c r="BC11525" i="4"/>
  <c r="BC11526" i="4"/>
  <c r="BC11527" i="4"/>
  <c r="BC11528" i="4"/>
  <c r="BC11529" i="4"/>
  <c r="BC11530" i="4"/>
  <c r="BC11531" i="4"/>
  <c r="BC11532" i="4"/>
  <c r="BC11533" i="4"/>
  <c r="BC11534" i="4"/>
  <c r="BC11535" i="4"/>
  <c r="BC11536" i="4"/>
  <c r="BC11537" i="4"/>
  <c r="BC11538" i="4"/>
  <c r="BC11539" i="4"/>
  <c r="BC11540" i="4"/>
  <c r="BC11541" i="4"/>
  <c r="BC11542" i="4"/>
  <c r="BC11543" i="4"/>
  <c r="BC11544" i="4"/>
  <c r="BC11545" i="4"/>
  <c r="BC11546" i="4"/>
  <c r="BC11547" i="4"/>
  <c r="BC11548" i="4"/>
  <c r="BC11549" i="4"/>
  <c r="BC11550" i="4"/>
  <c r="BC11551" i="4"/>
  <c r="BC11552" i="4"/>
  <c r="BC11553" i="4"/>
  <c r="BC11554" i="4"/>
  <c r="BC11555" i="4"/>
  <c r="BC11556" i="4"/>
  <c r="BC11557" i="4"/>
  <c r="BC11558" i="4"/>
  <c r="BC11559" i="4"/>
  <c r="BC11560" i="4"/>
  <c r="BC11561" i="4"/>
  <c r="BC11562" i="4"/>
  <c r="BC11563" i="4"/>
  <c r="BC11564" i="4"/>
  <c r="BC11565" i="4"/>
  <c r="BC11566" i="4"/>
  <c r="BC11567" i="4"/>
  <c r="BC11568" i="4"/>
  <c r="BC11569" i="4"/>
  <c r="BC11570" i="4"/>
  <c r="BC11571" i="4"/>
  <c r="BC11572" i="4"/>
  <c r="BC11573" i="4"/>
  <c r="BC11574" i="4"/>
  <c r="BC11575" i="4"/>
  <c r="BC11576" i="4"/>
  <c r="BC11577" i="4"/>
  <c r="BC11578" i="4"/>
  <c r="BC11579" i="4"/>
  <c r="BC11580" i="4"/>
  <c r="BC11581" i="4"/>
  <c r="BC11582" i="4"/>
  <c r="BC11583" i="4"/>
  <c r="BC11584" i="4"/>
  <c r="BC11585" i="4"/>
  <c r="BC11586" i="4"/>
  <c r="BC11587" i="4"/>
  <c r="BC11588" i="4"/>
  <c r="BC11589" i="4"/>
  <c r="BC11590" i="4"/>
  <c r="BC11591" i="4"/>
  <c r="BC11592" i="4"/>
  <c r="BC11593" i="4"/>
  <c r="BC11594" i="4"/>
  <c r="BC11595" i="4"/>
  <c r="BC11596" i="4"/>
  <c r="BC11597" i="4"/>
  <c r="BC11598" i="4"/>
  <c r="BC11599" i="4"/>
  <c r="BC11600" i="4"/>
  <c r="BC11601" i="4"/>
  <c r="BC11602" i="4"/>
  <c r="BC11603" i="4"/>
  <c r="BC11604" i="4"/>
  <c r="BC11605" i="4"/>
  <c r="BC11606" i="4"/>
  <c r="BC11607" i="4"/>
  <c r="BC11608" i="4"/>
  <c r="BC11609" i="4"/>
  <c r="BC11610" i="4"/>
  <c r="BC11611" i="4"/>
  <c r="BC11612" i="4"/>
  <c r="BC11613" i="4"/>
  <c r="BC11614" i="4"/>
  <c r="BC11615" i="4"/>
  <c r="BC11616" i="4"/>
  <c r="BC11617" i="4"/>
  <c r="BC11618" i="4"/>
  <c r="BC11619" i="4"/>
  <c r="BC11620" i="4"/>
  <c r="BC11621" i="4"/>
  <c r="BC11622" i="4"/>
  <c r="BC11623" i="4"/>
  <c r="BC11624" i="4"/>
  <c r="BC11625" i="4"/>
  <c r="BC11626" i="4"/>
  <c r="BC11627" i="4"/>
  <c r="BC11628" i="4"/>
  <c r="BC11629" i="4"/>
  <c r="BC11630" i="4"/>
  <c r="BC11631" i="4"/>
  <c r="BC11632" i="4"/>
  <c r="BC11633" i="4"/>
  <c r="BC11634" i="4"/>
  <c r="BC11635" i="4"/>
  <c r="BC11636" i="4"/>
  <c r="BC11637" i="4"/>
  <c r="BC11638" i="4"/>
  <c r="BC11639" i="4"/>
  <c r="BC11640" i="4"/>
  <c r="BC11641" i="4"/>
  <c r="BC11642" i="4"/>
  <c r="BC11643" i="4"/>
  <c r="BC11644" i="4"/>
  <c r="BC11645" i="4"/>
  <c r="BC11646" i="4"/>
  <c r="BC11647" i="4"/>
  <c r="BC11648" i="4"/>
  <c r="BC11649" i="4"/>
  <c r="BC11650" i="4"/>
  <c r="BC11651" i="4"/>
  <c r="BC11652" i="4"/>
  <c r="BC11653" i="4"/>
  <c r="BC11654" i="4"/>
  <c r="BC11655" i="4"/>
  <c r="BC11656" i="4"/>
  <c r="BC11657" i="4"/>
  <c r="BC11658" i="4"/>
  <c r="BC11659" i="4"/>
  <c r="BC11660" i="4"/>
  <c r="BC11661" i="4"/>
  <c r="BC11662" i="4"/>
  <c r="BC11663" i="4"/>
  <c r="BC11664" i="4"/>
  <c r="BC11665" i="4"/>
  <c r="BC11666" i="4"/>
  <c r="BC11667" i="4"/>
  <c r="BC11668" i="4"/>
  <c r="BC11669" i="4"/>
  <c r="BC11670" i="4"/>
  <c r="BC11671" i="4"/>
  <c r="BC11672" i="4"/>
  <c r="BC11673" i="4"/>
  <c r="BC11674" i="4"/>
  <c r="BC11675" i="4"/>
  <c r="BC11676" i="4"/>
  <c r="BC11677" i="4"/>
  <c r="BC11678" i="4"/>
  <c r="BC11679" i="4"/>
  <c r="BC11680" i="4"/>
  <c r="BC11681" i="4"/>
  <c r="BC11682" i="4"/>
  <c r="BC11683" i="4"/>
  <c r="BC11684" i="4"/>
  <c r="BC11685" i="4"/>
  <c r="BC11686" i="4"/>
  <c r="BC11687" i="4"/>
  <c r="BC11688" i="4"/>
  <c r="BC11689" i="4"/>
  <c r="BC11690" i="4"/>
  <c r="BC11691" i="4"/>
  <c r="BC11692" i="4"/>
  <c r="BC11693" i="4"/>
  <c r="BC11694" i="4"/>
  <c r="BC11695" i="4"/>
  <c r="BC11696" i="4"/>
  <c r="BC11697" i="4"/>
  <c r="BC11698" i="4"/>
  <c r="BC11699" i="4"/>
  <c r="BC11700" i="4"/>
  <c r="BC11701" i="4"/>
  <c r="BC11702" i="4"/>
  <c r="BC11703" i="4"/>
  <c r="BC11704" i="4"/>
  <c r="BC11705" i="4"/>
  <c r="BC11706" i="4"/>
  <c r="BC11707" i="4"/>
  <c r="BC11708" i="4"/>
  <c r="BC11709" i="4"/>
  <c r="BC11710" i="4"/>
  <c r="BC11711" i="4"/>
  <c r="BC11712" i="4"/>
  <c r="BC11713" i="4"/>
  <c r="BC11714" i="4"/>
  <c r="BC11715" i="4"/>
  <c r="BC11716" i="4"/>
  <c r="BC11717" i="4"/>
  <c r="BC11718" i="4"/>
  <c r="BC11719" i="4"/>
  <c r="BC11720" i="4"/>
  <c r="BC11721" i="4"/>
  <c r="BC11722" i="4"/>
  <c r="BC11723" i="4"/>
  <c r="BC11724" i="4"/>
  <c r="BC11725" i="4"/>
  <c r="BC11726" i="4"/>
  <c r="BC11727" i="4"/>
  <c r="BC11728" i="4"/>
  <c r="BC11729" i="4"/>
  <c r="BC11730" i="4"/>
  <c r="BC11731" i="4"/>
  <c r="BC11732" i="4"/>
  <c r="BC11733" i="4"/>
  <c r="BC11734" i="4"/>
  <c r="BC11735" i="4"/>
  <c r="BC11736" i="4"/>
  <c r="BC11737" i="4"/>
  <c r="BC11738" i="4"/>
  <c r="BC11739" i="4"/>
  <c r="BC11740" i="4"/>
  <c r="BC11741" i="4"/>
  <c r="BC11742" i="4"/>
  <c r="BC11743" i="4"/>
  <c r="BC11744" i="4"/>
  <c r="BC11745" i="4"/>
  <c r="BC11746" i="4"/>
  <c r="BC11747" i="4"/>
  <c r="BC11748" i="4"/>
  <c r="BC11749" i="4"/>
  <c r="BC11750" i="4"/>
  <c r="BC11751" i="4"/>
  <c r="BC11752" i="4"/>
  <c r="BC11753" i="4"/>
  <c r="BC11754" i="4"/>
  <c r="BC11755" i="4"/>
  <c r="BC11756" i="4"/>
  <c r="BC11757" i="4"/>
  <c r="BC11758" i="4"/>
  <c r="BC11759" i="4"/>
  <c r="BC11760" i="4"/>
  <c r="BC11761" i="4"/>
  <c r="BC11762" i="4"/>
  <c r="BC11763" i="4"/>
  <c r="BC11764" i="4"/>
  <c r="BC11765" i="4"/>
  <c r="BC11766" i="4"/>
  <c r="BC11767" i="4"/>
  <c r="BC11768" i="4"/>
  <c r="BC11769" i="4"/>
  <c r="BC11770" i="4"/>
  <c r="BC11771" i="4"/>
  <c r="BC11772" i="4"/>
  <c r="BC11773" i="4"/>
  <c r="BC11774" i="4"/>
  <c r="BC11775" i="4"/>
  <c r="BC11776" i="4"/>
  <c r="BC11777" i="4"/>
  <c r="BC11778" i="4"/>
  <c r="BC11779" i="4"/>
  <c r="BC11780" i="4"/>
  <c r="BC11781" i="4"/>
  <c r="BC11782" i="4"/>
  <c r="BC11783" i="4"/>
  <c r="BC11784" i="4"/>
  <c r="BC11785" i="4"/>
  <c r="BC11786" i="4"/>
  <c r="BC11787" i="4"/>
  <c r="BC11788" i="4"/>
  <c r="BC11789" i="4"/>
  <c r="BC11790" i="4"/>
  <c r="BC11791" i="4"/>
  <c r="BC11792" i="4"/>
  <c r="BC11793" i="4"/>
  <c r="BC11794" i="4"/>
  <c r="BC11795" i="4"/>
  <c r="BC11796" i="4"/>
  <c r="BC11797" i="4"/>
  <c r="BC11798" i="4"/>
  <c r="BC11799" i="4"/>
  <c r="BC11800" i="4"/>
  <c r="BC11801" i="4"/>
  <c r="BC11802" i="4"/>
  <c r="BC11803" i="4"/>
  <c r="BC11804" i="4"/>
  <c r="BC11805" i="4"/>
  <c r="BC11806" i="4"/>
  <c r="BC11807" i="4"/>
  <c r="BC11808" i="4"/>
  <c r="BC11809" i="4"/>
  <c r="BC11810" i="4"/>
  <c r="BC11811" i="4"/>
  <c r="BC11812" i="4"/>
  <c r="BC11813" i="4"/>
  <c r="BC11814" i="4"/>
  <c r="BC11815" i="4"/>
  <c r="BC11816" i="4"/>
  <c r="BC11817" i="4"/>
  <c r="BC11818" i="4"/>
  <c r="BC11819" i="4"/>
  <c r="BC11820" i="4"/>
  <c r="BC11821" i="4"/>
  <c r="BC11822" i="4"/>
  <c r="BC11823" i="4"/>
  <c r="BC11824" i="4"/>
  <c r="BC11825" i="4"/>
  <c r="BC11826" i="4"/>
  <c r="BC11827" i="4"/>
  <c r="BC11828" i="4"/>
  <c r="BC11829" i="4"/>
  <c r="BC11830" i="4"/>
  <c r="BC11831" i="4"/>
  <c r="BC11832" i="4"/>
  <c r="BC11833" i="4"/>
  <c r="BC11834" i="4"/>
  <c r="BC11835" i="4"/>
  <c r="BC11836" i="4"/>
  <c r="BC11837" i="4"/>
  <c r="BC11838" i="4"/>
  <c r="BC11839" i="4"/>
  <c r="BC11840" i="4"/>
  <c r="BC11841" i="4"/>
  <c r="BC11842" i="4"/>
  <c r="BC11843" i="4"/>
  <c r="BC11844" i="4"/>
  <c r="BC11845" i="4"/>
  <c r="BC11846" i="4"/>
  <c r="BC11847" i="4"/>
  <c r="BC11848" i="4"/>
  <c r="BC11849" i="4"/>
  <c r="BC11850" i="4"/>
  <c r="BC11851" i="4"/>
  <c r="BC11852" i="4"/>
  <c r="BC11853" i="4"/>
  <c r="BC11854" i="4"/>
  <c r="BC11855" i="4"/>
  <c r="BC11856" i="4"/>
  <c r="BC11857" i="4"/>
  <c r="BC11858" i="4"/>
  <c r="BC11859" i="4"/>
  <c r="BC11860" i="4"/>
  <c r="BC11861" i="4"/>
  <c r="BC11862" i="4"/>
  <c r="BC11863" i="4"/>
  <c r="BC11864" i="4"/>
  <c r="BC11865" i="4"/>
  <c r="BC11866" i="4"/>
  <c r="BC11867" i="4"/>
  <c r="BC11868" i="4"/>
  <c r="BC11869" i="4"/>
  <c r="BC11870" i="4"/>
  <c r="BC11871" i="4"/>
  <c r="BC11872" i="4"/>
  <c r="BC11873" i="4"/>
  <c r="BC11874" i="4"/>
  <c r="BC11875" i="4"/>
  <c r="BC11876" i="4"/>
  <c r="BC11877" i="4"/>
  <c r="BC11878" i="4"/>
  <c r="BC11879" i="4"/>
  <c r="BC11880" i="4"/>
  <c r="BC11881" i="4"/>
  <c r="BC11882" i="4"/>
  <c r="BC11883" i="4"/>
  <c r="BC11884" i="4"/>
  <c r="BC11885" i="4"/>
  <c r="BC11886" i="4"/>
  <c r="BC11887" i="4"/>
  <c r="BC11888" i="4"/>
  <c r="BC11889" i="4"/>
  <c r="T92" i="4"/>
  <c r="BC11890" i="4"/>
  <c r="BC11891" i="4"/>
  <c r="BC11892" i="4"/>
  <c r="BC11893" i="4"/>
  <c r="BC11894" i="4"/>
  <c r="BC11895" i="4"/>
  <c r="BC11896" i="4"/>
  <c r="BC11897" i="4"/>
  <c r="BC11898" i="4"/>
  <c r="BC11899" i="4"/>
  <c r="BC11900" i="4"/>
  <c r="BC11901" i="4"/>
  <c r="BC11902" i="4"/>
  <c r="BC11903" i="4"/>
  <c r="BC11904" i="4"/>
  <c r="BC11905" i="4"/>
  <c r="BC11906" i="4"/>
  <c r="BC11907" i="4"/>
  <c r="BC11908" i="4"/>
  <c r="BC11909" i="4"/>
  <c r="BC11910" i="4"/>
  <c r="BC11911" i="4"/>
  <c r="BC11912" i="4"/>
  <c r="BC11913" i="4"/>
  <c r="BC11914" i="4"/>
  <c r="BC11915" i="4"/>
  <c r="BC11916" i="4"/>
  <c r="BC11917" i="4"/>
  <c r="BC11918" i="4"/>
  <c r="BC11919" i="4"/>
  <c r="BC11920" i="4"/>
  <c r="BC11921" i="4"/>
  <c r="BC11922" i="4"/>
  <c r="BC11923" i="4"/>
  <c r="BC11924" i="4"/>
  <c r="BC11925" i="4"/>
  <c r="BC11926" i="4"/>
  <c r="BC11927" i="4"/>
  <c r="BC11928" i="4"/>
  <c r="BC11929" i="4"/>
  <c r="BC11930" i="4"/>
  <c r="BC11931" i="4"/>
  <c r="BC11932" i="4"/>
  <c r="BC11933" i="4"/>
  <c r="BC11934" i="4"/>
  <c r="BC11935" i="4"/>
  <c r="BC11936" i="4"/>
  <c r="BC11937" i="4"/>
  <c r="BC11938" i="4"/>
  <c r="BC11939" i="4"/>
  <c r="BC11940" i="4"/>
  <c r="BC11941" i="4"/>
  <c r="BC11942" i="4"/>
  <c r="BC11943" i="4"/>
  <c r="BC11944" i="4"/>
  <c r="BC11945" i="4"/>
  <c r="BC11946" i="4"/>
  <c r="BC11947" i="4"/>
  <c r="BC11948" i="4"/>
  <c r="BC11949" i="4"/>
  <c r="BC11950" i="4"/>
  <c r="BC11951" i="4"/>
  <c r="BC11952" i="4"/>
  <c r="BC11953" i="4"/>
  <c r="BC11954" i="4"/>
  <c r="BC11955" i="4"/>
  <c r="BC11956" i="4"/>
  <c r="BC11957" i="4"/>
  <c r="BC11958" i="4"/>
  <c r="BC11959" i="4"/>
  <c r="BC11960" i="4"/>
  <c r="BC2" i="4"/>
  <c r="T69" i="4"/>
  <c r="AF54" i="4"/>
  <c r="AF86" i="4"/>
  <c r="AF74" i="4"/>
  <c r="AF70" i="4"/>
  <c r="AF66" i="4"/>
  <c r="AF62" i="4"/>
  <c r="AF58" i="4"/>
  <c r="T136" i="4"/>
  <c r="T132" i="4"/>
  <c r="T128" i="4"/>
  <c r="T124" i="4"/>
  <c r="T120" i="4"/>
  <c r="T116" i="4"/>
  <c r="T112" i="4"/>
  <c r="T108" i="4"/>
  <c r="T104" i="4"/>
  <c r="AF88" i="4"/>
  <c r="AF84" i="4"/>
  <c r="AF80" i="4"/>
  <c r="AF76" i="4"/>
  <c r="AF72" i="4"/>
  <c r="AF68" i="4"/>
  <c r="AF64" i="4"/>
  <c r="AF60" i="4"/>
  <c r="AF56" i="4"/>
  <c r="T134" i="4"/>
  <c r="T122" i="4"/>
  <c r="T118" i="4"/>
  <c r="T114" i="4"/>
  <c r="T110" i="4"/>
  <c r="T106" i="4"/>
  <c r="T102" i="4"/>
  <c r="S202" i="4"/>
  <c r="S190" i="4"/>
  <c r="U190" i="4"/>
  <c r="S178" i="4"/>
  <c r="U178" i="4"/>
  <c r="S166" i="4"/>
  <c r="U166" i="4"/>
  <c r="S154" i="4"/>
  <c r="T203" i="4"/>
  <c r="T191" i="4"/>
  <c r="T179" i="4"/>
  <c r="T180" i="4"/>
  <c r="T167" i="4"/>
  <c r="T168" i="4"/>
  <c r="T155" i="4"/>
  <c r="T156" i="4"/>
  <c r="S206" i="4"/>
  <c r="U206" i="4"/>
  <c r="S205" i="4"/>
  <c r="U205" i="4"/>
  <c r="S204" i="4"/>
  <c r="U204" i="4"/>
  <c r="S203" i="4"/>
  <c r="U203" i="4"/>
  <c r="V203" i="4"/>
  <c r="S201" i="4"/>
  <c r="U201" i="4"/>
  <c r="S194" i="4"/>
  <c r="U194" i="4"/>
  <c r="S193" i="4"/>
  <c r="U193" i="4"/>
  <c r="S192" i="4"/>
  <c r="U192" i="4"/>
  <c r="S191" i="4"/>
  <c r="U191" i="4"/>
  <c r="S189" i="4"/>
  <c r="U189" i="4"/>
  <c r="S182" i="4"/>
  <c r="U182" i="4"/>
  <c r="S181" i="4"/>
  <c r="U181" i="4"/>
  <c r="S180" i="4"/>
  <c r="U180" i="4"/>
  <c r="S179" i="4"/>
  <c r="U179" i="4"/>
  <c r="V179" i="4"/>
  <c r="S177" i="4"/>
  <c r="U177" i="4"/>
  <c r="S170" i="4"/>
  <c r="U170" i="4"/>
  <c r="S169" i="4"/>
  <c r="U169" i="4"/>
  <c r="S168" i="4"/>
  <c r="U168" i="4"/>
  <c r="S167" i="4"/>
  <c r="U167" i="4"/>
  <c r="V167" i="4"/>
  <c r="S165" i="4"/>
  <c r="U165" i="4"/>
  <c r="T202" i="4"/>
  <c r="T190" i="4"/>
  <c r="T178" i="4"/>
  <c r="T166" i="4"/>
  <c r="T154" i="4"/>
  <c r="S158" i="4"/>
  <c r="U158" i="4"/>
  <c r="S157" i="4"/>
  <c r="U157" i="4"/>
  <c r="S156" i="4"/>
  <c r="U156" i="4"/>
  <c r="V156" i="4"/>
  <c r="S155" i="4"/>
  <c r="U155" i="4"/>
  <c r="S153" i="4"/>
  <c r="U153" i="4"/>
  <c r="V191" i="4"/>
  <c r="V180" i="4"/>
  <c r="V168" i="4"/>
  <c r="V155" i="4"/>
  <c r="V178" i="4"/>
  <c r="V166" i="4"/>
  <c r="V190" i="4"/>
  <c r="U154" i="4"/>
  <c r="V154" i="4"/>
  <c r="U202" i="4"/>
  <c r="V202" i="4"/>
  <c r="T204" i="4"/>
  <c r="V204" i="4"/>
  <c r="T192" i="4"/>
  <c r="V192" i="4"/>
  <c r="C33" i="4"/>
  <c r="C31" i="4"/>
  <c r="C30" i="4"/>
  <c r="C29" i="4"/>
  <c r="B19" i="4"/>
  <c r="D19" i="4"/>
  <c r="B21" i="4"/>
  <c r="D21" i="4"/>
  <c r="B20" i="4"/>
  <c r="D20" i="4"/>
  <c r="D30" i="4"/>
  <c r="S48" i="4"/>
  <c r="V48" i="4"/>
  <c r="S47" i="4"/>
  <c r="V47" i="4"/>
  <c r="S46" i="4"/>
  <c r="X46" i="4"/>
  <c r="S42" i="4"/>
  <c r="V42" i="4"/>
  <c r="S44" i="4"/>
  <c r="X44" i="4"/>
  <c r="S43" i="4"/>
  <c r="X43" i="4"/>
  <c r="S41" i="4"/>
  <c r="V41" i="4"/>
  <c r="S40" i="4"/>
  <c r="X40" i="4"/>
  <c r="S25" i="4"/>
  <c r="D29" i="4"/>
  <c r="R24" i="4"/>
  <c r="R25" i="4"/>
  <c r="C28" i="4"/>
  <c r="S9" i="4"/>
  <c r="S6" i="4"/>
  <c r="C12" i="2"/>
  <c r="C22" i="2"/>
  <c r="C37" i="2"/>
  <c r="D37" i="2"/>
  <c r="D26" i="3"/>
  <c r="D39" i="2"/>
  <c r="D27" i="5"/>
  <c r="E27" i="5"/>
  <c r="F33" i="2"/>
  <c r="D120" i="5"/>
  <c r="E120" i="5"/>
  <c r="E46" i="5"/>
  <c r="E39" i="2"/>
  <c r="E27" i="3"/>
  <c r="D79" i="5"/>
  <c r="E79" i="5"/>
  <c r="D80" i="5"/>
  <c r="E80" i="5"/>
  <c r="D23" i="2"/>
  <c r="D44" i="2"/>
  <c r="D34" i="3"/>
  <c r="E83" i="5"/>
  <c r="D42" i="5"/>
  <c r="D51" i="5"/>
  <c r="E51" i="5"/>
  <c r="L11" i="5"/>
  <c r="L12" i="5"/>
  <c r="L13" i="5"/>
  <c r="L2" i="5"/>
  <c r="D124" i="5"/>
  <c r="E124" i="5"/>
  <c r="L5" i="5"/>
  <c r="L6" i="5"/>
  <c r="D28" i="5"/>
  <c r="L15" i="5"/>
  <c r="L16" i="5"/>
  <c r="L9" i="5"/>
  <c r="D74" i="5"/>
  <c r="D75" i="5"/>
  <c r="B73" i="5"/>
  <c r="D102" i="5"/>
  <c r="E102" i="5"/>
  <c r="B74" i="5"/>
  <c r="E36" i="5"/>
  <c r="E37" i="5"/>
  <c r="E38" i="5"/>
  <c r="E39" i="5"/>
  <c r="E40" i="5"/>
  <c r="E41" i="5"/>
  <c r="E43" i="5"/>
  <c r="D45" i="5"/>
  <c r="E45" i="5"/>
  <c r="D49" i="5"/>
  <c r="E49" i="5"/>
  <c r="D50" i="5"/>
  <c r="E50" i="5"/>
  <c r="E53" i="5"/>
  <c r="E54" i="5"/>
  <c r="E57" i="5"/>
  <c r="E58" i="5"/>
  <c r="E59" i="5"/>
  <c r="E60" i="5"/>
  <c r="D61" i="5"/>
  <c r="E61" i="5"/>
  <c r="E64" i="5"/>
  <c r="E65" i="5"/>
  <c r="E87" i="5"/>
  <c r="E88" i="5"/>
  <c r="E89" i="5"/>
  <c r="E90" i="5"/>
  <c r="E91" i="5"/>
  <c r="E92" i="5"/>
  <c r="E93" i="5"/>
  <c r="E94" i="5"/>
  <c r="E95" i="5"/>
  <c r="E96" i="5"/>
  <c r="E97" i="5"/>
  <c r="E98" i="5"/>
  <c r="D99" i="5"/>
  <c r="E99" i="5"/>
  <c r="E101" i="5"/>
  <c r="E103" i="5"/>
  <c r="E104" i="5"/>
  <c r="E128" i="5"/>
  <c r="E126" i="5"/>
  <c r="E125" i="5"/>
  <c r="C50" i="2"/>
  <c r="F50" i="2"/>
  <c r="F41" i="3"/>
  <c r="C42" i="3"/>
  <c r="D42" i="3"/>
  <c r="E42" i="3"/>
  <c r="F42" i="3"/>
  <c r="C47" i="2"/>
  <c r="F47" i="2"/>
  <c r="F39" i="3"/>
  <c r="C40" i="3"/>
  <c r="D40" i="3"/>
  <c r="E40" i="3"/>
  <c r="F40" i="3"/>
  <c r="E23" i="2"/>
  <c r="E44" i="2"/>
  <c r="E34" i="3"/>
  <c r="C36" i="3"/>
  <c r="F36" i="3"/>
  <c r="C35" i="3"/>
  <c r="D35" i="3"/>
  <c r="E35" i="3"/>
  <c r="F35" i="3"/>
  <c r="C34" i="3"/>
  <c r="F34" i="3"/>
  <c r="E3" i="3"/>
  <c r="F31" i="3"/>
  <c r="D12" i="2"/>
  <c r="D22" i="2"/>
  <c r="D29" i="3"/>
  <c r="E12" i="2"/>
  <c r="C27" i="3"/>
  <c r="D27" i="3"/>
  <c r="F27" i="3"/>
  <c r="C13" i="2"/>
  <c r="E13" i="2"/>
  <c r="G7" i="3"/>
  <c r="G6" i="3"/>
  <c r="D8" i="3"/>
  <c r="D7" i="3"/>
  <c r="D6" i="3"/>
  <c r="C6" i="2"/>
  <c r="E7" i="2"/>
  <c r="C35" i="2"/>
  <c r="D35" i="2"/>
  <c r="E35" i="2"/>
  <c r="F35" i="2"/>
  <c r="E6" i="2"/>
  <c r="F6" i="2"/>
  <c r="F8" i="2"/>
  <c r="F17" i="3"/>
  <c r="D6" i="2"/>
  <c r="E22" i="2"/>
  <c r="E29" i="3"/>
  <c r="F13" i="2"/>
  <c r="C41" i="3"/>
  <c r="E14" i="2"/>
  <c r="E19" i="3"/>
  <c r="E42" i="5"/>
  <c r="L14" i="5"/>
  <c r="F12" i="2"/>
  <c r="F14" i="2"/>
  <c r="L17" i="5"/>
  <c r="D71" i="5"/>
  <c r="E71" i="5"/>
  <c r="E47" i="2"/>
  <c r="E39" i="3"/>
  <c r="C8" i="2"/>
  <c r="C17" i="3"/>
  <c r="C39" i="3"/>
  <c r="D7" i="2"/>
  <c r="D8" i="2"/>
  <c r="D17" i="3"/>
  <c r="D13" i="2"/>
  <c r="D14" i="2"/>
  <c r="D19" i="3"/>
  <c r="D47" i="2"/>
  <c r="D39" i="3"/>
  <c r="F37" i="2"/>
  <c r="F26" i="3"/>
  <c r="C26" i="3"/>
  <c r="E37" i="2"/>
  <c r="E26" i="3"/>
  <c r="D26" i="5"/>
  <c r="E26" i="5"/>
  <c r="E8" i="2"/>
  <c r="E18" i="2"/>
  <c r="E23" i="3"/>
  <c r="E50" i="2"/>
  <c r="E41" i="3"/>
  <c r="D31" i="4"/>
  <c r="X51" i="4"/>
  <c r="X48" i="4"/>
  <c r="X41" i="4"/>
  <c r="V43" i="4"/>
  <c r="T25" i="4"/>
  <c r="V44" i="4"/>
  <c r="V40" i="4"/>
  <c r="X42" i="4"/>
  <c r="E75" i="5"/>
  <c r="D100" i="5"/>
  <c r="E100" i="5"/>
  <c r="AK53" i="4"/>
  <c r="X47" i="4"/>
  <c r="D50" i="2"/>
  <c r="D41" i="3"/>
  <c r="F7" i="2"/>
  <c r="D72" i="5"/>
  <c r="E72" i="5"/>
  <c r="L7" i="5"/>
  <c r="L8" i="5"/>
  <c r="L10" i="5"/>
  <c r="D73" i="5"/>
  <c r="E73" i="5"/>
  <c r="E74" i="5"/>
  <c r="D52" i="5"/>
  <c r="E52" i="5"/>
  <c r="C41" i="2"/>
  <c r="C32" i="2"/>
  <c r="C29" i="3"/>
  <c r="F22" i="2"/>
  <c r="D81" i="5"/>
  <c r="E81" i="5"/>
  <c r="C14" i="2"/>
  <c r="V46" i="4"/>
  <c r="D18" i="2"/>
  <c r="D23" i="3"/>
  <c r="F19" i="3"/>
  <c r="F18" i="2"/>
  <c r="F23" i="3"/>
  <c r="X53" i="4"/>
  <c r="D44" i="5"/>
  <c r="E44" i="5"/>
  <c r="D32" i="5"/>
  <c r="E17" i="3"/>
  <c r="D31" i="5"/>
  <c r="V53" i="4"/>
  <c r="D33" i="5"/>
  <c r="D69" i="5"/>
  <c r="E69" i="5"/>
  <c r="D70" i="5"/>
  <c r="E70" i="5"/>
  <c r="L19" i="5"/>
  <c r="D30" i="5"/>
  <c r="C34" i="2"/>
  <c r="C25" i="3"/>
  <c r="D32" i="2"/>
  <c r="E32" i="2"/>
  <c r="F41" i="2"/>
  <c r="D41" i="2"/>
  <c r="C33" i="3"/>
  <c r="E41" i="2"/>
  <c r="C45" i="2"/>
  <c r="F32" i="2"/>
  <c r="F29" i="3"/>
  <c r="C19" i="3"/>
  <c r="C18" i="2"/>
  <c r="D32" i="4"/>
  <c r="T169" i="4"/>
  <c r="V169" i="4"/>
  <c r="T205" i="4"/>
  <c r="V205" i="4"/>
  <c r="T157" i="4"/>
  <c r="V157" i="4"/>
  <c r="T181" i="4"/>
  <c r="V181" i="4"/>
  <c r="T193" i="4"/>
  <c r="V193" i="4"/>
  <c r="D28" i="4"/>
  <c r="T201" i="4"/>
  <c r="V201" i="4"/>
  <c r="T153" i="4"/>
  <c r="V153" i="4"/>
  <c r="T165" i="4"/>
  <c r="V165" i="4"/>
  <c r="T189" i="4"/>
  <c r="V189" i="4"/>
  <c r="T177" i="4"/>
  <c r="V177" i="4"/>
  <c r="G55" i="5"/>
  <c r="D56" i="5"/>
  <c r="E56" i="5"/>
  <c r="B55" i="5"/>
  <c r="E55" i="5"/>
  <c r="C23" i="3"/>
  <c r="C14" i="3"/>
  <c r="E45" i="2"/>
  <c r="E33" i="3"/>
  <c r="D34" i="2"/>
  <c r="D25" i="5"/>
  <c r="D25" i="3"/>
  <c r="D45" i="2"/>
  <c r="D78" i="5"/>
  <c r="D33" i="3"/>
  <c r="F34" i="2"/>
  <c r="F25" i="3"/>
  <c r="F33" i="3"/>
  <c r="F45" i="2"/>
  <c r="E25" i="3"/>
  <c r="E34" i="2"/>
  <c r="D33" i="4"/>
  <c r="AD9" i="4"/>
  <c r="T182" i="4"/>
  <c r="T170" i="4"/>
  <c r="T194" i="4"/>
  <c r="T206" i="4"/>
  <c r="T158" i="4"/>
  <c r="B40" i="4"/>
  <c r="E78" i="5"/>
  <c r="D82" i="5"/>
  <c r="E82" i="5"/>
  <c r="D29" i="5"/>
  <c r="E25" i="5"/>
  <c r="E107" i="5"/>
  <c r="E111" i="5"/>
  <c r="E115" i="5"/>
  <c r="F14" i="3"/>
  <c r="E14" i="3"/>
  <c r="D14" i="3"/>
  <c r="V170" i="4"/>
  <c r="E55" i="4"/>
  <c r="V194" i="4"/>
  <c r="E57" i="4"/>
  <c r="V158" i="4"/>
  <c r="E54" i="4"/>
  <c r="V182" i="4"/>
  <c r="E56" i="4"/>
  <c r="V206" i="4"/>
  <c r="E58" i="4"/>
  <c r="AK32" i="4"/>
  <c r="AK28" i="4"/>
  <c r="AK20" i="4"/>
  <c r="AK14" i="4"/>
  <c r="AK10" i="4"/>
  <c r="AK21" i="4"/>
  <c r="AK11" i="4"/>
  <c r="AK31" i="4"/>
  <c r="AK26" i="4"/>
  <c r="AK19" i="4"/>
  <c r="AK13" i="4"/>
  <c r="AK9" i="4"/>
  <c r="AK17" i="4"/>
  <c r="AK30" i="4"/>
  <c r="AK22" i="4"/>
  <c r="AK18" i="4"/>
  <c r="AK12" i="4"/>
  <c r="AK29" i="4"/>
  <c r="AD10" i="4"/>
  <c r="AL32" i="4"/>
  <c r="AM32" i="4"/>
  <c r="AL28" i="4"/>
  <c r="AL20" i="4"/>
  <c r="AM20" i="4"/>
  <c r="AL14" i="4"/>
  <c r="AM14" i="4"/>
  <c r="AL10" i="4"/>
  <c r="AM10" i="4"/>
  <c r="AL22" i="4"/>
  <c r="AM22" i="4"/>
  <c r="AL12" i="4"/>
  <c r="AM12" i="4"/>
  <c r="AL29" i="4"/>
  <c r="AM29" i="4"/>
  <c r="AL17" i="4"/>
  <c r="AM17" i="4"/>
  <c r="AL31" i="4"/>
  <c r="AM31" i="4"/>
  <c r="AL26" i="4"/>
  <c r="AM26" i="4"/>
  <c r="AL19" i="4"/>
  <c r="AM19" i="4"/>
  <c r="AL13" i="4"/>
  <c r="AM13" i="4"/>
  <c r="AL9" i="4"/>
  <c r="AM9" i="4"/>
  <c r="AL30" i="4"/>
  <c r="AM30" i="4"/>
  <c r="AL18" i="4"/>
  <c r="AM18" i="4"/>
  <c r="AL21" i="4"/>
  <c r="AM21" i="4"/>
  <c r="AL11" i="4"/>
  <c r="AM11" i="4"/>
  <c r="AM28" i="4"/>
  <c r="AM15" i="4"/>
  <c r="AM33" i="4"/>
  <c r="AM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Rudy Peemans</author>
  </authors>
  <commentList>
    <comment ref="C2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<sst xmlns="http://schemas.openxmlformats.org/spreadsheetml/2006/main" count="12754" uniqueCount="12348">
  <si>
    <t>Longueur</t>
  </si>
  <si>
    <t>Largeur</t>
  </si>
  <si>
    <t>Hauteur</t>
  </si>
  <si>
    <t>Escalier</t>
  </si>
  <si>
    <t>Roman R3M</t>
  </si>
  <si>
    <t>Roman R4M</t>
  </si>
  <si>
    <t>Droit</t>
  </si>
  <si>
    <t>Escalier droit</t>
  </si>
  <si>
    <t>Surfaces</t>
  </si>
  <si>
    <t>Fond</t>
  </si>
  <si>
    <t>Rectangulaire</t>
  </si>
  <si>
    <t>Totaux</t>
  </si>
  <si>
    <t>m²</t>
  </si>
  <si>
    <t>hauteur</t>
  </si>
  <si>
    <t>Liner</t>
  </si>
  <si>
    <t>+ escalier</t>
  </si>
  <si>
    <t>Feutre fond</t>
  </si>
  <si>
    <t>Surface totale</t>
  </si>
  <si>
    <t>Périphérie</t>
  </si>
  <si>
    <t>Sanitized</t>
  </si>
  <si>
    <t>pièce</t>
  </si>
  <si>
    <t>Flacon par /</t>
  </si>
  <si>
    <t>50 m²</t>
  </si>
  <si>
    <t>Blocs</t>
  </si>
  <si>
    <t>Pièce</t>
  </si>
  <si>
    <t>Droit ouvert</t>
  </si>
  <si>
    <t>Droit fermé</t>
  </si>
  <si>
    <t>L</t>
  </si>
  <si>
    <t>l</t>
  </si>
  <si>
    <t>Marches</t>
  </si>
  <si>
    <t>Nbre de lits</t>
  </si>
  <si>
    <t>Total</t>
  </si>
  <si>
    <t>Arrondis</t>
  </si>
  <si>
    <t>Blocs droit ouvert</t>
  </si>
  <si>
    <t>Blocs droit fermés</t>
  </si>
  <si>
    <t>Blocs courbes</t>
  </si>
  <si>
    <t>Colle pour feutre</t>
  </si>
  <si>
    <t>DONNEES DES QUANTITEES PAR PRODUITS</t>
  </si>
  <si>
    <t>Vos données pour votre piscine</t>
  </si>
  <si>
    <t>Profiler pour rail</t>
  </si>
  <si>
    <t>m crt</t>
  </si>
  <si>
    <t>Nez de marches</t>
  </si>
  <si>
    <t>Valeurs indicatives</t>
  </si>
  <si>
    <t>Date</t>
  </si>
  <si>
    <t xml:space="preserve">Hydro Sud Liège </t>
  </si>
  <si>
    <t>Rue de la Métallurgie, 39</t>
  </si>
  <si>
    <t>4530     Villers-Le-Bouillet</t>
  </si>
  <si>
    <t>04/275,41,21</t>
  </si>
  <si>
    <t>Fax :</t>
  </si>
  <si>
    <t>Référence</t>
  </si>
  <si>
    <t>HSL/</t>
  </si>
  <si>
    <t>04/275,24,80</t>
  </si>
  <si>
    <t xml:space="preserve">Margelle droite </t>
  </si>
  <si>
    <t xml:space="preserve">Margelle courbe </t>
  </si>
  <si>
    <t>Angle intérieur</t>
  </si>
  <si>
    <t>Angle extérieur</t>
  </si>
  <si>
    <t>Margelles</t>
  </si>
  <si>
    <t>droite</t>
  </si>
  <si>
    <t>angle ext</t>
  </si>
  <si>
    <t>angle intè</t>
  </si>
  <si>
    <t>courbes</t>
  </si>
  <si>
    <t>Angle extérieur R</t>
  </si>
  <si>
    <t>Bâches</t>
  </si>
  <si>
    <t>été</t>
  </si>
  <si>
    <t>FF découpe</t>
  </si>
  <si>
    <t>Hivernage</t>
  </si>
  <si>
    <t>Bâches été</t>
  </si>
  <si>
    <t>Bâches hivernage</t>
  </si>
  <si>
    <t>CALCUL</t>
  </si>
  <si>
    <t>Paroi</t>
  </si>
  <si>
    <t>Tél.:</t>
  </si>
  <si>
    <t>Feutre de paroi</t>
  </si>
  <si>
    <t>oppervlakte bodem</t>
  </si>
  <si>
    <t>/ m2</t>
  </si>
  <si>
    <t>m3</t>
  </si>
  <si>
    <t>Volume</t>
  </si>
  <si>
    <t>Polystyrene</t>
  </si>
  <si>
    <t>/ stuk</t>
  </si>
  <si>
    <t>135l beton/m2</t>
  </si>
  <si>
    <t>m2</t>
  </si>
  <si>
    <t>,m</t>
  </si>
  <si>
    <t>Chape</t>
  </si>
  <si>
    <t>,m3</t>
  </si>
  <si>
    <t>Chape 5 cm</t>
  </si>
  <si>
    <t>Zand</t>
  </si>
  <si>
    <t>/ 250ml</t>
  </si>
  <si>
    <t xml:space="preserve">/ 5l </t>
  </si>
  <si>
    <t>zelf te bestellen</t>
  </si>
  <si>
    <t>Oprolapparaat</t>
  </si>
  <si>
    <t>Filter, m3/h :</t>
  </si>
  <si>
    <t xml:space="preserve">Liner </t>
  </si>
  <si>
    <t>Omtrek bad</t>
  </si>
  <si>
    <t>Extra Omtrek rechte trap</t>
  </si>
  <si>
    <t xml:space="preserve">Totale Omtrek </t>
  </si>
  <si>
    <t>Oppervlakte rechte muur</t>
  </si>
  <si>
    <t>oppervlakte rom trap</t>
  </si>
  <si>
    <t>Extra Omtrek Rom. trap</t>
  </si>
  <si>
    <t>Oppervlakte Liner bad</t>
  </si>
  <si>
    <t>Oppervlakte liner trap</t>
  </si>
  <si>
    <t>Totale oppervlakte liner</t>
  </si>
  <si>
    <t>Totale oppervlakte bodem</t>
  </si>
  <si>
    <t>oppervlakte rechte trap</t>
  </si>
  <si>
    <t>Oppervlakte gebogen muur</t>
  </si>
  <si>
    <t>Totale oppervlakte muur</t>
  </si>
  <si>
    <t>Longeur</t>
  </si>
  <si>
    <t xml:space="preserve">Escalier rectangulaire : direction longueur </t>
  </si>
  <si>
    <t>Escalier rectangulaire : direction largeur</t>
  </si>
  <si>
    <t>Escalier Romain Ø 3m</t>
  </si>
  <si>
    <t>Escalier Romain Ø 4m</t>
  </si>
  <si>
    <t xml:space="preserve">Escalier dans la piscine </t>
  </si>
  <si>
    <t>Couleur égale liner</t>
  </si>
  <si>
    <t>1 ou 2 rangés de margèles</t>
  </si>
  <si>
    <t>Distance refoulement-filtre</t>
  </si>
  <si>
    <t>Distance skimmer-filtre</t>
  </si>
  <si>
    <t>Distance Bonde de fond-filtre</t>
  </si>
  <si>
    <t>Distance Prise aspirateur-filtre</t>
  </si>
  <si>
    <t>oui</t>
  </si>
  <si>
    <t>non</t>
  </si>
  <si>
    <t>Calcul de prix piscine Seuropool</t>
  </si>
  <si>
    <t>Remplissez les chiffres bleus, et le prix se calculera</t>
  </si>
  <si>
    <t>(Toujours un multiple de 0,25 - max 1,5)</t>
  </si>
  <si>
    <t>(oui of non )</t>
  </si>
  <si>
    <t>(1 of 2 )</t>
  </si>
  <si>
    <t>Blocks Polystyrene droits</t>
  </si>
  <si>
    <t>Blocks Polystyrene coin</t>
  </si>
  <si>
    <t>Blocks Polystyrene courbés</t>
  </si>
  <si>
    <t>Béton fondations</t>
  </si>
  <si>
    <t>Béton mur</t>
  </si>
  <si>
    <t>Grille a béton fondation 8 mm</t>
  </si>
  <si>
    <t>Fer a béton horizontale mur  Ø6</t>
  </si>
  <si>
    <t>Fer a Béton verticale mur Ø10</t>
  </si>
  <si>
    <t>Bonde de fond</t>
  </si>
  <si>
    <t>Reduction bond de fond vers Ø5cm</t>
  </si>
  <si>
    <t>Passe-parois refoulements</t>
  </si>
  <si>
    <t>Refoulements</t>
  </si>
  <si>
    <t>Passe-parois aspirateur</t>
  </si>
  <si>
    <t>Connection aspirateur</t>
  </si>
  <si>
    <t>Skimmer</t>
  </si>
  <si>
    <t>Lampe 300W + connections</t>
  </si>
  <si>
    <t>Rail liner</t>
  </si>
  <si>
    <t>Nez escalier</t>
  </si>
  <si>
    <t>T pour refoulements</t>
  </si>
  <si>
    <t>Coude refoulements</t>
  </si>
  <si>
    <t>T Skimmer</t>
  </si>
  <si>
    <t>Coude Skimmer</t>
  </si>
  <si>
    <t>Connection Bonde-Aspira-skim</t>
  </si>
  <si>
    <t>Vannes Bonde-Aspira-skim</t>
  </si>
  <si>
    <t>Filtre 21m3+ pompe 20m3</t>
  </si>
  <si>
    <t>Sable</t>
  </si>
  <si>
    <t>Réduction filtre vers Ø 5 cm</t>
  </si>
  <si>
    <t>Vannes Filtre</t>
  </si>
  <si>
    <t>Colle tuyauterie</t>
  </si>
  <si>
    <t>Tuyau flexible</t>
  </si>
  <si>
    <t>Réduction pompe vers Ø5</t>
  </si>
  <si>
    <t>Tabelau</t>
  </si>
  <si>
    <t>Disjoncteur</t>
  </si>
  <si>
    <t>A vérifier s'il faut un transfo ?</t>
  </si>
  <si>
    <t>Feutre</t>
  </si>
  <si>
    <t>Sanitized anti-alg Feutre</t>
  </si>
  <si>
    <t>Feutre parois</t>
  </si>
  <si>
    <t>Colle Feutre</t>
  </si>
  <si>
    <t>Esclier</t>
  </si>
  <si>
    <t>Echelle</t>
  </si>
  <si>
    <t>Margele 50 cm droit</t>
  </si>
  <si>
    <t>Margeles coin interieur</t>
  </si>
  <si>
    <t>Margeles coin exterieur</t>
  </si>
  <si>
    <t>Margeles courbés</t>
  </si>
  <si>
    <t>Dalle</t>
  </si>
  <si>
    <t>Jointoyage</t>
  </si>
  <si>
    <t>Sable/ciment</t>
  </si>
  <si>
    <t>Thermometre</t>
  </si>
  <si>
    <t>Chlore lent 5kg</t>
  </si>
  <si>
    <t>Chlore rapide 5kg</t>
  </si>
  <si>
    <t>PH plus 5kg</t>
  </si>
  <si>
    <t>PH moins 5kg</t>
  </si>
  <si>
    <t>Gel nettoyage bord</t>
  </si>
  <si>
    <t>Kit test pH - Chlore</t>
  </si>
  <si>
    <t>Epuisette</t>
  </si>
  <si>
    <t>Brosse</t>
  </si>
  <si>
    <t>Aspirateur</t>
  </si>
  <si>
    <t>Tuayau flottant 12m</t>
  </si>
  <si>
    <t>Manchon 3m60</t>
  </si>
  <si>
    <t>Bache a bulles 400 micron</t>
  </si>
  <si>
    <t>Bache a bulles escalier</t>
  </si>
  <si>
    <t>Enrouleur</t>
  </si>
  <si>
    <t>Bache hiver</t>
  </si>
  <si>
    <t>Bouchons hiver</t>
  </si>
  <si>
    <t>Gizzmo Skimmer</t>
  </si>
  <si>
    <t>Reduction Hiver ( 1 nov - 28 fevr)</t>
  </si>
  <si>
    <t>TOTALE</t>
  </si>
  <si>
    <t>Transport</t>
  </si>
  <si>
    <t>Entretien</t>
  </si>
  <si>
    <t>Margeles</t>
  </si>
  <si>
    <t>Electricité</t>
  </si>
  <si>
    <t>Plomberie</t>
  </si>
  <si>
    <t>Pieces a sceller</t>
  </si>
  <si>
    <t>PS : je dois encore vérifier l'offerte en détail</t>
  </si>
  <si>
    <t>Prix par</t>
  </si>
  <si>
    <t>Totale</t>
  </si>
  <si>
    <t>unité</t>
  </si>
  <si>
    <t>nombre</t>
  </si>
  <si>
    <t>Hauteur de béton dépend de votre sol</t>
  </si>
  <si>
    <t>2 fers par 25 cm, horizontaal.</t>
  </si>
  <si>
    <t>Chaque 30 cm, verticale</t>
  </si>
  <si>
    <t>Options</t>
  </si>
  <si>
    <t>Capteurs solaires Smartpool</t>
  </si>
  <si>
    <t>Vanne 3 voies pour capteurs</t>
  </si>
  <si>
    <t>Controleur de température</t>
  </si>
  <si>
    <t>Pompe a chaleur 14,4 kW</t>
  </si>
  <si>
    <t>/ piece</t>
  </si>
  <si>
    <t>/ metre</t>
  </si>
  <si>
    <t>/ sac</t>
  </si>
  <si>
    <t>/ pot</t>
  </si>
  <si>
    <t>/ rouleau 25m2</t>
  </si>
  <si>
    <t>/escalier</t>
  </si>
  <si>
    <t xml:space="preserve">/ sceau </t>
  </si>
  <si>
    <t>/ bouteille</t>
  </si>
  <si>
    <t>/ boite</t>
  </si>
  <si>
    <t>/ escalier</t>
  </si>
  <si>
    <t>Tube de silicone</t>
  </si>
  <si>
    <t>Bubbelzeil</t>
  </si>
  <si>
    <t>neen</t>
  </si>
  <si>
    <t>aantal</t>
  </si>
  <si>
    <t>Tegel</t>
  </si>
  <si>
    <t>-</t>
  </si>
  <si>
    <t>som</t>
  </si>
  <si>
    <t>ZATX1640</t>
  </si>
  <si>
    <t>ZATX1670</t>
  </si>
  <si>
    <t>ZATX1450</t>
  </si>
  <si>
    <t>ZATX2020</t>
  </si>
  <si>
    <t>ZATX1050</t>
  </si>
  <si>
    <t>Boordst Grey mount binnenhoek type I gebouchardeer</t>
  </si>
  <si>
    <t>ZATX1160</t>
  </si>
  <si>
    <t>ZATX1170</t>
  </si>
  <si>
    <t>boordsteen tegel Jasberg grijs 50x50x3</t>
  </si>
  <si>
    <t>ZATX1230</t>
  </si>
  <si>
    <t>ZATX1310</t>
  </si>
  <si>
    <t>ZATX1410</t>
  </si>
  <si>
    <t>Boordst beton geel binnenhoek ronde neus</t>
  </si>
  <si>
    <t>ZATX1420</t>
  </si>
  <si>
    <t>Boordst beton geel buitenhoek ronde neus</t>
  </si>
  <si>
    <t>ZATX1430</t>
  </si>
  <si>
    <t>Boordst beton geel recht 50x27 ronde neus</t>
  </si>
  <si>
    <t>Boordst geel gebogen (dia 1 tot 4 m)  ronde neus</t>
  </si>
  <si>
    <t>ZATX1620</t>
  </si>
  <si>
    <t>Boordst wit gebogen (dia 1 tot 4 m)  ronde neus</t>
  </si>
  <si>
    <t>Boordst beton Wit recht 50x27 ronde neus</t>
  </si>
  <si>
    <t>ZATX1650</t>
  </si>
  <si>
    <t>Boordst beton Wit buitenhoek ronde neus</t>
  </si>
  <si>
    <t>Boordst beton Wit binnenhoek ronde neus</t>
  </si>
  <si>
    <t>ZATX1680</t>
  </si>
  <si>
    <t>boordsteenVoegsel wit</t>
  </si>
  <si>
    <t>Rond</t>
  </si>
  <si>
    <t>VIL transport 1 pallet</t>
  </si>
  <si>
    <t>ZATA1040</t>
  </si>
  <si>
    <t>ZATA1080</t>
  </si>
  <si>
    <t>ZATA1110</t>
  </si>
  <si>
    <t>ZATA1150</t>
  </si>
  <si>
    <t>ZATA1155</t>
  </si>
  <si>
    <t>ZATA1165</t>
  </si>
  <si>
    <t>ZATA1200</t>
  </si>
  <si>
    <t>ZATA1210</t>
  </si>
  <si>
    <t>ZATA1220</t>
  </si>
  <si>
    <t>ZATA1230</t>
  </si>
  <si>
    <t>ZATA1325</t>
  </si>
  <si>
    <t>ZATA1330</t>
  </si>
  <si>
    <t>ZATA1335</t>
  </si>
  <si>
    <t>ZATA6030</t>
  </si>
  <si>
    <t>ZATX1235</t>
  </si>
  <si>
    <t>ZATX1325</t>
  </si>
  <si>
    <t>ZATX1330</t>
  </si>
  <si>
    <t>Ceragrijs fijn gebouchardeerde boordsteen Ceragrij</t>
  </si>
  <si>
    <t>ZZZE8010</t>
  </si>
  <si>
    <t>Betonsteen wit 50x27 type I</t>
  </si>
  <si>
    <t>Type I</t>
  </si>
  <si>
    <t>lopende meter recht</t>
  </si>
  <si>
    <t>KG</t>
  </si>
  <si>
    <t>TRANSP</t>
  </si>
  <si>
    <t>GRATIS ALS BOVEN</t>
  </si>
  <si>
    <t>meter rond</t>
  </si>
  <si>
    <t>gewicht</t>
  </si>
  <si>
    <t>kost</t>
  </si>
  <si>
    <t xml:space="preserve">diameter </t>
  </si>
  <si>
    <t>Type Neus</t>
  </si>
  <si>
    <t>Rechthoekig met Rom Trap</t>
  </si>
  <si>
    <t>ja</t>
  </si>
  <si>
    <t>Belgie-Belgique</t>
  </si>
  <si>
    <t>Nederland</t>
  </si>
  <si>
    <t>France</t>
  </si>
  <si>
    <t>bel</t>
  </si>
  <si>
    <t>Rechthoekig</t>
  </si>
  <si>
    <t>Rechthoekig met rechthoekige trap</t>
  </si>
  <si>
    <t>Ovaal</t>
  </si>
  <si>
    <t>Barcode</t>
  </si>
  <si>
    <t>Rom trap</t>
  </si>
  <si>
    <t>Vorm</t>
  </si>
  <si>
    <t>nl</t>
  </si>
  <si>
    <t>boordsteen recht</t>
  </si>
  <si>
    <t>Binnenhoek</t>
  </si>
  <si>
    <t>Gebogen boordst</t>
  </si>
  <si>
    <t>betonsteen</t>
  </si>
  <si>
    <t>wit</t>
  </si>
  <si>
    <t>fr</t>
  </si>
  <si>
    <t>lengte</t>
  </si>
  <si>
    <t>type</t>
  </si>
  <si>
    <t>boog</t>
  </si>
  <si>
    <t>barcode recht</t>
  </si>
  <si>
    <t>barcode voegsel</t>
  </si>
  <si>
    <t>Betonsteen geel 50x27 type I</t>
  </si>
  <si>
    <t>Boordsteen tegel panda black 50x50x3</t>
  </si>
  <si>
    <t>ZATX1700</t>
  </si>
  <si>
    <t>Boordsteen tegel wit Sahara 50x50x2,5</t>
  </si>
  <si>
    <t>ZATX1701</t>
  </si>
  <si>
    <t>Boordsteen tegel Geel Sahara 50x50x2,5</t>
  </si>
  <si>
    <t>ZATX1705</t>
  </si>
  <si>
    <t>Boordsteen tegel wit Sahara 50x50x3,5</t>
  </si>
  <si>
    <t>ZATX1706</t>
  </si>
  <si>
    <t>Boordsteen tegel geel Sahara 50x50x3,5</t>
  </si>
  <si>
    <t>ZATX1710</t>
  </si>
  <si>
    <t>Randsteen Sahara wit  L 50cm B 33cm</t>
  </si>
  <si>
    <t>ZATX1711</t>
  </si>
  <si>
    <t>Randsteen Sahara geel  L 50cm B 33cm</t>
  </si>
  <si>
    <t>ZATX1715</t>
  </si>
  <si>
    <t>Randsteen Sahara wit gewelfde binnenhoek 90°</t>
  </si>
  <si>
    <t>ZATX1716</t>
  </si>
  <si>
    <t>Randsteen Sahara geel gewelfde binnenhoek 90°</t>
  </si>
  <si>
    <t>ZATX1720</t>
  </si>
  <si>
    <t>Randsteen Sahara wit gewelfde binnenhoek R/150-90°</t>
  </si>
  <si>
    <t>ZATX1721</t>
  </si>
  <si>
    <t>Randsteen Sahara geel gewelfde binnenhk R/150-90°</t>
  </si>
  <si>
    <t>ZATX1725</t>
  </si>
  <si>
    <t>Gewelfde binnenhoek wit  R/610 3st=1 hoek</t>
  </si>
  <si>
    <t>ZATX1726</t>
  </si>
  <si>
    <t>Gewelfde binnenhoek geel  R/610 3st=1 hoek</t>
  </si>
  <si>
    <t>ZATX1730</t>
  </si>
  <si>
    <t>Omgekeerde binnenhk Sahara wit R/610 2st=1hk</t>
  </si>
  <si>
    <t>ZATX1731</t>
  </si>
  <si>
    <t>Omgekeerde binnenhk Sahara geel R/610 2st=1hk</t>
  </si>
  <si>
    <t>ZATX1735</t>
  </si>
  <si>
    <t>Uitgaande hoek voor trap Sahara wit</t>
  </si>
  <si>
    <t>ZATX1736</t>
  </si>
  <si>
    <t>Uitgaande hoek voor trap Sahara geel</t>
  </si>
  <si>
    <t>ZATX1740</t>
  </si>
  <si>
    <t>UItgaande hoek Sahara wit voor trap</t>
  </si>
  <si>
    <t>ZATX1741</t>
  </si>
  <si>
    <t>Rechter buitenhoek Sahara geel voor trap</t>
  </si>
  <si>
    <t>ZATX1745</t>
  </si>
  <si>
    <t>Linker buitenhoek Sahara wit voor trap</t>
  </si>
  <si>
    <t>ZATX1746</t>
  </si>
  <si>
    <t>Linker buitenhoek Sahara Geel  voor trap</t>
  </si>
  <si>
    <t>ZATX1750</t>
  </si>
  <si>
    <t>Randsteen sahara wit L 50cm - B 27cm</t>
  </si>
  <si>
    <t>ZATX1751</t>
  </si>
  <si>
    <t>Randsteen sahara geel  L 50cm - B 27cm</t>
  </si>
  <si>
    <t>ZATX1755</t>
  </si>
  <si>
    <t>Gewelfde binnenhoek Sahara wit R/150-90°</t>
  </si>
  <si>
    <t>ZATX1756</t>
  </si>
  <si>
    <t>Gewelfde binnenhoek Sahara geel  R/150-90°</t>
  </si>
  <si>
    <t>ZATX1760</t>
  </si>
  <si>
    <t>Gewelfde binnenhoek Sahara wit  R/610-2st =1 hoek</t>
  </si>
  <si>
    <t>ZATX1761</t>
  </si>
  <si>
    <t>Gewelfde binnenk Sahara geel  R/610-2st =1 hoek</t>
  </si>
  <si>
    <t>ZATX1765</t>
  </si>
  <si>
    <t>Uitgaande hoek Sahara wit voor  trap</t>
  </si>
  <si>
    <t>ZATX1766</t>
  </si>
  <si>
    <t>Uitgaande hoek Sahara Geel voor  trap</t>
  </si>
  <si>
    <t>ZATX1780</t>
  </si>
  <si>
    <t>Platte randsteen Sahara Wit 50cm-Br 33cm</t>
  </si>
  <si>
    <t>ZATX1781</t>
  </si>
  <si>
    <t>Platte randsteen Sahara Geel 50cm-Br 33cm</t>
  </si>
  <si>
    <t>ZATX1785</t>
  </si>
  <si>
    <t>Gewelfde binnenhk pl. randst Sahara wit R/150-90°</t>
  </si>
  <si>
    <t>ZATX1786</t>
  </si>
  <si>
    <t>Gewelfde binnenhk pl. randst Sahara geel R/150-90°</t>
  </si>
  <si>
    <t>ZATX1790</t>
  </si>
  <si>
    <t>Gewelfde binnenk Sahara wit  R/610-3st=1 hoek plat</t>
  </si>
  <si>
    <t>ZATX1791</t>
  </si>
  <si>
    <t>Gewelfde binnenk Sahara geel  R/610-3st=1 hoek plt</t>
  </si>
  <si>
    <t>ZATX1795</t>
  </si>
  <si>
    <t>Uitgaande hoek voor trap platte  randst Sahara Wit</t>
  </si>
  <si>
    <t>ZATX1796</t>
  </si>
  <si>
    <t>Uitgaande hk voor trap platte  randst Sahara geel</t>
  </si>
  <si>
    <t>ZATX1800</t>
  </si>
  <si>
    <t>Uitg hk vr trap Sahara wit R of L voork. vr trap</t>
  </si>
  <si>
    <t>ZATX1801</t>
  </si>
  <si>
    <t>Uitg hk vr trap Sahara GEEL  R of L voork. vr trap</t>
  </si>
  <si>
    <t>ZATX1825</t>
  </si>
  <si>
    <t>Tegel met skimmer Sahara Wit</t>
  </si>
  <si>
    <t>ZATX1826</t>
  </si>
  <si>
    <t>Tegel met skimmer Sahara geel</t>
  </si>
  <si>
    <t>Boordst Grey mount boog 31,47x50x3 dia 3m type I gebo</t>
  </si>
  <si>
    <t>ZATA1111</t>
  </si>
  <si>
    <t>Boordst Grey mount links buitenhoek type I gebouchardeer</t>
  </si>
  <si>
    <t xml:space="preserve">Boordsteen Grey mount fijn gebouchardeerde  </t>
  </si>
  <si>
    <t>Boordst Grey mount rechts buitenhoek type I gebouchardeer</t>
  </si>
  <si>
    <t>Boordsteen-Tegel Grey Mountain 50x50x3 gebouchardeer</t>
  </si>
  <si>
    <t>Boordst binnenhoek Jasberg grijs 50x50x3,5/6 type Ne</t>
  </si>
  <si>
    <t>boordst boog 3m Jasberg grijs 31,47x50x3,6/6 type Neus</t>
  </si>
  <si>
    <t>boordst boog 3m Jasberg grijs 31,47x50x3 type I</t>
  </si>
  <si>
    <t>Boordsteen binnenhoek Jasberg grijs 50x50x3 type I</t>
  </si>
  <si>
    <t>boordst buitenhoek links Jasberg grijs 27,45x30x3 type I</t>
  </si>
  <si>
    <t>ZATA1201</t>
  </si>
  <si>
    <t>boordst buitenhoek links Jasberg grijs 27,45x30x3/6 type Ne</t>
  </si>
  <si>
    <t>Boordsteen recht Jasberg grijs 50x30x3 type I</t>
  </si>
  <si>
    <t>ZATA1221</t>
  </si>
  <si>
    <t>boordst buitenhoek rechts Jasberg grijs 27,45x30x3 type I</t>
  </si>
  <si>
    <t>boordst buitenhoek rechts Jasberg grijs 27,45x30x3/6 type Ne</t>
  </si>
  <si>
    <t>boordst recht Jasberg grijs 50x30x3,5/6 type Neus</t>
  </si>
  <si>
    <t>ZATA1430</t>
  </si>
  <si>
    <t>boordst boog 3m beige 31,47x50x3 type I</t>
  </si>
  <si>
    <t>ZATA1410</t>
  </si>
  <si>
    <t>boordst binnenhoek beige 50x50x3 type I</t>
  </si>
  <si>
    <t>ZATA1420</t>
  </si>
  <si>
    <t>Boordst buitenhoek links beige 27,45x30x3 type I</t>
  </si>
  <si>
    <t>ZATA1400</t>
  </si>
  <si>
    <t>boordsteen recht beige 50X30X3 type I</t>
  </si>
  <si>
    <t>ZATA1421</t>
  </si>
  <si>
    <t>Boordst buitenhoek rechts beige 27,45x30x3 type I</t>
  </si>
  <si>
    <t>ZATA1440</t>
  </si>
  <si>
    <t>Boordsteen tegel beige 50x50x3</t>
  </si>
  <si>
    <t>boordst boog 3m panda black 31,47x50x3 type I</t>
  </si>
  <si>
    <t>boordst boog 3m panda black 31,47x50x3,6/6 type Neus</t>
  </si>
  <si>
    <t>boordst binnenhoek panda black 50x50x3 type I</t>
  </si>
  <si>
    <t>boordst binnenhoek panda black 50x50x3,5/6 type Neus</t>
  </si>
  <si>
    <t>ZATA1041</t>
  </si>
  <si>
    <t>Boordst buitenhoek links panda black 27,45x30x3 type I</t>
  </si>
  <si>
    <t>ZATA1331</t>
  </si>
  <si>
    <t>boordst buitenhoek links panda black 24,45x30x3/6 type Neus</t>
  </si>
  <si>
    <t>boordsteen recht panda black 50X30X3 type I</t>
  </si>
  <si>
    <t>boordsteen recht panda Black 50X30X3,5/6 type Neus</t>
  </si>
  <si>
    <t>Boordst buitenhoek rechts panda black 27,45x30x3 type I</t>
  </si>
  <si>
    <t>boordst buitenhoek rechts panda black 24,45x30x3/6 type Neus</t>
  </si>
  <si>
    <t>Jasberg grijs graniet 50x35x3 gevlamd type I</t>
  </si>
  <si>
    <t>klik hier</t>
  </si>
  <si>
    <t>Buitenhoek links</t>
  </si>
  <si>
    <t>Buitenhoek rechts</t>
  </si>
  <si>
    <t>barcode buiten links</t>
  </si>
  <si>
    <t>barcode buiten rechts</t>
  </si>
  <si>
    <t>barcode tegel</t>
  </si>
  <si>
    <t xml:space="preserve"> Diameter:</t>
  </si>
  <si>
    <t>Diameter:</t>
  </si>
  <si>
    <t xml:space="preserve">       B</t>
  </si>
  <si>
    <t xml:space="preserve">       A</t>
  </si>
  <si>
    <t xml:space="preserve">       D</t>
  </si>
  <si>
    <t>Klik hier</t>
  </si>
  <si>
    <t>barcode boog 3m</t>
  </si>
  <si>
    <t>Barcode boog 4m</t>
  </si>
  <si>
    <t>Jasberg grijs graniet 50x35x6/3,5 gevlamd type neus</t>
  </si>
  <si>
    <t>Panda black basalt 50X35X3 gevlamd type I</t>
  </si>
  <si>
    <t>Panda black basalt 50X35X6/3,5 gevlamd type neus</t>
  </si>
  <si>
    <t>Ronde binnenhoek</t>
  </si>
  <si>
    <t>Rechte binnenhoek</t>
  </si>
  <si>
    <t>Grey mount gebouchardeerd</t>
  </si>
  <si>
    <t>Jasberg gevlamd</t>
  </si>
  <si>
    <t>Grey mount graniet 50x35x3  gebouchardeerd type I</t>
  </si>
  <si>
    <t>barcode binnen rond</t>
  </si>
  <si>
    <t>barcode binnenhoek recht</t>
  </si>
  <si>
    <t>ZATX1051</t>
  </si>
  <si>
    <t>ZATX1331</t>
  </si>
  <si>
    <t>ZATX1161</t>
  </si>
  <si>
    <t>ZATX1171</t>
  </si>
  <si>
    <t>ZATA1151</t>
  </si>
  <si>
    <t>ZATA1211</t>
  </si>
  <si>
    <t>ZATA6031</t>
  </si>
  <si>
    <t>ZATA1166</t>
  </si>
  <si>
    <t>ZATA1081</t>
  </si>
  <si>
    <t>ZATA1326</t>
  </si>
  <si>
    <t xml:space="preserve">          d</t>
  </si>
  <si>
    <t>Schatting kostprijs</t>
  </si>
  <si>
    <t>default_code</t>
  </si>
  <si>
    <t>list_price</t>
  </si>
  <si>
    <t>/</t>
  </si>
  <si>
    <t>BOX4</t>
  </si>
  <si>
    <t>BOX6</t>
  </si>
  <si>
    <t>CASH-IN</t>
  </si>
  <si>
    <t>CASH-OUT</t>
  </si>
  <si>
    <t>EFSX6402</t>
  </si>
  <si>
    <t>EFSX6403</t>
  </si>
  <si>
    <t>EFSX6404</t>
  </si>
  <si>
    <t>EFSX6406</t>
  </si>
  <si>
    <t>EFSX6407</t>
  </si>
  <si>
    <t>HBLX0010</t>
  </si>
  <si>
    <t>HHAX0100</t>
  </si>
  <si>
    <t>HHHX1030</t>
  </si>
  <si>
    <t>SMSX0010</t>
  </si>
  <si>
    <t>SMSX0010-25S</t>
  </si>
  <si>
    <t>SMSX0010-50S</t>
  </si>
  <si>
    <t>SMSX0020</t>
  </si>
  <si>
    <t>SMSX0070</t>
  </si>
  <si>
    <t>SMSX0100</t>
  </si>
  <si>
    <t>SMSX0110</t>
  </si>
  <si>
    <t>SMSX0120</t>
  </si>
  <si>
    <t>SMSX0130</t>
  </si>
  <si>
    <t>SMSX0140</t>
  </si>
  <si>
    <t>SMSX0150</t>
  </si>
  <si>
    <t>TACX0596</t>
  </si>
  <si>
    <t>TACX0597</t>
  </si>
  <si>
    <t>TACX0598</t>
  </si>
  <si>
    <t>TACX0599</t>
  </si>
  <si>
    <t>TACX0600</t>
  </si>
  <si>
    <t>TACX0601</t>
  </si>
  <si>
    <t>TACX0602</t>
  </si>
  <si>
    <t>TACX0603</t>
  </si>
  <si>
    <t>TACX0604</t>
  </si>
  <si>
    <t>TACX0605</t>
  </si>
  <si>
    <t>TACX0606</t>
  </si>
  <si>
    <t>TACX0607</t>
  </si>
  <si>
    <t>TACX0608</t>
  </si>
  <si>
    <t>TACX0609</t>
  </si>
  <si>
    <t>TACX0610</t>
  </si>
  <si>
    <t>TACX0611</t>
  </si>
  <si>
    <t>TCGX0010</t>
  </si>
  <si>
    <t>TCGX0020</t>
  </si>
  <si>
    <t>TCGX0030</t>
  </si>
  <si>
    <t>TCGX0040</t>
  </si>
  <si>
    <t>WKBX0010</t>
  </si>
  <si>
    <t>WKBX0020</t>
  </si>
  <si>
    <t>WKBX0030</t>
  </si>
  <si>
    <t>WKBX0040</t>
  </si>
  <si>
    <t>WKBX1000</t>
  </si>
  <si>
    <t>WLDX0010</t>
  </si>
  <si>
    <t>WLDX0020</t>
  </si>
  <si>
    <t>WLDX0030</t>
  </si>
  <si>
    <t>WLDX0040</t>
  </si>
  <si>
    <t>WLDX0050</t>
  </si>
  <si>
    <t>WLDX0060</t>
  </si>
  <si>
    <t>WLDX0070</t>
  </si>
  <si>
    <t>WLDX0080</t>
  </si>
  <si>
    <t>WLDX0090</t>
  </si>
  <si>
    <t>WLDX0100</t>
  </si>
  <si>
    <t>WLDX0110</t>
  </si>
  <si>
    <t>WLDX0120</t>
  </si>
  <si>
    <t>WLDX0130</t>
  </si>
  <si>
    <t>WLDX0140</t>
  </si>
  <si>
    <t>WLDX0150</t>
  </si>
  <si>
    <t>WLDX0160</t>
  </si>
  <si>
    <t>WLDX0170</t>
  </si>
  <si>
    <t>WLDX0180</t>
  </si>
  <si>
    <t>WLDX0190</t>
  </si>
  <si>
    <t>WLDX0200</t>
  </si>
  <si>
    <t>WLDX0210</t>
  </si>
  <si>
    <t>ZABX0001</t>
  </si>
  <si>
    <t>ZABX0001-K</t>
  </si>
  <si>
    <t>ZABX0002</t>
  </si>
  <si>
    <t>ZABX0002-K</t>
  </si>
  <si>
    <t>ZABX0003</t>
  </si>
  <si>
    <t>ZABX0003-K</t>
  </si>
  <si>
    <t>ZABX0004</t>
  </si>
  <si>
    <t>ZABX0004-K</t>
  </si>
  <si>
    <t>ZABX0005</t>
  </si>
  <si>
    <t>ZABX0005-K</t>
  </si>
  <si>
    <t>ZABX0006</t>
  </si>
  <si>
    <t>ZABX0006-K</t>
  </si>
  <si>
    <t>ZABX0007</t>
  </si>
  <si>
    <t>ZABX0007-K</t>
  </si>
  <si>
    <t>ZABX0008</t>
  </si>
  <si>
    <t>ZABX0008-K</t>
  </si>
  <si>
    <t>ZABX0009</t>
  </si>
  <si>
    <t>ZABX0009-K</t>
  </si>
  <si>
    <t>ZABX0010</t>
  </si>
  <si>
    <t>ZABX0010-K</t>
  </si>
  <si>
    <t>ZABX0011</t>
  </si>
  <si>
    <t>ZABX0011-S</t>
  </si>
  <si>
    <t>ZABX0011-SK</t>
  </si>
  <si>
    <t>ZABX0012</t>
  </si>
  <si>
    <t>ZABX0012-S</t>
  </si>
  <si>
    <t>ZABX0012-SK</t>
  </si>
  <si>
    <t>ZABX0013</t>
  </si>
  <si>
    <t>ZABX0013-S</t>
  </si>
  <si>
    <t>ZABX0013-SK</t>
  </si>
  <si>
    <t>ZABX0014</t>
  </si>
  <si>
    <t>ZABX0014-S</t>
  </si>
  <si>
    <t>ZABX0014-SK</t>
  </si>
  <si>
    <t>ZABX0015</t>
  </si>
  <si>
    <t>ZABX0015-S</t>
  </si>
  <si>
    <t>ZABX0015-SK</t>
  </si>
  <si>
    <t>ZABX0016</t>
  </si>
  <si>
    <t>ZABX0016-S</t>
  </si>
  <si>
    <t>ZABX0016-SK</t>
  </si>
  <si>
    <t>ZABX0017</t>
  </si>
  <si>
    <t>ZABX0017-S</t>
  </si>
  <si>
    <t>ZABX0017-SK</t>
  </si>
  <si>
    <t>ZABX0018</t>
  </si>
  <si>
    <t>ZABX0018-S</t>
  </si>
  <si>
    <t>ZABX0018-SK</t>
  </si>
  <si>
    <t>ZABX0019</t>
  </si>
  <si>
    <t>ZABX0019-S</t>
  </si>
  <si>
    <t>ZABX0019-SK</t>
  </si>
  <si>
    <t>ZABX0020</t>
  </si>
  <si>
    <t>ZABX0020-S</t>
  </si>
  <si>
    <t>ZABX0020-SK</t>
  </si>
  <si>
    <t>ZABX0030</t>
  </si>
  <si>
    <t>ZABX0031</t>
  </si>
  <si>
    <t>ZABX0032</t>
  </si>
  <si>
    <t>ZABX0033</t>
  </si>
  <si>
    <t>ZABX0034</t>
  </si>
  <si>
    <t>ZABX0035</t>
  </si>
  <si>
    <t>ZABX0036</t>
  </si>
  <si>
    <t>ZABX0037</t>
  </si>
  <si>
    <t>ZABX0038</t>
  </si>
  <si>
    <t>ZABX0039</t>
  </si>
  <si>
    <t>ZABX0040</t>
  </si>
  <si>
    <t>ZABX0041</t>
  </si>
  <si>
    <t>ZALE5351</t>
  </si>
  <si>
    <t>ZALE5354</t>
  </si>
  <si>
    <t>ZALX1010-1</t>
  </si>
  <si>
    <t>ZALX1010-100S</t>
  </si>
  <si>
    <t>ZALX1020-1</t>
  </si>
  <si>
    <t>ZALX1020-36S</t>
  </si>
  <si>
    <t>ZALX1021</t>
  </si>
  <si>
    <t>ZALX1025</t>
  </si>
  <si>
    <t>ZALX1030-1</t>
  </si>
  <si>
    <t>ZALX1030-24S</t>
  </si>
  <si>
    <t>ZALX1040</t>
  </si>
  <si>
    <t>ZALX1041</t>
  </si>
  <si>
    <t>ZALX1042</t>
  </si>
  <si>
    <t>ZALX1043</t>
  </si>
  <si>
    <t>ZALX1044</t>
  </si>
  <si>
    <t>ZALX1120</t>
  </si>
  <si>
    <t>ZALX1130-1</t>
  </si>
  <si>
    <t>ZALX1130-160S</t>
  </si>
  <si>
    <t>ZALX1130-5PS</t>
  </si>
  <si>
    <t>ZALX1131-1</t>
  </si>
  <si>
    <t>ZALX1131-160S</t>
  </si>
  <si>
    <t>ZALX1131-5PS</t>
  </si>
  <si>
    <t>ZALX1133-1</t>
  </si>
  <si>
    <t>ZALX1133-5</t>
  </si>
  <si>
    <t>ZALX1135-1</t>
  </si>
  <si>
    <t>ZALX1135-5</t>
  </si>
  <si>
    <t>ZALX1140</t>
  </si>
  <si>
    <t>ZALX1150</t>
  </si>
  <si>
    <t>ZALX1155</t>
  </si>
  <si>
    <t>ZALX1156</t>
  </si>
  <si>
    <t>ZALX1157</t>
  </si>
  <si>
    <t>ZALX1158</t>
  </si>
  <si>
    <t>ZALX1160</t>
  </si>
  <si>
    <t>ZALX1165</t>
  </si>
  <si>
    <t>ZALX1170</t>
  </si>
  <si>
    <t>ZALX1175</t>
  </si>
  <si>
    <t>ZALX1180</t>
  </si>
  <si>
    <t>ZALX1182-P</t>
  </si>
  <si>
    <t>ZALX1184</t>
  </si>
  <si>
    <t>ZALX1190-1</t>
  </si>
  <si>
    <t>ZALX1190-100S</t>
  </si>
  <si>
    <t>ZALX1190-5PS</t>
  </si>
  <si>
    <t>ZALX1191-1</t>
  </si>
  <si>
    <t>ZALX1191-100S</t>
  </si>
  <si>
    <t>ZALX1191-5PS</t>
  </si>
  <si>
    <t>ZALX1193-1</t>
  </si>
  <si>
    <t>ZALX1193-5</t>
  </si>
  <si>
    <t>ZALX1195-1</t>
  </si>
  <si>
    <t>ZALX1195-5</t>
  </si>
  <si>
    <t>ZALX1210</t>
  </si>
  <si>
    <t>ZALX1220</t>
  </si>
  <si>
    <t>ZALX2010-1</t>
  </si>
  <si>
    <t>ZALX2010-24S</t>
  </si>
  <si>
    <t>ZALX2011</t>
  </si>
  <si>
    <t>ZALX2012</t>
  </si>
  <si>
    <t>ZALX2013</t>
  </si>
  <si>
    <t>ZALX2014</t>
  </si>
  <si>
    <t>ZALX2015</t>
  </si>
  <si>
    <t>ZALX2016</t>
  </si>
  <si>
    <t>ZALX2018-1</t>
  </si>
  <si>
    <t>ZALX2019-1</t>
  </si>
  <si>
    <t>ZALX2020-1</t>
  </si>
  <si>
    <t>ZALX2020-16S</t>
  </si>
  <si>
    <t>ZALX2030</t>
  </si>
  <si>
    <t>ZALX2040</t>
  </si>
  <si>
    <t>ZALX2110</t>
  </si>
  <si>
    <t>ZALX2160</t>
  </si>
  <si>
    <t>ZALX2170</t>
  </si>
  <si>
    <t>ZALX2210</t>
  </si>
  <si>
    <t>ZALX2211</t>
  </si>
  <si>
    <t>ZALX2220</t>
  </si>
  <si>
    <t>ZALX2310</t>
  </si>
  <si>
    <t>ZALX2315</t>
  </si>
  <si>
    <t>ZALX3010</t>
  </si>
  <si>
    <t>ZALX3020</t>
  </si>
  <si>
    <t>ZALX3050</t>
  </si>
  <si>
    <t>ZALX3060</t>
  </si>
  <si>
    <t>ZALX3110</t>
  </si>
  <si>
    <t>ZALX3111</t>
  </si>
  <si>
    <t>ZALX3112</t>
  </si>
  <si>
    <t>ZALX3113</t>
  </si>
  <si>
    <t>ZALX3115-1</t>
  </si>
  <si>
    <t>ZALX3115-75</t>
  </si>
  <si>
    <t>ZALX3116</t>
  </si>
  <si>
    <t>ZALX3117</t>
  </si>
  <si>
    <t>ZALX3120</t>
  </si>
  <si>
    <t>ZALX3125</t>
  </si>
  <si>
    <t>ZALX3126</t>
  </si>
  <si>
    <t>ZALX3130-1</t>
  </si>
  <si>
    <t>ZALX3130-100</t>
  </si>
  <si>
    <t>ZALX3150-1</t>
  </si>
  <si>
    <t>ZALX3150-60</t>
  </si>
  <si>
    <t>ZALX3151</t>
  </si>
  <si>
    <t>ZALX3152</t>
  </si>
  <si>
    <t>ZALX3160</t>
  </si>
  <si>
    <t>ZALX3170-1</t>
  </si>
  <si>
    <t>ZALX3170-72</t>
  </si>
  <si>
    <t>ZALX3175-1</t>
  </si>
  <si>
    <t>ZALX3175-100S</t>
  </si>
  <si>
    <t>ZALX4010</t>
  </si>
  <si>
    <t>ZALX4020-S</t>
  </si>
  <si>
    <t>ZALX4040</t>
  </si>
  <si>
    <t>ZALX4150</t>
  </si>
  <si>
    <t>ZALX4160</t>
  </si>
  <si>
    <t>ZALX4180</t>
  </si>
  <si>
    <t>ZALX4210-1</t>
  </si>
  <si>
    <t>ZALX4210-60S</t>
  </si>
  <si>
    <t>ZALX4211</t>
  </si>
  <si>
    <t>ZALX4212</t>
  </si>
  <si>
    <t>ZALX4214</t>
  </si>
  <si>
    <t>ZALX4220-1</t>
  </si>
  <si>
    <t>ZALX4220-60</t>
  </si>
  <si>
    <t>ZALX4230-S</t>
  </si>
  <si>
    <t>ZALX4240-1</t>
  </si>
  <si>
    <t>ZALX4240-72</t>
  </si>
  <si>
    <t>ZALX4250</t>
  </si>
  <si>
    <t>ZALX4310-K</t>
  </si>
  <si>
    <t>ZALX4320</t>
  </si>
  <si>
    <t>ZALX4330</t>
  </si>
  <si>
    <t>ZALX4340</t>
  </si>
  <si>
    <t>ZALX4360-1</t>
  </si>
  <si>
    <t>ZALX4360-45</t>
  </si>
  <si>
    <t>ZALX4365-S</t>
  </si>
  <si>
    <t>ZALX4405</t>
  </si>
  <si>
    <t>ZALX4410-1</t>
  </si>
  <si>
    <t>ZALX4410-120S</t>
  </si>
  <si>
    <t>ZALX4420</t>
  </si>
  <si>
    <t>ZALX4430-1P</t>
  </si>
  <si>
    <t>ZALX4430-60S</t>
  </si>
  <si>
    <t>ZALX4440</t>
  </si>
  <si>
    <t>ZALX4450</t>
  </si>
  <si>
    <t>ZALX4455-1</t>
  </si>
  <si>
    <t>ZALX4455-16</t>
  </si>
  <si>
    <t>ZALX4460-1F</t>
  </si>
  <si>
    <t>ZALX4461</t>
  </si>
  <si>
    <t>ZALX4462</t>
  </si>
  <si>
    <t>ZALX4470</t>
  </si>
  <si>
    <t>ZALX4480-1</t>
  </si>
  <si>
    <t>ZALX4480-60</t>
  </si>
  <si>
    <t>ZALX4490</t>
  </si>
  <si>
    <t>ZALX4495</t>
  </si>
  <si>
    <t>ZALX4510</t>
  </si>
  <si>
    <t>ZALX4520</t>
  </si>
  <si>
    <t>ZALX4610-1</t>
  </si>
  <si>
    <t>ZALX4610-76</t>
  </si>
  <si>
    <t>ZALX4635-1</t>
  </si>
  <si>
    <t>ZALX4635-45</t>
  </si>
  <si>
    <t>ZALX4640</t>
  </si>
  <si>
    <t>ZALX4710</t>
  </si>
  <si>
    <t>ZALX4711</t>
  </si>
  <si>
    <t>ZALX4720</t>
  </si>
  <si>
    <t>ZALX4730-1</t>
  </si>
  <si>
    <t>ZALX4735</t>
  </si>
  <si>
    <t>ZALX4810</t>
  </si>
  <si>
    <t>ZALX4820</t>
  </si>
  <si>
    <t>ZALX4830</t>
  </si>
  <si>
    <t>ZALX4840</t>
  </si>
  <si>
    <t>ZALX4841</t>
  </si>
  <si>
    <t>ZALX4850</t>
  </si>
  <si>
    <t>ZALX4850-2PS</t>
  </si>
  <si>
    <t>ZALX5010-1</t>
  </si>
  <si>
    <t>ZALX5010-2.5P</t>
  </si>
  <si>
    <t>ZALX5010-5</t>
  </si>
  <si>
    <t>ZALX5020-1</t>
  </si>
  <si>
    <t>ZALX5020-2.5</t>
  </si>
  <si>
    <t>ZALX5020-5</t>
  </si>
  <si>
    <t>ZALX5030-1P</t>
  </si>
  <si>
    <t>ZALX5030-2.5P</t>
  </si>
  <si>
    <t>ZALX5030-5</t>
  </si>
  <si>
    <t>ZALX5040</t>
  </si>
  <si>
    <t>ZALX5050-1P</t>
  </si>
  <si>
    <t>ZALX5050-2.5P</t>
  </si>
  <si>
    <t>ZALX5050-5</t>
  </si>
  <si>
    <t>ZALX5060-1P</t>
  </si>
  <si>
    <t>ZALX5060-2.5P</t>
  </si>
  <si>
    <t>ZALX5060-5</t>
  </si>
  <si>
    <t>ZALX5070-1P</t>
  </si>
  <si>
    <t>ZALX5070-2.5P</t>
  </si>
  <si>
    <t>ZALX5070-5</t>
  </si>
  <si>
    <t>ZALX5110</t>
  </si>
  <si>
    <t>ZALX5111</t>
  </si>
  <si>
    <t>ZALX5115</t>
  </si>
  <si>
    <t>ZALX5210-0.5P</t>
  </si>
  <si>
    <t>ZALX5210-1</t>
  </si>
  <si>
    <t>ZALX5210-25</t>
  </si>
  <si>
    <t>ZALX5210-50</t>
  </si>
  <si>
    <t>ZALX5220-0.5P</t>
  </si>
  <si>
    <t>ZALX5220-1</t>
  </si>
  <si>
    <t>ZALX5220-12.5</t>
  </si>
  <si>
    <t>ZALX5220-25</t>
  </si>
  <si>
    <t>ZALX5220-30</t>
  </si>
  <si>
    <t>ZALX5220-5P</t>
  </si>
  <si>
    <t>ZALX5230-10</t>
  </si>
  <si>
    <t>ZALX5230-12</t>
  </si>
  <si>
    <t>ZALX5230-15</t>
  </si>
  <si>
    <t>ZALX5230-7.5</t>
  </si>
  <si>
    <t>ZALX5230-9</t>
  </si>
  <si>
    <t>ZALX5240-25</t>
  </si>
  <si>
    <t>ZALX5240-50</t>
  </si>
  <si>
    <t>ZALX5241-25</t>
  </si>
  <si>
    <t>ZALX5241-50</t>
  </si>
  <si>
    <t>ZALX5250-1</t>
  </si>
  <si>
    <t>ZALX5250-12</t>
  </si>
  <si>
    <t>ZALX5250-25</t>
  </si>
  <si>
    <t>ZALX5250-5</t>
  </si>
  <si>
    <t>ZALX5250-50</t>
  </si>
  <si>
    <t>ZALX5250-P1M</t>
  </si>
  <si>
    <t>ZALX5260-12</t>
  </si>
  <si>
    <t>ZALX5260-1P</t>
  </si>
  <si>
    <t>ZALX5260-25</t>
  </si>
  <si>
    <t>ZALX5260-50</t>
  </si>
  <si>
    <t>ZALX5260-5P</t>
  </si>
  <si>
    <t>ZALX5260-P1M</t>
  </si>
  <si>
    <t>ZALX5265</t>
  </si>
  <si>
    <t>ZALX5266</t>
  </si>
  <si>
    <t>ZALX5270</t>
  </si>
  <si>
    <t>ZALX5271</t>
  </si>
  <si>
    <t>ZALX5273</t>
  </si>
  <si>
    <t>ZALX5275</t>
  </si>
  <si>
    <t>ZALX5281-10.5S</t>
  </si>
  <si>
    <t>ZALX5281-12.5</t>
  </si>
  <si>
    <t>ZALX5281-1.5</t>
  </si>
  <si>
    <t>ZALX5281-25</t>
  </si>
  <si>
    <t>ZALX5281-50</t>
  </si>
  <si>
    <t>ZALX5281-6</t>
  </si>
  <si>
    <t>ZALX5281-P1.5M</t>
  </si>
  <si>
    <t>ZALX5282</t>
  </si>
  <si>
    <t>ZALX5283-25</t>
  </si>
  <si>
    <t>ZALX5296-12.5</t>
  </si>
  <si>
    <t>ZALX5296-1.5</t>
  </si>
  <si>
    <t>ZALX5296-25</t>
  </si>
  <si>
    <t>ZALX5296-50</t>
  </si>
  <si>
    <t>ZALX5296-6</t>
  </si>
  <si>
    <t>ZALX5296-P1.5M</t>
  </si>
  <si>
    <t>ZALX5300</t>
  </si>
  <si>
    <t>ZALX5301</t>
  </si>
  <si>
    <t>ZALX5302</t>
  </si>
  <si>
    <t>ZALX5303</t>
  </si>
  <si>
    <t>ZALX5328-S</t>
  </si>
  <si>
    <t>ZALX5330-S</t>
  </si>
  <si>
    <t>ZALX5340</t>
  </si>
  <si>
    <t>ZALX5340-S</t>
  </si>
  <si>
    <t>ZALX5350</t>
  </si>
  <si>
    <t>ZALX6010</t>
  </si>
  <si>
    <t>ZALX6012</t>
  </si>
  <si>
    <t>ZALX6015</t>
  </si>
  <si>
    <t>ZALX6017</t>
  </si>
  <si>
    <t>ZALX6020</t>
  </si>
  <si>
    <t>ZALX6020-K</t>
  </si>
  <si>
    <t>ZALX6025-1</t>
  </si>
  <si>
    <t>ZALX6025-90</t>
  </si>
  <si>
    <t>ZALX6027</t>
  </si>
  <si>
    <t>ZALX6028</t>
  </si>
  <si>
    <t>ZALX6030</t>
  </si>
  <si>
    <t>ZALX6040</t>
  </si>
  <si>
    <t>ZALX6043</t>
  </si>
  <si>
    <t>ZALX6045</t>
  </si>
  <si>
    <t>ZALX6050</t>
  </si>
  <si>
    <t>ZALX6060</t>
  </si>
  <si>
    <t>ZALX6070</t>
  </si>
  <si>
    <t>ZALX6080</t>
  </si>
  <si>
    <t>ZALX6081</t>
  </si>
  <si>
    <t>ZALX6082</t>
  </si>
  <si>
    <t>ZALX6083</t>
  </si>
  <si>
    <t>ZALX6084</t>
  </si>
  <si>
    <t>ZALX6085</t>
  </si>
  <si>
    <t>ZALX6086</t>
  </si>
  <si>
    <t>ZALX6087</t>
  </si>
  <si>
    <t>ZALX6088</t>
  </si>
  <si>
    <t>ZALX6089</t>
  </si>
  <si>
    <t>ZALX6090</t>
  </si>
  <si>
    <t>ZALX7000</t>
  </si>
  <si>
    <t>ZALX7020</t>
  </si>
  <si>
    <t>ZALX7030</t>
  </si>
  <si>
    <t>ZALX9010</t>
  </si>
  <si>
    <t>ZALX9010-6PS</t>
  </si>
  <si>
    <t>ZALX9015-1</t>
  </si>
  <si>
    <t>ZALX9015-6PS</t>
  </si>
  <si>
    <t>ZALX9020-1</t>
  </si>
  <si>
    <t>ZALX9020-1-K</t>
  </si>
  <si>
    <t>ZALX9020-288S</t>
  </si>
  <si>
    <t>ZALX9020-6PS</t>
  </si>
  <si>
    <t>ZALX9030</t>
  </si>
  <si>
    <t>ZALX9032</t>
  </si>
  <si>
    <t>ZALX9034</t>
  </si>
  <si>
    <t>ZALX9036</t>
  </si>
  <si>
    <t>zalx9038</t>
  </si>
  <si>
    <t>ZALX9040</t>
  </si>
  <si>
    <t>ZALX9041</t>
  </si>
  <si>
    <t>ZALX9042-P</t>
  </si>
  <si>
    <t>ZALX9043-P</t>
  </si>
  <si>
    <t>ZALX9044-P</t>
  </si>
  <si>
    <t>ZALX9045</t>
  </si>
  <si>
    <t>ZALX9050</t>
  </si>
  <si>
    <t>ZALX9051</t>
  </si>
  <si>
    <t>ZALX9110</t>
  </si>
  <si>
    <t>ZAQX0001</t>
  </si>
  <si>
    <t>ZAQX0002</t>
  </si>
  <si>
    <t>ZAQX0003</t>
  </si>
  <si>
    <t>ZAQX0004</t>
  </si>
  <si>
    <t>ZAQX0005</t>
  </si>
  <si>
    <t>ZARX0120</t>
  </si>
  <si>
    <t>ZARX0170</t>
  </si>
  <si>
    <t>ZARX0190</t>
  </si>
  <si>
    <t>ZARX020</t>
  </si>
  <si>
    <t>ZARX0210</t>
  </si>
  <si>
    <t>ZARX0220</t>
  </si>
  <si>
    <t>ZARX0230</t>
  </si>
  <si>
    <t>ZARX0240</t>
  </si>
  <si>
    <t>ZARX025</t>
  </si>
  <si>
    <t>ZARX0250</t>
  </si>
  <si>
    <t>ZARX0275</t>
  </si>
  <si>
    <t>ZARX0280</t>
  </si>
  <si>
    <t>ZARX0285</t>
  </si>
  <si>
    <t>ZARX0290</t>
  </si>
  <si>
    <t>ZARX0295</t>
  </si>
  <si>
    <t>ZARX030</t>
  </si>
  <si>
    <t>ZARX0300</t>
  </si>
  <si>
    <t>ZARX0305</t>
  </si>
  <si>
    <t>ZARX0310</t>
  </si>
  <si>
    <t>ZARX0315</t>
  </si>
  <si>
    <t>ZARX035</t>
  </si>
  <si>
    <t>ZARX040</t>
  </si>
  <si>
    <t>ZARX045</t>
  </si>
  <si>
    <t>ZARX1010</t>
  </si>
  <si>
    <t>ZARX1020</t>
  </si>
  <si>
    <t>ZARX1022</t>
  </si>
  <si>
    <t>ZARX1023</t>
  </si>
  <si>
    <t>ZARX1024</t>
  </si>
  <si>
    <t>ZARX1025</t>
  </si>
  <si>
    <t>ZARX1026</t>
  </si>
  <si>
    <t>ZARX1027</t>
  </si>
  <si>
    <t>ZARX1028</t>
  </si>
  <si>
    <t>ZARX1029</t>
  </si>
  <si>
    <t>ZARX1030</t>
  </si>
  <si>
    <t>ZARX1031</t>
  </si>
  <si>
    <t>ZARX1032</t>
  </si>
  <si>
    <t>ZARX1034</t>
  </si>
  <si>
    <t>ZARX1038</t>
  </si>
  <si>
    <t>ZARX1050</t>
  </si>
  <si>
    <t>ZARX3110</t>
  </si>
  <si>
    <t>ZARX3111</t>
  </si>
  <si>
    <t>ZARX4030</t>
  </si>
  <si>
    <t>ZARX5010</t>
  </si>
  <si>
    <t>ZARX5020</t>
  </si>
  <si>
    <t>ZARX5030</t>
  </si>
  <si>
    <t>ZARX5035</t>
  </si>
  <si>
    <t>ZARX5040</t>
  </si>
  <si>
    <t>ZARX5041</t>
  </si>
  <si>
    <t>ZARX5042</t>
  </si>
  <si>
    <t>ZARX5043</t>
  </si>
  <si>
    <t>ZARX5044</t>
  </si>
  <si>
    <t>ZARX5050</t>
  </si>
  <si>
    <t>ZASX0030</t>
  </si>
  <si>
    <t>ZASX0040</t>
  </si>
  <si>
    <t>ZASX0050</t>
  </si>
  <si>
    <t>ZASX0051</t>
  </si>
  <si>
    <t>ZASX0060</t>
  </si>
  <si>
    <t>ZASX0410</t>
  </si>
  <si>
    <t>ZASX0420</t>
  </si>
  <si>
    <t>ZASX0430</t>
  </si>
  <si>
    <t>ZASX0431</t>
  </si>
  <si>
    <t>ZASX0451</t>
  </si>
  <si>
    <t>ZASX0480</t>
  </si>
  <si>
    <t>ZASX0490</t>
  </si>
  <si>
    <t>ZASX0500</t>
  </si>
  <si>
    <t>ZASX0503</t>
  </si>
  <si>
    <t>ZASX0506</t>
  </si>
  <si>
    <t>ZASX0600</t>
  </si>
  <si>
    <t>ZASX0610</t>
  </si>
  <si>
    <t>ZASX0620</t>
  </si>
  <si>
    <t>ZASX0630</t>
  </si>
  <si>
    <t>ZASX0640</t>
  </si>
  <si>
    <t>ZASX0650</t>
  </si>
  <si>
    <t>ZASX0700</t>
  </si>
  <si>
    <t>ZASX0705</t>
  </si>
  <si>
    <t>ZASX0720</t>
  </si>
  <si>
    <t>ZASX0730</t>
  </si>
  <si>
    <t>ZASX0740</t>
  </si>
  <si>
    <t>ZASX0750</t>
  </si>
  <si>
    <t>ZASX0800</t>
  </si>
  <si>
    <t>ZASX0810</t>
  </si>
  <si>
    <t>ZASX1030</t>
  </si>
  <si>
    <t>ZASX1031</t>
  </si>
  <si>
    <t>ZASX1040</t>
  </si>
  <si>
    <t>ZASX1040-S</t>
  </si>
  <si>
    <t>ZASX1041</t>
  </si>
  <si>
    <t>ZASX1045</t>
  </si>
  <si>
    <t>ZASX1050</t>
  </si>
  <si>
    <t>ZASX1055-10</t>
  </si>
  <si>
    <t>ZASX1055-P1M</t>
  </si>
  <si>
    <t>ZASX1057</t>
  </si>
  <si>
    <t>ZASX2237-10P</t>
  </si>
  <si>
    <t>ZASX2237-2P</t>
  </si>
  <si>
    <t>ZASX2237-P1M</t>
  </si>
  <si>
    <t>ZASZ1050</t>
  </si>
  <si>
    <t>ZATA1082</t>
  </si>
  <si>
    <t>ZATA1167</t>
  </si>
  <si>
    <t>ZATA1212</t>
  </si>
  <si>
    <t>ZATA1240</t>
  </si>
  <si>
    <t>ZATA1260</t>
  </si>
  <si>
    <t>ZATA1261</t>
  </si>
  <si>
    <t>ZATA1262</t>
  </si>
  <si>
    <t>ZATA1263</t>
  </si>
  <si>
    <t>ZATA1264</t>
  </si>
  <si>
    <t>ZATA1265</t>
  </si>
  <si>
    <t>ZATA1266</t>
  </si>
  <si>
    <t>ZATA1267</t>
  </si>
  <si>
    <t>ZATA1268</t>
  </si>
  <si>
    <t>ZATA1269</t>
  </si>
  <si>
    <t>ZATA1270</t>
  </si>
  <si>
    <t>ZATA1271</t>
  </si>
  <si>
    <t>ZATA1272</t>
  </si>
  <si>
    <t>ZATA1273</t>
  </si>
  <si>
    <t>ZATA1274</t>
  </si>
  <si>
    <t>ZATA1275</t>
  </si>
  <si>
    <t>ZATA1276</t>
  </si>
  <si>
    <t>ZATA1277</t>
  </si>
  <si>
    <t>ZATA1278</t>
  </si>
  <si>
    <t>ZATA1280</t>
  </si>
  <si>
    <t>ZATA1281</t>
  </si>
  <si>
    <t>ZATA1282</t>
  </si>
  <si>
    <t>ZATA1284</t>
  </si>
  <si>
    <t>ZATA1285</t>
  </si>
  <si>
    <t>ZATA1286</t>
  </si>
  <si>
    <t>ZATA1287</t>
  </si>
  <si>
    <t>ZATA1288</t>
  </si>
  <si>
    <t>ZATA1289</t>
  </si>
  <si>
    <t>ZATA1290</t>
  </si>
  <si>
    <t>ZATA1291</t>
  </si>
  <si>
    <t>ZATA1292</t>
  </si>
  <si>
    <t>ZATA1295</t>
  </si>
  <si>
    <t>ZATA1296</t>
  </si>
  <si>
    <t>ZATA1297</t>
  </si>
  <si>
    <t>ZATA1298</t>
  </si>
  <si>
    <t>ZATA1299</t>
  </si>
  <si>
    <t>ZATA1300</t>
  </si>
  <si>
    <t>ZATA1320</t>
  </si>
  <si>
    <t>ZATA1327</t>
  </si>
  <si>
    <t>ZATA1335-0.1</t>
  </si>
  <si>
    <t>ZATA1500</t>
  </si>
  <si>
    <t>ZATA1501</t>
  </si>
  <si>
    <t>ZATA1502</t>
  </si>
  <si>
    <t>ZATA1503</t>
  </si>
  <si>
    <t>ZATA1504</t>
  </si>
  <si>
    <t>ZATA1505</t>
  </si>
  <si>
    <t>ZATA1506</t>
  </si>
  <si>
    <t>ZATA1507</t>
  </si>
  <si>
    <t>ZATA1508</t>
  </si>
  <si>
    <t>ZATA1509</t>
  </si>
  <si>
    <t>ZATA1510</t>
  </si>
  <si>
    <t>ZATA1511</t>
  </si>
  <si>
    <t>ZATA1512</t>
  </si>
  <si>
    <t>ZATA1513</t>
  </si>
  <si>
    <t>ZATA1514</t>
  </si>
  <si>
    <t>ZATA1515</t>
  </si>
  <si>
    <t>ZATA1516</t>
  </si>
  <si>
    <t>ZATA1517</t>
  </si>
  <si>
    <t>ZATA1518</t>
  </si>
  <si>
    <t>ZATA1519</t>
  </si>
  <si>
    <t>ZATA1520</t>
  </si>
  <si>
    <t>ZATA1521</t>
  </si>
  <si>
    <t>ZATA1522</t>
  </si>
  <si>
    <t>ZATA1523</t>
  </si>
  <si>
    <t>ZATA1524</t>
  </si>
  <si>
    <t>ZATA1525</t>
  </si>
  <si>
    <t>ZATA1526</t>
  </si>
  <si>
    <t>ZATA1527</t>
  </si>
  <si>
    <t>ZATA1528</t>
  </si>
  <si>
    <t>ZATA1529</t>
  </si>
  <si>
    <t>ZATA1530</t>
  </si>
  <si>
    <t>ZATA1531</t>
  </si>
  <si>
    <t>ZATA1532</t>
  </si>
  <si>
    <t>ZATA1533</t>
  </si>
  <si>
    <t>ZATA1534</t>
  </si>
  <si>
    <t>ZATA1535</t>
  </si>
  <si>
    <t>ZATA1536</t>
  </si>
  <si>
    <t>ZATA1537</t>
  </si>
  <si>
    <t>ZATA1538</t>
  </si>
  <si>
    <t>ZATA1539</t>
  </si>
  <si>
    <t>ZATA1540</t>
  </si>
  <si>
    <t>ZATA1541</t>
  </si>
  <si>
    <t>ZATA1542</t>
  </si>
  <si>
    <t>ZATA1543</t>
  </si>
  <si>
    <t>ZATA1544</t>
  </si>
  <si>
    <t>ZATA1545</t>
  </si>
  <si>
    <t>ZATA1546</t>
  </si>
  <si>
    <t>ZATA1547</t>
  </si>
  <si>
    <t>ZATA1548</t>
  </si>
  <si>
    <t>ZATA1549</t>
  </si>
  <si>
    <t>ZATA1550</t>
  </si>
  <si>
    <t>ZATA1551</t>
  </si>
  <si>
    <t>ZATA1552</t>
  </si>
  <si>
    <t>ZATA1553</t>
  </si>
  <si>
    <t>ZATA1554</t>
  </si>
  <si>
    <t>ZATA1555</t>
  </si>
  <si>
    <t>ZATA1556</t>
  </si>
  <si>
    <t>ZATA1557</t>
  </si>
  <si>
    <t>ZATA1558</t>
  </si>
  <si>
    <t>ZATA1559</t>
  </si>
  <si>
    <t>ZATA1560</t>
  </si>
  <si>
    <t>ZATA1561</t>
  </si>
  <si>
    <t>ZATA1562</t>
  </si>
  <si>
    <t>ZATA1563</t>
  </si>
  <si>
    <t>ZATA1564</t>
  </si>
  <si>
    <t>ZATA1565</t>
  </si>
  <si>
    <t>ZATA1566</t>
  </si>
  <si>
    <t>ZATA1567</t>
  </si>
  <si>
    <t>ZATA1568</t>
  </si>
  <si>
    <t>ZATA1569</t>
  </si>
  <si>
    <t>ZATA1680</t>
  </si>
  <si>
    <t>ZATA1685</t>
  </si>
  <si>
    <t>ZATA1690</t>
  </si>
  <si>
    <t>ZATA1695</t>
  </si>
  <si>
    <t>ZATA1700</t>
  </si>
  <si>
    <t>ZATA1710</t>
  </si>
  <si>
    <t>ZATA1720</t>
  </si>
  <si>
    <t>ZATA1730</t>
  </si>
  <si>
    <t>ZATA2010</t>
  </si>
  <si>
    <t>ZATA6032</t>
  </si>
  <si>
    <t>ZATX0010</t>
  </si>
  <si>
    <t>ZATX0020</t>
  </si>
  <si>
    <t>ZATX0030</t>
  </si>
  <si>
    <t>ZATX0031</t>
  </si>
  <si>
    <t>ZATX0035</t>
  </si>
  <si>
    <t>ZATX0036</t>
  </si>
  <si>
    <t>ZATX0037</t>
  </si>
  <si>
    <t>ZATX0038</t>
  </si>
  <si>
    <t>ZATX0039</t>
  </si>
  <si>
    <t>ZATX0040</t>
  </si>
  <si>
    <t>ZATX0041</t>
  </si>
  <si>
    <t>ZATX0042</t>
  </si>
  <si>
    <t>ZATX0043</t>
  </si>
  <si>
    <t>ZATX0044</t>
  </si>
  <si>
    <t>ZATX0045</t>
  </si>
  <si>
    <t>ZATX0046</t>
  </si>
  <si>
    <t>ZATX0047</t>
  </si>
  <si>
    <t>ZATX0048</t>
  </si>
  <si>
    <t>ZATX0049</t>
  </si>
  <si>
    <t>ZATX0050</t>
  </si>
  <si>
    <t>ZATX0051</t>
  </si>
  <si>
    <t>ZATX0052</t>
  </si>
  <si>
    <t>ZATX0053</t>
  </si>
  <si>
    <t>ZATX0054</t>
  </si>
  <si>
    <t>ZATX0055</t>
  </si>
  <si>
    <t>ZATX0056</t>
  </si>
  <si>
    <t>ZATX0057</t>
  </si>
  <si>
    <t>ZATX0058</t>
  </si>
  <si>
    <t>ZATX0059</t>
  </si>
  <si>
    <t>ZATX0061</t>
  </si>
  <si>
    <t>ZATX0062</t>
  </si>
  <si>
    <t>ZATX0063</t>
  </si>
  <si>
    <t>ZATX0064</t>
  </si>
  <si>
    <t>ZATX0065</t>
  </si>
  <si>
    <t>ZATX0066</t>
  </si>
  <si>
    <t>ZATX0067</t>
  </si>
  <si>
    <t>ZATX0068</t>
  </si>
  <si>
    <t>ZATX0070</t>
  </si>
  <si>
    <t>ZATX0071</t>
  </si>
  <si>
    <t>ZATX0080</t>
  </si>
  <si>
    <t>ZATX0085</t>
  </si>
  <si>
    <t>ZATX0086</t>
  </si>
  <si>
    <t>ZATX0090</t>
  </si>
  <si>
    <t>ZATX0100</t>
  </si>
  <si>
    <t>ZATX0101</t>
  </si>
  <si>
    <t>ZATX0102</t>
  </si>
  <si>
    <t>ZATX0103</t>
  </si>
  <si>
    <t>ZATX0104</t>
  </si>
  <si>
    <t>ZATX0105</t>
  </si>
  <si>
    <t>ZATX0106</t>
  </si>
  <si>
    <t>ZATX0108</t>
  </si>
  <si>
    <t>ZATX0110</t>
  </si>
  <si>
    <t>ZATX0112</t>
  </si>
  <si>
    <t>ZATX0115</t>
  </si>
  <si>
    <t>ZATX0117</t>
  </si>
  <si>
    <t>ZATX0120</t>
  </si>
  <si>
    <t>ZATX0125</t>
  </si>
  <si>
    <t>ZATX0130</t>
  </si>
  <si>
    <t>ZATX0135</t>
  </si>
  <si>
    <t>ZATX0140</t>
  </si>
  <si>
    <t>ZATX0150</t>
  </si>
  <si>
    <t>ZATX0160</t>
  </si>
  <si>
    <t>ZATX0170-P</t>
  </si>
  <si>
    <t>ZATX0170-S</t>
  </si>
  <si>
    <t>ZATX0171</t>
  </si>
  <si>
    <t>ZATX0172</t>
  </si>
  <si>
    <t>ZATX0173</t>
  </si>
  <si>
    <t>ZATX0174</t>
  </si>
  <si>
    <t>ZATX0175</t>
  </si>
  <si>
    <t>ZATX0180</t>
  </si>
  <si>
    <t>ZATX0181</t>
  </si>
  <si>
    <t>ZATX0182</t>
  </si>
  <si>
    <t>ZATX0183</t>
  </si>
  <si>
    <t>ZATX0184</t>
  </si>
  <si>
    <t>ZATX0185</t>
  </si>
  <si>
    <t>ZATX0190</t>
  </si>
  <si>
    <t>ZATX0191</t>
  </si>
  <si>
    <t>ZATX0192</t>
  </si>
  <si>
    <t>ZATX0193</t>
  </si>
  <si>
    <t>ZATX0194</t>
  </si>
  <si>
    <t>ZATX0195</t>
  </si>
  <si>
    <t>ZATX0197</t>
  </si>
  <si>
    <t>ZATX0198</t>
  </si>
  <si>
    <t>ZATX0200</t>
  </si>
  <si>
    <t>ZATX0210</t>
  </si>
  <si>
    <t>ZATX1180</t>
  </si>
  <si>
    <t>ZATX1230-0.1</t>
  </si>
  <si>
    <t>ZATX1235-0.1</t>
  </si>
  <si>
    <t>ZATX1240</t>
  </si>
  <si>
    <t>ZATX1250</t>
  </si>
  <si>
    <t>ZATX1320</t>
  </si>
  <si>
    <t>ZATX1325-0.1</t>
  </si>
  <si>
    <t>ZATX1680-0.1</t>
  </si>
  <si>
    <t>ZATX3110</t>
  </si>
  <si>
    <t>ZATX3120</t>
  </si>
  <si>
    <t>ZATX4010</t>
  </si>
  <si>
    <t>ZATX4020</t>
  </si>
  <si>
    <t>ZATX4030</t>
  </si>
  <si>
    <t>ZATX4040</t>
  </si>
  <si>
    <t>ZATX4041</t>
  </si>
  <si>
    <t>ZATX4042</t>
  </si>
  <si>
    <t>ZATX4043</t>
  </si>
  <si>
    <t>ZATX4044</t>
  </si>
  <si>
    <t>ZATX4045</t>
  </si>
  <si>
    <t>ZATX4046</t>
  </si>
  <si>
    <t>ZATX4047</t>
  </si>
  <si>
    <t>ZATX4048</t>
  </si>
  <si>
    <t>ZATX4049</t>
  </si>
  <si>
    <t>ZATX4050</t>
  </si>
  <si>
    <t>ZATX4051</t>
  </si>
  <si>
    <t>ZATX4052</t>
  </si>
  <si>
    <t>ZATX4053</t>
  </si>
  <si>
    <t>ZATX4054</t>
  </si>
  <si>
    <t>ZATX5010</t>
  </si>
  <si>
    <t>ZATX5011</t>
  </si>
  <si>
    <t>ZATX5012</t>
  </si>
  <si>
    <t>ZATX5013</t>
  </si>
  <si>
    <t>ZATX5014</t>
  </si>
  <si>
    <t>ZATX5015</t>
  </si>
  <si>
    <t>ZATX5020</t>
  </si>
  <si>
    <t>ZATX5030</t>
  </si>
  <si>
    <t>ZATX5040</t>
  </si>
  <si>
    <t>ZATX5050</t>
  </si>
  <si>
    <t>ZATX6020</t>
  </si>
  <si>
    <t>ZATX6040</t>
  </si>
  <si>
    <t>ZATX6050</t>
  </si>
  <si>
    <t>ZATX6055</t>
  </si>
  <si>
    <t>ZATX6060</t>
  </si>
  <si>
    <t>ZATX6065</t>
  </si>
  <si>
    <t>ZATX6070</t>
  </si>
  <si>
    <t>ZATX6075</t>
  </si>
  <si>
    <t>ZATX6080</t>
  </si>
  <si>
    <t>ZATX6085</t>
  </si>
  <si>
    <t>ZATX6090</t>
  </si>
  <si>
    <t>ZATX6095</t>
  </si>
  <si>
    <t>ZATX6100</t>
  </si>
  <si>
    <t>ZATX6105</t>
  </si>
  <si>
    <t>ZATX6110</t>
  </si>
  <si>
    <t>ZATX6115</t>
  </si>
  <si>
    <t>ZATX6120</t>
  </si>
  <si>
    <t>ZATX6125</t>
  </si>
  <si>
    <t>ZATX6130</t>
  </si>
  <si>
    <t>ZATX6135</t>
  </si>
  <si>
    <t>ZATX6140</t>
  </si>
  <si>
    <t>ZATX6145</t>
  </si>
  <si>
    <t>ZATX6150</t>
  </si>
  <si>
    <t>ZATX6155</t>
  </si>
  <si>
    <t>ZATX6160</t>
  </si>
  <si>
    <t>ZATX6165</t>
  </si>
  <si>
    <t>ZATX6170</t>
  </si>
  <si>
    <t>ZATX6175</t>
  </si>
  <si>
    <t>ZATX6180</t>
  </si>
  <si>
    <t>ZATX6185</t>
  </si>
  <si>
    <t>ZATX6190</t>
  </si>
  <si>
    <t>ZATX6195</t>
  </si>
  <si>
    <t>ZATX6200</t>
  </si>
  <si>
    <t>ZATX6205</t>
  </si>
  <si>
    <t>ZATX6210</t>
  </si>
  <si>
    <t>ZATX6215</t>
  </si>
  <si>
    <t>ZATX6220</t>
  </si>
  <si>
    <t>ZATX6225</t>
  </si>
  <si>
    <t>ZATX6230</t>
  </si>
  <si>
    <t>ZATX6235</t>
  </si>
  <si>
    <t>ZATX6240</t>
  </si>
  <si>
    <t>ZATX6245</t>
  </si>
  <si>
    <t>ZATX6250</t>
  </si>
  <si>
    <t>ZATX6255</t>
  </si>
  <si>
    <t>ZATX6260</t>
  </si>
  <si>
    <t>ZATX6265</t>
  </si>
  <si>
    <t>ZATX6270</t>
  </si>
  <si>
    <t>ZATX6275</t>
  </si>
  <si>
    <t>ZATX6280</t>
  </si>
  <si>
    <t>ZATX6285</t>
  </si>
  <si>
    <t>ZATX6290</t>
  </si>
  <si>
    <t>ZATX6295</t>
  </si>
  <si>
    <t>ZATX6300</t>
  </si>
  <si>
    <t>ZATX6305</t>
  </si>
  <si>
    <t>ZATX6310</t>
  </si>
  <si>
    <t>ZATX6315</t>
  </si>
  <si>
    <t>ZATX6320</t>
  </si>
  <si>
    <t>ZATX6325</t>
  </si>
  <si>
    <t>ZATX6330</t>
  </si>
  <si>
    <t>ZATX6335</t>
  </si>
  <si>
    <t>ZATX6340</t>
  </si>
  <si>
    <t>ZATX6345</t>
  </si>
  <si>
    <t>ZATX6350</t>
  </si>
  <si>
    <t>ZATX6355</t>
  </si>
  <si>
    <t>ZATX6360</t>
  </si>
  <si>
    <t>ZATX6365</t>
  </si>
  <si>
    <t>ZATX6370</t>
  </si>
  <si>
    <t>ZATX6375</t>
  </si>
  <si>
    <t>ZATX6380</t>
  </si>
  <si>
    <t>ZATX6385</t>
  </si>
  <si>
    <t>ZATX6390</t>
  </si>
  <si>
    <t>ZATX6395</t>
  </si>
  <si>
    <t>ZATX6400</t>
  </si>
  <si>
    <t>ZATX7000</t>
  </si>
  <si>
    <t>ZATZ1010</t>
  </si>
  <si>
    <t>ZBEX0001</t>
  </si>
  <si>
    <t>ZBEX0002</t>
  </si>
  <si>
    <t>ZBEX0003</t>
  </si>
  <si>
    <t>ZBEX0004</t>
  </si>
  <si>
    <t>ZBEX0005</t>
  </si>
  <si>
    <t>ZBEX0006</t>
  </si>
  <si>
    <t>ZBEX0007</t>
  </si>
  <si>
    <t>ZBEX0008</t>
  </si>
  <si>
    <t>ZBEX0009</t>
  </si>
  <si>
    <t>ZBEX0010</t>
  </si>
  <si>
    <t>ZBEX0011</t>
  </si>
  <si>
    <t>ZBEX0012</t>
  </si>
  <si>
    <t>ZBEX0013</t>
  </si>
  <si>
    <t>ZBEX0014</t>
  </si>
  <si>
    <t>ZBEX0015</t>
  </si>
  <si>
    <t>ZBEX0016</t>
  </si>
  <si>
    <t>ZBEX0017</t>
  </si>
  <si>
    <t>ZBEX0018</t>
  </si>
  <si>
    <t>ZBEX0019</t>
  </si>
  <si>
    <t>ZBEX0020</t>
  </si>
  <si>
    <t>ZBEX0021</t>
  </si>
  <si>
    <t>ZBEX0022</t>
  </si>
  <si>
    <t>ZBEX0030</t>
  </si>
  <si>
    <t>ZBEX0031</t>
  </si>
  <si>
    <t>ZBEX0032</t>
  </si>
  <si>
    <t>ZBEX0033</t>
  </si>
  <si>
    <t>ZBEX0034</t>
  </si>
  <si>
    <t>ZBEX0035</t>
  </si>
  <si>
    <t>ZBEX0036</t>
  </si>
  <si>
    <t>ZBEX0037</t>
  </si>
  <si>
    <t>ZBEX0038</t>
  </si>
  <si>
    <t>ZBEX0039</t>
  </si>
  <si>
    <t>ZBOE0140</t>
  </si>
  <si>
    <t>ZBOX0010</t>
  </si>
  <si>
    <t>ZBOX0020</t>
  </si>
  <si>
    <t>ZBOX0050</t>
  </si>
  <si>
    <t>ZBOX0060</t>
  </si>
  <si>
    <t>ZBOX0110</t>
  </si>
  <si>
    <t>ZBOX0120</t>
  </si>
  <si>
    <t>ZBOX0130</t>
  </si>
  <si>
    <t>ZBOX0215</t>
  </si>
  <si>
    <t>ZBOX0220</t>
  </si>
  <si>
    <t>ZBOX0230</t>
  </si>
  <si>
    <t>ZBOX0260</t>
  </si>
  <si>
    <t>ZBOX0265</t>
  </si>
  <si>
    <t>ZBOX0300</t>
  </si>
  <si>
    <t>ZBOX0310</t>
  </si>
  <si>
    <t>ZBOX0320</t>
  </si>
  <si>
    <t>ZBOX0330</t>
  </si>
  <si>
    <t>ZBOX0340</t>
  </si>
  <si>
    <t>ZBOX0350</t>
  </si>
  <si>
    <t>ZBOX0360</t>
  </si>
  <si>
    <t>ZBOX0370</t>
  </si>
  <si>
    <t>ZBPS0069</t>
  </si>
  <si>
    <t>ZBPS0072</t>
  </si>
  <si>
    <t>ZBPS0088</t>
  </si>
  <si>
    <t>ZBPS0128</t>
  </si>
  <si>
    <t>ZBPS0129</t>
  </si>
  <si>
    <t>ZBPS0130</t>
  </si>
  <si>
    <t>ZBPS0131</t>
  </si>
  <si>
    <t>ZBPS0132</t>
  </si>
  <si>
    <t>ZBPS0133</t>
  </si>
  <si>
    <t>ZBPS0134</t>
  </si>
  <si>
    <t>ZBPS0135</t>
  </si>
  <si>
    <t>ZBPS0136</t>
  </si>
  <si>
    <t>ZBPS0137</t>
  </si>
  <si>
    <t>ZBPS0138</t>
  </si>
  <si>
    <t>ZBPS0139</t>
  </si>
  <si>
    <t>ZBPS0140</t>
  </si>
  <si>
    <t>ZBPS0141</t>
  </si>
  <si>
    <t>ZBPS0142</t>
  </si>
  <si>
    <t>ZBPS0143</t>
  </si>
  <si>
    <t>ZBPS0144</t>
  </si>
  <si>
    <t>ZBPS0145</t>
  </si>
  <si>
    <t>ZBPS0146</t>
  </si>
  <si>
    <t>ZBPS0147</t>
  </si>
  <si>
    <t>ZBPS0148</t>
  </si>
  <si>
    <t>ZBPS0149</t>
  </si>
  <si>
    <t>ZBPS0150</t>
  </si>
  <si>
    <t>ZBPS0151</t>
  </si>
  <si>
    <t>ZBPS0152</t>
  </si>
  <si>
    <t>ZBPS0153</t>
  </si>
  <si>
    <t>ZBPS0154</t>
  </si>
  <si>
    <t>ZBPS0155</t>
  </si>
  <si>
    <t>ZBPS0156</t>
  </si>
  <si>
    <t>ZBPS0157</t>
  </si>
  <si>
    <t>ZBPS0158</t>
  </si>
  <si>
    <t>ZBPS0160</t>
  </si>
  <si>
    <t>ZBPS0161</t>
  </si>
  <si>
    <t>ZBPS0162</t>
  </si>
  <si>
    <t>ZBPS0181</t>
  </si>
  <si>
    <t>ZBPS0185</t>
  </si>
  <si>
    <t>ZBPS0191</t>
  </si>
  <si>
    <t>ZBPS0202</t>
  </si>
  <si>
    <t>ZBPS0207</t>
  </si>
  <si>
    <t>ZBPS0313</t>
  </si>
  <si>
    <t>ZBPS0328</t>
  </si>
  <si>
    <t>ZBPS0365</t>
  </si>
  <si>
    <t>ZBPS0370</t>
  </si>
  <si>
    <t>ZBPS0444</t>
  </si>
  <si>
    <t>ZBPS0448</t>
  </si>
  <si>
    <t>ZBPS0464</t>
  </si>
  <si>
    <t>ZBPS0484</t>
  </si>
  <si>
    <t>ZBPS0501</t>
  </si>
  <si>
    <t>ZBPS0537</t>
  </si>
  <si>
    <t>ZBPS0554</t>
  </si>
  <si>
    <t>ZBPS0565</t>
  </si>
  <si>
    <t>ZBPS0576</t>
  </si>
  <si>
    <t>ZBPS0659</t>
  </si>
  <si>
    <t>ZBPS0677</t>
  </si>
  <si>
    <t>ZBPS0685</t>
  </si>
  <si>
    <t>ZBPS0693</t>
  </si>
  <si>
    <t>ZBPS0715</t>
  </si>
  <si>
    <t>ZBPS0737</t>
  </si>
  <si>
    <t>ZBPS0749</t>
  </si>
  <si>
    <t>ZBPS0861</t>
  </si>
  <si>
    <t>ZBPS0863</t>
  </si>
  <si>
    <t>ZBPS0865</t>
  </si>
  <si>
    <t>ZBPS0867</t>
  </si>
  <si>
    <t>ZBPS0888</t>
  </si>
  <si>
    <t>ZBPS0890</t>
  </si>
  <si>
    <t>ZBPS0916</t>
  </si>
  <si>
    <t>ZBPS0917</t>
  </si>
  <si>
    <t>ZBPS0934</t>
  </si>
  <si>
    <t>ZBPS0938</t>
  </si>
  <si>
    <t>ZBPS0944</t>
  </si>
  <si>
    <t>ZBPS0947</t>
  </si>
  <si>
    <t>ZBPS0990</t>
  </si>
  <si>
    <t>ZBPS1090</t>
  </si>
  <si>
    <t>ZBPS1204</t>
  </si>
  <si>
    <t>ZBPS1221</t>
  </si>
  <si>
    <t>ZBPS1253</t>
  </si>
  <si>
    <t>ZBPS1274</t>
  </si>
  <si>
    <t>ZBPS1281</t>
  </si>
  <si>
    <t>ZBPS1284</t>
  </si>
  <si>
    <t>ZBPS1289</t>
  </si>
  <si>
    <t>ZBPS1297</t>
  </si>
  <si>
    <t>ZBPS1315</t>
  </si>
  <si>
    <t>ZBPS1317</t>
  </si>
  <si>
    <t>ZBPS1319</t>
  </si>
  <si>
    <t>ZBPS1325</t>
  </si>
  <si>
    <t>ZBPS1341</t>
  </si>
  <si>
    <t>ZBPS1361</t>
  </si>
  <si>
    <t>ZBPS1364</t>
  </si>
  <si>
    <t>ZBPS1483</t>
  </si>
  <si>
    <t>ZBPS1594</t>
  </si>
  <si>
    <t>ZBPS1595</t>
  </si>
  <si>
    <t>ZBPS1970</t>
  </si>
  <si>
    <t>ZBPS1977</t>
  </si>
  <si>
    <t>ZBPS1979</t>
  </si>
  <si>
    <t>ZBPS1981</t>
  </si>
  <si>
    <t>ZBPS2001</t>
  </si>
  <si>
    <t>ZBPS2038</t>
  </si>
  <si>
    <t>ZBPS2056</t>
  </si>
  <si>
    <t>ZBPS2061</t>
  </si>
  <si>
    <t>ZBPS2064</t>
  </si>
  <si>
    <t>ZBPS2177</t>
  </si>
  <si>
    <t>ZBPS2179</t>
  </si>
  <si>
    <t>ZBPS2183</t>
  </si>
  <si>
    <t>ZBPS2216</t>
  </si>
  <si>
    <t>ZBPS2218</t>
  </si>
  <si>
    <t>ZBPS2221</t>
  </si>
  <si>
    <t>ZBPS2224</t>
  </si>
  <si>
    <t>ZBPS2228</t>
  </si>
  <si>
    <t>ZBPS2241</t>
  </si>
  <si>
    <t>ZBPS2257</t>
  </si>
  <si>
    <t>ZBPS2272</t>
  </si>
  <si>
    <t>ZBPS2282</t>
  </si>
  <si>
    <t>ZBPS2312</t>
  </si>
  <si>
    <t>ZBPS2313</t>
  </si>
  <si>
    <t>ZBPS2382</t>
  </si>
  <si>
    <t>ZBPS2384</t>
  </si>
  <si>
    <t>ZBPS2401</t>
  </si>
  <si>
    <t>ZBPS2477</t>
  </si>
  <si>
    <t>ZBPS2488</t>
  </si>
  <si>
    <t>ZBPS2533</t>
  </si>
  <si>
    <t>ZBPS2554</t>
  </si>
  <si>
    <t>ZBPS2574</t>
  </si>
  <si>
    <t>ZBPS2625</t>
  </si>
  <si>
    <t>ZBPS2798</t>
  </si>
  <si>
    <t>ZBPS2806</t>
  </si>
  <si>
    <t>ZBPS2808</t>
  </si>
  <si>
    <t>ZBPS2810</t>
  </si>
  <si>
    <t>ZBPS2812</t>
  </si>
  <si>
    <t>ZBPS2823</t>
  </si>
  <si>
    <t>ZBPS2854</t>
  </si>
  <si>
    <t>ZBPS2859</t>
  </si>
  <si>
    <t>ZBPS2861</t>
  </si>
  <si>
    <t>ZBPS2928</t>
  </si>
  <si>
    <t>ZBPS2935</t>
  </si>
  <si>
    <t>ZBPS2976</t>
  </si>
  <si>
    <t>ZBPS2994</t>
  </si>
  <si>
    <t>ZBPS3051</t>
  </si>
  <si>
    <t>ZBPS3178</t>
  </si>
  <si>
    <t>ZBPS3183</t>
  </si>
  <si>
    <t>ZBPS3669</t>
  </si>
  <si>
    <t>ZBPS4566</t>
  </si>
  <si>
    <t>ZBPS4825</t>
  </si>
  <si>
    <t>ZBPS4856</t>
  </si>
  <si>
    <t>ZBPS4901</t>
  </si>
  <si>
    <t>ZBPS4934</t>
  </si>
  <si>
    <t>ZBPS4949</t>
  </si>
  <si>
    <t>ZBPS4970</t>
  </si>
  <si>
    <t>ZBPS5391</t>
  </si>
  <si>
    <t>ZBPS5407</t>
  </si>
  <si>
    <t>ZBPS5507</t>
  </si>
  <si>
    <t>ZBPS5519</t>
  </si>
  <si>
    <t>ZBPS5550</t>
  </si>
  <si>
    <t>ZBPS5551</t>
  </si>
  <si>
    <t>ZBPS5625</t>
  </si>
  <si>
    <t>ZBPS5626</t>
  </si>
  <si>
    <t>ZBPS5694</t>
  </si>
  <si>
    <t>ZBPS5695</t>
  </si>
  <si>
    <t>ZBPS5717</t>
  </si>
  <si>
    <t>ZBPS5719</t>
  </si>
  <si>
    <t>ZBPS5749</t>
  </si>
  <si>
    <t>ZBPS5750</t>
  </si>
  <si>
    <t>ZBPS5878</t>
  </si>
  <si>
    <t>ZBPS5881</t>
  </si>
  <si>
    <t>ZBPS5892</t>
  </si>
  <si>
    <t>ZBPS5900</t>
  </si>
  <si>
    <t>ZBPS6268</t>
  </si>
  <si>
    <t>ZBPS6624</t>
  </si>
  <si>
    <t>ZBPS6627</t>
  </si>
  <si>
    <t>ZBPS6936</t>
  </si>
  <si>
    <t>ZBPS6960</t>
  </si>
  <si>
    <t>ZBPS7514</t>
  </si>
  <si>
    <t>ZBPS7515</t>
  </si>
  <si>
    <t>ZBPS7885</t>
  </si>
  <si>
    <t>ZBPS7921</t>
  </si>
  <si>
    <t>ZBPS7929</t>
  </si>
  <si>
    <t>ZBPS7934</t>
  </si>
  <si>
    <t>ZBPS7935</t>
  </si>
  <si>
    <t>ZBPS7937</t>
  </si>
  <si>
    <t>ZBPS7938</t>
  </si>
  <si>
    <t>ZBPS7948</t>
  </si>
  <si>
    <t>ZBPS8004</t>
  </si>
  <si>
    <t>ZBPS8012</t>
  </si>
  <si>
    <t>ZBPS8098</t>
  </si>
  <si>
    <t>ZBPS8101</t>
  </si>
  <si>
    <t>ZBPS8113</t>
  </si>
  <si>
    <t>ZBPS8121</t>
  </si>
  <si>
    <t>ZBPS8123</t>
  </si>
  <si>
    <t>ZBPS8124</t>
  </si>
  <si>
    <t>ZBPS8153</t>
  </si>
  <si>
    <t>ZBPS8322</t>
  </si>
  <si>
    <t>ZBPS8451</t>
  </si>
  <si>
    <t>ZBPS8455</t>
  </si>
  <si>
    <t>ZBPS8456</t>
  </si>
  <si>
    <t>ZBPS8500</t>
  </si>
  <si>
    <t>ZBPS8501</t>
  </si>
  <si>
    <t>ZBPS8502</t>
  </si>
  <si>
    <t>ZBPS8503</t>
  </si>
  <si>
    <t>ZBPS8504</t>
  </si>
  <si>
    <t>ZBPS8505</t>
  </si>
  <si>
    <t>ZBPS8506</t>
  </si>
  <si>
    <t>ZBPS8507</t>
  </si>
  <si>
    <t>ZBPS8508</t>
  </si>
  <si>
    <t>ZBPS8509</t>
  </si>
  <si>
    <t>ZBPS8510</t>
  </si>
  <si>
    <t>ZBPS8511</t>
  </si>
  <si>
    <t>ZBPS8512</t>
  </si>
  <si>
    <t>ZBPS8513</t>
  </si>
  <si>
    <t>ZBPS8514</t>
  </si>
  <si>
    <t>ZBPS8515</t>
  </si>
  <si>
    <t>ZBPS8516</t>
  </si>
  <si>
    <t>ZBPS8517</t>
  </si>
  <si>
    <t>ZBPS8518</t>
  </si>
  <si>
    <t>ZBPS8519</t>
  </si>
  <si>
    <t>ZBPS8520</t>
  </si>
  <si>
    <t>ZBPS8521</t>
  </si>
  <si>
    <t>ZBPS8522</t>
  </si>
  <si>
    <t>ZBPS8523</t>
  </si>
  <si>
    <t>ZBPS8524</t>
  </si>
  <si>
    <t>ZBPS8525</t>
  </si>
  <si>
    <t>ZBPS8526</t>
  </si>
  <si>
    <t>ZBPS8527</t>
  </si>
  <si>
    <t>ZBPS8528</t>
  </si>
  <si>
    <t>ZBPS8528-K</t>
  </si>
  <si>
    <t>ZBPS8529</t>
  </si>
  <si>
    <t>ZBPS8529-K</t>
  </si>
  <si>
    <t>ZBPS8530</t>
  </si>
  <si>
    <t>ZBPS8531</t>
  </si>
  <si>
    <t>ZBPS8532</t>
  </si>
  <si>
    <t>ZBPS8533</t>
  </si>
  <si>
    <t>ZBPS8534</t>
  </si>
  <si>
    <t>ZBPS8535</t>
  </si>
  <si>
    <t>ZBPS8536</t>
  </si>
  <si>
    <t>ZBPS8537</t>
  </si>
  <si>
    <t>ZBPS8538</t>
  </si>
  <si>
    <t>ZBPS8539</t>
  </si>
  <si>
    <t>ZBPS8540</t>
  </si>
  <si>
    <t>ZBPS8541</t>
  </si>
  <si>
    <t>ZBPS8542</t>
  </si>
  <si>
    <t>ZBPS8543</t>
  </si>
  <si>
    <t>ZBPS8544</t>
  </si>
  <si>
    <t>ZBPS8545</t>
  </si>
  <si>
    <t>ZBPS8546</t>
  </si>
  <si>
    <t>ZBPS8547</t>
  </si>
  <si>
    <t>ZBPS8548</t>
  </si>
  <si>
    <t>ZBPS8549</t>
  </si>
  <si>
    <t>ZBPS8550</t>
  </si>
  <si>
    <t>ZBPS8551</t>
  </si>
  <si>
    <t>ZBPS8552</t>
  </si>
  <si>
    <t>ZBPS8553</t>
  </si>
  <si>
    <t>ZBPS8554</t>
  </si>
  <si>
    <t>ZBPS8555</t>
  </si>
  <si>
    <t>ZBPS8556</t>
  </si>
  <si>
    <t>ZBPS8557</t>
  </si>
  <si>
    <t>ZBPS8558</t>
  </si>
  <si>
    <t>ZBPS8559</t>
  </si>
  <si>
    <t>ZBPS8560</t>
  </si>
  <si>
    <t>ZBPS8561</t>
  </si>
  <si>
    <t>ZBPS8562</t>
  </si>
  <si>
    <t>ZBPS8563</t>
  </si>
  <si>
    <t>ZBPS8564</t>
  </si>
  <si>
    <t>ZBPS8565</t>
  </si>
  <si>
    <t>ZBPS8566</t>
  </si>
  <si>
    <t>ZBPS8567</t>
  </si>
  <si>
    <t>ZBPS8568</t>
  </si>
  <si>
    <t>ZBPS8569</t>
  </si>
  <si>
    <t>ZBPS8570</t>
  </si>
  <si>
    <t>ZBPS8571</t>
  </si>
  <si>
    <t>ZBPS8572</t>
  </si>
  <si>
    <t>ZBPS8573</t>
  </si>
  <si>
    <t>ZBPS8574</t>
  </si>
  <si>
    <t>ZBPS8575</t>
  </si>
  <si>
    <t>ZBPS8576</t>
  </si>
  <si>
    <t>ZBPS8577</t>
  </si>
  <si>
    <t>ZBPS8578</t>
  </si>
  <si>
    <t>ZBPS8579</t>
  </si>
  <si>
    <t>ZBPS8580</t>
  </si>
  <si>
    <t>ZBPS8581</t>
  </si>
  <si>
    <t>ZBPS8582</t>
  </si>
  <si>
    <t>ZBPS8583</t>
  </si>
  <si>
    <t>ZBPS8584</t>
  </si>
  <si>
    <t>ZBPS8585</t>
  </si>
  <si>
    <t>ZBPS8586</t>
  </si>
  <si>
    <t>ZBPS8587</t>
  </si>
  <si>
    <t>ZBPS8588</t>
  </si>
  <si>
    <t>ZBPS8589</t>
  </si>
  <si>
    <t>ZBPS8590</t>
  </si>
  <si>
    <t>ZBPS8591</t>
  </si>
  <si>
    <t>ZBPS8592</t>
  </si>
  <si>
    <t>ZBPS8593</t>
  </si>
  <si>
    <t>ZBPS8594</t>
  </si>
  <si>
    <t>ZBPS8595</t>
  </si>
  <si>
    <t>ZBPS8596</t>
  </si>
  <si>
    <t>ZBPS8597</t>
  </si>
  <si>
    <t>ZBPS8598</t>
  </si>
  <si>
    <t>ZBPS8599</t>
  </si>
  <si>
    <t>ZBPS8600</t>
  </si>
  <si>
    <t>ZBPS8601</t>
  </si>
  <si>
    <t>ZBPS8602</t>
  </si>
  <si>
    <t>ZBPS8603</t>
  </si>
  <si>
    <t>ZBPS8604</t>
  </si>
  <si>
    <t>ZBPS8605</t>
  </si>
  <si>
    <t>ZBPS8606</t>
  </si>
  <si>
    <t>ZBPS8607</t>
  </si>
  <si>
    <t>ZBPS8608</t>
  </si>
  <si>
    <t>ZBPS8609</t>
  </si>
  <si>
    <t>ZBPS8610</t>
  </si>
  <si>
    <t>ZBPS8611</t>
  </si>
  <si>
    <t>ZBPS8612</t>
  </si>
  <si>
    <t>ZBPS8613</t>
  </si>
  <si>
    <t>ZBPS8614</t>
  </si>
  <si>
    <t>ZBPS8615</t>
  </si>
  <si>
    <t>ZBPS8616</t>
  </si>
  <si>
    <t>ZBPS8617</t>
  </si>
  <si>
    <t>ZBPS8618</t>
  </si>
  <si>
    <t>ZBPS8619</t>
  </si>
  <si>
    <t>ZBPS8620</t>
  </si>
  <si>
    <t>ZBPS8621</t>
  </si>
  <si>
    <t>ZBPS8622</t>
  </si>
  <si>
    <t>ZBPS8623</t>
  </si>
  <si>
    <t>ZBPS8624</t>
  </si>
  <si>
    <t>ZBPS8625</t>
  </si>
  <si>
    <t>ZBPS8626</t>
  </si>
  <si>
    <t>ZBPS8627</t>
  </si>
  <si>
    <t>ZBPS8628</t>
  </si>
  <si>
    <t>ZBPS8629</t>
  </si>
  <si>
    <t>ZBPS8630</t>
  </si>
  <si>
    <t>ZBPS8631</t>
  </si>
  <si>
    <t>ZBPS8632</t>
  </si>
  <si>
    <t>ZBPS8633</t>
  </si>
  <si>
    <t>ZBPS8634</t>
  </si>
  <si>
    <t>ZBPS8635</t>
  </si>
  <si>
    <t>ZBPS8636</t>
  </si>
  <si>
    <t>ZBPS8637</t>
  </si>
  <si>
    <t>ZBPS8638</t>
  </si>
  <si>
    <t>ZBPS8639</t>
  </si>
  <si>
    <t>ZBPS8640</t>
  </si>
  <si>
    <t>ZBPS8641</t>
  </si>
  <si>
    <t>ZBPS8642</t>
  </si>
  <si>
    <t>ZBPS8643</t>
  </si>
  <si>
    <t>ZBPS8650</t>
  </si>
  <si>
    <t>ZBPS8651</t>
  </si>
  <si>
    <t>ZBPS8652</t>
  </si>
  <si>
    <t>ZBPS8653</t>
  </si>
  <si>
    <t>ZBPS8654</t>
  </si>
  <si>
    <t>ZBPS8655</t>
  </si>
  <si>
    <t>ZBPS8656</t>
  </si>
  <si>
    <t>ZBPS8657</t>
  </si>
  <si>
    <t>ZBPS8658</t>
  </si>
  <si>
    <t>ZBPS8659</t>
  </si>
  <si>
    <t>ZBPS8660</t>
  </si>
  <si>
    <t>ZBPS8661</t>
  </si>
  <si>
    <t>ZBPS8662</t>
  </si>
  <si>
    <t>ZBPS8663</t>
  </si>
  <si>
    <t>ZBPS8664</t>
  </si>
  <si>
    <t>ZBPS8665</t>
  </si>
  <si>
    <t>ZBPS8666</t>
  </si>
  <si>
    <t>ZBPS8667</t>
  </si>
  <si>
    <t>ZBPS8668</t>
  </si>
  <si>
    <t>ZBPS8669</t>
  </si>
  <si>
    <t>ZBPS8670</t>
  </si>
  <si>
    <t>ZBPS8671</t>
  </si>
  <si>
    <t>ZBPS8672</t>
  </si>
  <si>
    <t>ZBPS9001</t>
  </si>
  <si>
    <t>ZBPS9002</t>
  </si>
  <si>
    <t>ZBPS9003</t>
  </si>
  <si>
    <t>ZBPS9004</t>
  </si>
  <si>
    <t>ZBPS9005</t>
  </si>
  <si>
    <t>ZBPS9006</t>
  </si>
  <si>
    <t>ZBPS9007</t>
  </si>
  <si>
    <t>ZBPS9008</t>
  </si>
  <si>
    <t>ZBPS9009</t>
  </si>
  <si>
    <t>ZBPS9010</t>
  </si>
  <si>
    <t>ZBPS9011</t>
  </si>
  <si>
    <t>ZBPS9012</t>
  </si>
  <si>
    <t>ZBPS9013</t>
  </si>
  <si>
    <t>ZBSX0001</t>
  </si>
  <si>
    <t>ZBSX0002</t>
  </si>
  <si>
    <t>ZBSX0003</t>
  </si>
  <si>
    <t>ZBSX0004</t>
  </si>
  <si>
    <t>ZBSX0005</t>
  </si>
  <si>
    <t>ZBSX0006</t>
  </si>
  <si>
    <t>ZBSX0007</t>
  </si>
  <si>
    <t>ZBSX0008</t>
  </si>
  <si>
    <t>ZBSX0009</t>
  </si>
  <si>
    <t>ZBSX0010</t>
  </si>
  <si>
    <t>ZBSX0011</t>
  </si>
  <si>
    <t>ZBSX0012</t>
  </si>
  <si>
    <t>ZBSX0012-S</t>
  </si>
  <si>
    <t>ZBSX0013</t>
  </si>
  <si>
    <t>ZBSX0013-S</t>
  </si>
  <si>
    <t>ZBSX0014</t>
  </si>
  <si>
    <t>ZBSX0014-S</t>
  </si>
  <si>
    <t>ZBSX0015</t>
  </si>
  <si>
    <t>ZBSX0015-S</t>
  </si>
  <si>
    <t>ZBSX0016</t>
  </si>
  <si>
    <t>ZBSX0016-S</t>
  </si>
  <si>
    <t>ZBSX0017</t>
  </si>
  <si>
    <t>ZBSX0018</t>
  </si>
  <si>
    <t>ZBSX0019</t>
  </si>
  <si>
    <t>ZBSX0020</t>
  </si>
  <si>
    <t>ZBSX0021</t>
  </si>
  <si>
    <t>ZBSX0022</t>
  </si>
  <si>
    <t>ZBSX0023</t>
  </si>
  <si>
    <t>ZBSX0024</t>
  </si>
  <si>
    <t>ZBSX0025</t>
  </si>
  <si>
    <t>ZBSX0026</t>
  </si>
  <si>
    <t>ZBSX0027</t>
  </si>
  <si>
    <t>ZBSX0028</t>
  </si>
  <si>
    <t>ZBSX0029</t>
  </si>
  <si>
    <t>ZBSX0030</t>
  </si>
  <si>
    <t>ZBSX0031</t>
  </si>
  <si>
    <t>ZBSX0032</t>
  </si>
  <si>
    <t>ZBSX0033</t>
  </si>
  <si>
    <t>ZBSX0034</t>
  </si>
  <si>
    <t>ZBSX0035</t>
  </si>
  <si>
    <t>ZBSX0113-P</t>
  </si>
  <si>
    <t>ZBSX0114-P</t>
  </si>
  <si>
    <t>ZBWA1210</t>
  </si>
  <si>
    <t>ZBWA1215</t>
  </si>
  <si>
    <t>ZBWA1225</t>
  </si>
  <si>
    <t>ZBWA1235</t>
  </si>
  <si>
    <t>ZBWA1245</t>
  </si>
  <si>
    <t>ZBWA1255</t>
  </si>
  <si>
    <t>ZBWA1265</t>
  </si>
  <si>
    <t>ZBWA1275</t>
  </si>
  <si>
    <t>ZBWA1285</t>
  </si>
  <si>
    <t>ZBWA1400</t>
  </si>
  <si>
    <t>ZBWA1405</t>
  </si>
  <si>
    <t>ZBWA1410</t>
  </si>
  <si>
    <t>ZBWA1415</t>
  </si>
  <si>
    <t>ZBWA1420</t>
  </si>
  <si>
    <t>ZBWA1425</t>
  </si>
  <si>
    <t>ZBWA1430</t>
  </si>
  <si>
    <t>ZBWA1435</t>
  </si>
  <si>
    <t>ZBWA1440</t>
  </si>
  <si>
    <t>ZBWA1445</t>
  </si>
  <si>
    <t>ZBWA1450</t>
  </si>
  <si>
    <t>ZBWA1455</t>
  </si>
  <si>
    <t>ZBWA1460</t>
  </si>
  <si>
    <t>ZBWA1465</t>
  </si>
  <si>
    <t>ZBWA1470</t>
  </si>
  <si>
    <t>ZBWA1475</t>
  </si>
  <si>
    <t>ZBWA1480</t>
  </si>
  <si>
    <t>ZBWA1485</t>
  </si>
  <si>
    <t>ZBWA1490</t>
  </si>
  <si>
    <t>ZBWA1500</t>
  </si>
  <si>
    <t>ZBWA1510</t>
  </si>
  <si>
    <t>ZBWA1810</t>
  </si>
  <si>
    <t>ZBWA1815</t>
  </si>
  <si>
    <t>ZBWA1820</t>
  </si>
  <si>
    <t>ZBWA3015</t>
  </si>
  <si>
    <t>ZBWA3170</t>
  </si>
  <si>
    <t>ZBWE0010</t>
  </si>
  <si>
    <t>ZBWE0020</t>
  </si>
  <si>
    <t>ZBWE0030</t>
  </si>
  <si>
    <t>ZBWE0040</t>
  </si>
  <si>
    <t>ZBWE0110</t>
  </si>
  <si>
    <t>ZBWE0120</t>
  </si>
  <si>
    <t>ZBWE0130</t>
  </si>
  <si>
    <t>ZBWE0140</t>
  </si>
  <si>
    <t>ZBWS0325</t>
  </si>
  <si>
    <t>ZBWS0355</t>
  </si>
  <si>
    <t>ZBWS0399</t>
  </si>
  <si>
    <t>ZBWS0873</t>
  </si>
  <si>
    <t>ZBWS0879</t>
  </si>
  <si>
    <t>ZBWS1108</t>
  </si>
  <si>
    <t>ZBWS1110</t>
  </si>
  <si>
    <t>ZBWS1127</t>
  </si>
  <si>
    <t>ZBWS1134</t>
  </si>
  <si>
    <t>ZBWS1443</t>
  </si>
  <si>
    <t>ZBWS1444</t>
  </si>
  <si>
    <t>ZBWS1463</t>
  </si>
  <si>
    <t>ZBWS1492</t>
  </si>
  <si>
    <t>ZBWS1494</t>
  </si>
  <si>
    <t>ZBWS1495</t>
  </si>
  <si>
    <t>ZBWS1551</t>
  </si>
  <si>
    <t>ZBWS1556</t>
  </si>
  <si>
    <t>ZBWS1558</t>
  </si>
  <si>
    <t>ZBWS1574</t>
  </si>
  <si>
    <t>ZBWS1624</t>
  </si>
  <si>
    <t>ZBWS1683</t>
  </si>
  <si>
    <t>ZBWS1791</t>
  </si>
  <si>
    <t>ZBWS1797</t>
  </si>
  <si>
    <t>ZBWS1805</t>
  </si>
  <si>
    <t>ZBWS1837</t>
  </si>
  <si>
    <t>ZBWS1876</t>
  </si>
  <si>
    <t>ZBWS2047</t>
  </si>
  <si>
    <t>ZBWS2049</t>
  </si>
  <si>
    <t>ZBWS2064</t>
  </si>
  <si>
    <t>ZBWS2071</t>
  </si>
  <si>
    <t>ZBWS2084</t>
  </si>
  <si>
    <t>ZBWS2088</t>
  </si>
  <si>
    <t>ZBWS2090</t>
  </si>
  <si>
    <t>ZBWS2091</t>
  </si>
  <si>
    <t>ZBWS2093</t>
  </si>
  <si>
    <t>ZBWS2096</t>
  </si>
  <si>
    <t>ZBWS2098</t>
  </si>
  <si>
    <t>ZBWS2167</t>
  </si>
  <si>
    <t>ZBWS2173</t>
  </si>
  <si>
    <t>ZBWS2222</t>
  </si>
  <si>
    <t>ZBWS2236</t>
  </si>
  <si>
    <t>ZBWS2320</t>
  </si>
  <si>
    <t>ZBWS2422</t>
  </si>
  <si>
    <t>ZBWS2423</t>
  </si>
  <si>
    <t>ZBWS2424</t>
  </si>
  <si>
    <t>ZBWS2433</t>
  </si>
  <si>
    <t>ZBWS2439</t>
  </si>
  <si>
    <t>ZBWS3201</t>
  </si>
  <si>
    <t>ZBWS3213</t>
  </si>
  <si>
    <t>ZBWS3214</t>
  </si>
  <si>
    <t>ZBWS3351</t>
  </si>
  <si>
    <t>ZBWS3362</t>
  </si>
  <si>
    <t>ZBWS3364</t>
  </si>
  <si>
    <t>ZBWS3379</t>
  </si>
  <si>
    <t>ZBWS3415</t>
  </si>
  <si>
    <t>ZBWS3444</t>
  </si>
  <si>
    <t>ZBWS3450</t>
  </si>
  <si>
    <t>ZBWS3501</t>
  </si>
  <si>
    <t>ZBWS3532</t>
  </si>
  <si>
    <t>ZBWS3558</t>
  </si>
  <si>
    <t>ZBWS3597</t>
  </si>
  <si>
    <t>ZBWS3667</t>
  </si>
  <si>
    <t>ZBWS3670</t>
  </si>
  <si>
    <t>ZBWS3671</t>
  </si>
  <si>
    <t>ZBWS3673</t>
  </si>
  <si>
    <t>ZBWS3684</t>
  </si>
  <si>
    <t>ZBWS3685</t>
  </si>
  <si>
    <t>ZBWS3735</t>
  </si>
  <si>
    <t>ZBWS3744</t>
  </si>
  <si>
    <t>ZBWS3772</t>
  </si>
  <si>
    <t>ZBWS3775</t>
  </si>
  <si>
    <t>ZBWS3778</t>
  </si>
  <si>
    <t>ZBWS3789</t>
  </si>
  <si>
    <t>ZBWS3792</t>
  </si>
  <si>
    <t>ZBWS3793</t>
  </si>
  <si>
    <t>ZBWS3794</t>
  </si>
  <si>
    <t>ZBWS3807</t>
  </si>
  <si>
    <t>ZBWS3814</t>
  </si>
  <si>
    <t>ZBWS4095</t>
  </si>
  <si>
    <t>ZBWS4200</t>
  </si>
  <si>
    <t>ZBWS4205</t>
  </si>
  <si>
    <t>ZBWS4300</t>
  </si>
  <si>
    <t>ZBWS4302</t>
  </si>
  <si>
    <t>ZBWS4380</t>
  </si>
  <si>
    <t>ZBWS4474</t>
  </si>
  <si>
    <t>ZBWS4493</t>
  </si>
  <si>
    <t>ZBWS4540</t>
  </si>
  <si>
    <t>ZBWS4542</t>
  </si>
  <si>
    <t>ZBWS4554</t>
  </si>
  <si>
    <t>ZBWS4555</t>
  </si>
  <si>
    <t>ZBWS4614</t>
  </si>
  <si>
    <t>ZBWS4619</t>
  </si>
  <si>
    <t>ZBWS4660</t>
  </si>
  <si>
    <t>ZBWS4816</t>
  </si>
  <si>
    <t>ZBWS4929</t>
  </si>
  <si>
    <t>ZBWS4960</t>
  </si>
  <si>
    <t>ZBWS4965</t>
  </si>
  <si>
    <t>ZBWS4997</t>
  </si>
  <si>
    <t>ZBWS5130</t>
  </si>
  <si>
    <t>ZBWS5132</t>
  </si>
  <si>
    <t>ZBWS5367</t>
  </si>
  <si>
    <t>ZBWS5369</t>
  </si>
  <si>
    <t>ZBWS5527</t>
  </si>
  <si>
    <t>ZBWS5540</t>
  </si>
  <si>
    <t>ZBWS5579</t>
  </si>
  <si>
    <t>ZBWS5580</t>
  </si>
  <si>
    <t>ZBWS5704</t>
  </si>
  <si>
    <t>ZBWS5717</t>
  </si>
  <si>
    <t>ZBWS5872</t>
  </si>
  <si>
    <t>ZBWS5873</t>
  </si>
  <si>
    <t>ZBWS5932</t>
  </si>
  <si>
    <t>ZBWS6036</t>
  </si>
  <si>
    <t>ZBWS6038</t>
  </si>
  <si>
    <t>ZBWS6039</t>
  </si>
  <si>
    <t>ZBWS6040</t>
  </si>
  <si>
    <t>ZBWS6133</t>
  </si>
  <si>
    <t>ZBWS6134</t>
  </si>
  <si>
    <t>ZBWS6280</t>
  </si>
  <si>
    <t>ZBWS6281</t>
  </si>
  <si>
    <t>ZBWS6294</t>
  </si>
  <si>
    <t>ZBWS6296</t>
  </si>
  <si>
    <t>ZBWS6392</t>
  </si>
  <si>
    <t>ZBWS6426</t>
  </si>
  <si>
    <t>ZBWS6429</t>
  </si>
  <si>
    <t>ZBWS6464</t>
  </si>
  <si>
    <t>ZBWS6468</t>
  </si>
  <si>
    <t>ZBWS6620</t>
  </si>
  <si>
    <t>ZBWS6639</t>
  </si>
  <si>
    <t>ZBWS6659</t>
  </si>
  <si>
    <t>ZBWS6686</t>
  </si>
  <si>
    <t>ZBWS6697</t>
  </si>
  <si>
    <t>ZBWS6843</t>
  </si>
  <si>
    <t>ZBWS6860</t>
  </si>
  <si>
    <t>ZBWS6873</t>
  </si>
  <si>
    <t>ZBWS6906</t>
  </si>
  <si>
    <t>ZBWS6950</t>
  </si>
  <si>
    <t>ZBWS7067</t>
  </si>
  <si>
    <t>ZBWS7115</t>
  </si>
  <si>
    <t>ZBWS7207</t>
  </si>
  <si>
    <t>ZBWS7213</t>
  </si>
  <si>
    <t>ZBWS7217</t>
  </si>
  <si>
    <t>ZBWS7228</t>
  </si>
  <si>
    <t>ZBWS7229</t>
  </si>
  <si>
    <t>ZBWS7234</t>
  </si>
  <si>
    <t>ZBWS7242</t>
  </si>
  <si>
    <t>ZBWS7257</t>
  </si>
  <si>
    <t>ZBWS7283</t>
  </si>
  <si>
    <t>ZBWS7289</t>
  </si>
  <si>
    <t>ZBWS7297</t>
  </si>
  <si>
    <t>ZBWS7305</t>
  </si>
  <si>
    <t>ZBWS7307</t>
  </si>
  <si>
    <t>ZBWS7309</t>
  </si>
  <si>
    <t>ZBWS7315</t>
  </si>
  <si>
    <t>ZBWS7326</t>
  </si>
  <si>
    <t>ZBWS7330</t>
  </si>
  <si>
    <t>ZBWS7331</t>
  </si>
  <si>
    <t>ZBWS7336</t>
  </si>
  <si>
    <t>ZBWS7343</t>
  </si>
  <si>
    <t>ZBWS7344</t>
  </si>
  <si>
    <t>ZBWS7351</t>
  </si>
  <si>
    <t>ZBWS7363</t>
  </si>
  <si>
    <t>ZBWS7376</t>
  </si>
  <si>
    <t>ZBWS7454</t>
  </si>
  <si>
    <t>ZBWS7473</t>
  </si>
  <si>
    <t>ZBWS7482</t>
  </si>
  <si>
    <t>ZBWS7503</t>
  </si>
  <si>
    <t>ZBWS7514</t>
  </si>
  <si>
    <t>ZBWS7533</t>
  </si>
  <si>
    <t>ZBWS7537</t>
  </si>
  <si>
    <t>ZBWS7564</t>
  </si>
  <si>
    <t>ZBWS7570</t>
  </si>
  <si>
    <t>ZBWS7584</t>
  </si>
  <si>
    <t>ZBWS7585</t>
  </si>
  <si>
    <t>ZBWS7600</t>
  </si>
  <si>
    <t>ZBWS7604</t>
  </si>
  <si>
    <t>ZBWS7605</t>
  </si>
  <si>
    <t>ZBWS7668</t>
  </si>
  <si>
    <t>ZBWS7740</t>
  </si>
  <si>
    <t>ZBWS7769</t>
  </si>
  <si>
    <t>ZBWS7779</t>
  </si>
  <si>
    <t>ZBWS7781</t>
  </si>
  <si>
    <t>ZBWS7782</t>
  </si>
  <si>
    <t>ZBWS7784</t>
  </si>
  <si>
    <t>ZBWS7808</t>
  </si>
  <si>
    <t>ZBWS7814</t>
  </si>
  <si>
    <t>ZBWS7818</t>
  </si>
  <si>
    <t>ZBWS7824</t>
  </si>
  <si>
    <t>ZBWS7842</t>
  </si>
  <si>
    <t>ZBWS7849</t>
  </si>
  <si>
    <t>ZBWS7851</t>
  </si>
  <si>
    <t>ZBWS7855</t>
  </si>
  <si>
    <t>ZBWS7857</t>
  </si>
  <si>
    <t>ZBWS7859</t>
  </si>
  <si>
    <t>ZBWS7864</t>
  </si>
  <si>
    <t>ZBWS7868</t>
  </si>
  <si>
    <t>ZBWS7887</t>
  </si>
  <si>
    <t>ZBWS7949</t>
  </si>
  <si>
    <t>ZBWS7951</t>
  </si>
  <si>
    <t>ZBWS7953</t>
  </si>
  <si>
    <t>ZBWS8002</t>
  </si>
  <si>
    <t>ZBWS8003</t>
  </si>
  <si>
    <t>ZBWS8004</t>
  </si>
  <si>
    <t>ZBWS8006</t>
  </si>
  <si>
    <t>ZBWS8007</t>
  </si>
  <si>
    <t>ZBWS8089</t>
  </si>
  <si>
    <t>ZBWS8095</t>
  </si>
  <si>
    <t>ZBWS8102</t>
  </si>
  <si>
    <t>ZBWS8108</t>
  </si>
  <si>
    <t>ZBWS8110</t>
  </si>
  <si>
    <t>ZBWS8111</t>
  </si>
  <si>
    <t>ZBWS8112</t>
  </si>
  <si>
    <t>ZBWS8114</t>
  </si>
  <si>
    <t>ZBWS8144</t>
  </si>
  <si>
    <t>ZBWS8148</t>
  </si>
  <si>
    <t>ZBWS8177</t>
  </si>
  <si>
    <t>ZBWS8181</t>
  </si>
  <si>
    <t>ZBWS8189</t>
  </si>
  <si>
    <t>ZBWS8191</t>
  </si>
  <si>
    <t>ZBWS8196</t>
  </si>
  <si>
    <t>ZBWS8199</t>
  </si>
  <si>
    <t>ZBWS8314</t>
  </si>
  <si>
    <t>ZBWS8537</t>
  </si>
  <si>
    <t>ZBWS8538</t>
  </si>
  <si>
    <t>ZBWS8541</t>
  </si>
  <si>
    <t>ZBWS8542</t>
  </si>
  <si>
    <t>ZBWS8543</t>
  </si>
  <si>
    <t>ZBWS8556</t>
  </si>
  <si>
    <t>ZBWS8561</t>
  </si>
  <si>
    <t>ZBWS8568</t>
  </si>
  <si>
    <t>ZBWS8577</t>
  </si>
  <si>
    <t>ZBWS8603</t>
  </si>
  <si>
    <t>ZBWS8612</t>
  </si>
  <si>
    <t>ZBWS8636</t>
  </si>
  <si>
    <t>ZBWS8637</t>
  </si>
  <si>
    <t>ZBWS8638</t>
  </si>
  <si>
    <t>ZBWS8644</t>
  </si>
  <si>
    <t>ZBWS8646</t>
  </si>
  <si>
    <t>ZBWS8650</t>
  </si>
  <si>
    <t>ZBWS8662</t>
  </si>
  <si>
    <t>ZBWS8664</t>
  </si>
  <si>
    <t>ZBWS8674</t>
  </si>
  <si>
    <t>ZBWS8681</t>
  </si>
  <si>
    <t>ZBWS8693</t>
  </si>
  <si>
    <t>ZBWS8699</t>
  </si>
  <si>
    <t>ZBWS8716</t>
  </si>
  <si>
    <t>ZBWS8726</t>
  </si>
  <si>
    <t>ZBWS8742</t>
  </si>
  <si>
    <t>ZBWS8800</t>
  </si>
  <si>
    <t>ZBWS8801</t>
  </si>
  <si>
    <t>ZBWS8809</t>
  </si>
  <si>
    <t>ZBWS9072</t>
  </si>
  <si>
    <t>ZBWS9358</t>
  </si>
  <si>
    <t>ZBWS9392</t>
  </si>
  <si>
    <t>ZBWS9397</t>
  </si>
  <si>
    <t>ZBWS9401</t>
  </si>
  <si>
    <t>ZBWS9427</t>
  </si>
  <si>
    <t>ZBWS9434</t>
  </si>
  <si>
    <t>ZBWS9435</t>
  </si>
  <si>
    <t>ZBWS9458</t>
  </si>
  <si>
    <t>ZBWS9490</t>
  </si>
  <si>
    <t>ZBWS9526</t>
  </si>
  <si>
    <t>ZBWS9530</t>
  </si>
  <si>
    <t>ZBWS9604</t>
  </si>
  <si>
    <t>ZBWS9610</t>
  </si>
  <si>
    <t>ZBWS9623</t>
  </si>
  <si>
    <t>ZBWS9702</t>
  </si>
  <si>
    <t>ZBWS9885</t>
  </si>
  <si>
    <t>ZBWS9888</t>
  </si>
  <si>
    <t>ZBWX0010-1</t>
  </si>
  <si>
    <t>ZBWX0010-10S</t>
  </si>
  <si>
    <t>ZBWX0010-20S</t>
  </si>
  <si>
    <t>ZBWX0010-5S</t>
  </si>
  <si>
    <t>ZBWX0011-1</t>
  </si>
  <si>
    <t>ZBWX0011-10S</t>
  </si>
  <si>
    <t>ZBWX0011-20S</t>
  </si>
  <si>
    <t>ZBWX0011-5S</t>
  </si>
  <si>
    <t>ZBWX0020</t>
  </si>
  <si>
    <t>ZBWX0025</t>
  </si>
  <si>
    <t>ZBWX0030</t>
  </si>
  <si>
    <t>ZBWX0040</t>
  </si>
  <si>
    <t>ZBWX0050</t>
  </si>
  <si>
    <t>ZBWX0052</t>
  </si>
  <si>
    <t>ZBWX0055</t>
  </si>
  <si>
    <t>ZBWX0056</t>
  </si>
  <si>
    <t>ZBWX0060-S</t>
  </si>
  <si>
    <t>ZBWX0061-S</t>
  </si>
  <si>
    <t>ZBWX0065-S</t>
  </si>
  <si>
    <t>ZBWX0066-S</t>
  </si>
  <si>
    <t>ZBWX0070</t>
  </si>
  <si>
    <t>ZBWX0071</t>
  </si>
  <si>
    <t>ZBWX3010</t>
  </si>
  <si>
    <t>ZBWX3017-100</t>
  </si>
  <si>
    <t>ZBWX3017-P1M</t>
  </si>
  <si>
    <t>ZBWX3020</t>
  </si>
  <si>
    <t>ZBWX3100</t>
  </si>
  <si>
    <t>ZBZA0010</t>
  </si>
  <si>
    <t>ZBZA0020-P</t>
  </si>
  <si>
    <t>ZBZA0030</t>
  </si>
  <si>
    <t>ZBZA0040</t>
  </si>
  <si>
    <t>ZBZA0060</t>
  </si>
  <si>
    <t>ZBZA0070</t>
  </si>
  <si>
    <t>ZBZA0080</t>
  </si>
  <si>
    <t>ZBZA0090</t>
  </si>
  <si>
    <t>ZBZA0100</t>
  </si>
  <si>
    <t>ZBZA0110</t>
  </si>
  <si>
    <t>ZBZA0120</t>
  </si>
  <si>
    <t>ZBZA0130</t>
  </si>
  <si>
    <t>ZBZA0140</t>
  </si>
  <si>
    <t>ZBZA0150</t>
  </si>
  <si>
    <t>ZBZA0160</t>
  </si>
  <si>
    <t>ZBZA0170</t>
  </si>
  <si>
    <t>ZBZA0180</t>
  </si>
  <si>
    <t>ZBZA0190</t>
  </si>
  <si>
    <t>ZBZA0200</t>
  </si>
  <si>
    <t>ZBZA0240</t>
  </si>
  <si>
    <t>ZBZA0300</t>
  </si>
  <si>
    <t>ZBZA0310</t>
  </si>
  <si>
    <t>ZBZA0320</t>
  </si>
  <si>
    <t>ZBZA0330</t>
  </si>
  <si>
    <t>ZBZA0340</t>
  </si>
  <si>
    <t>ZBZA0350</t>
  </si>
  <si>
    <t>ZBZE0200</t>
  </si>
  <si>
    <t>ZBZE0210</t>
  </si>
  <si>
    <t>ZBZE0220</t>
  </si>
  <si>
    <t>ZBZE0221</t>
  </si>
  <si>
    <t>ZBZE0222</t>
  </si>
  <si>
    <t>ZBZE0223</t>
  </si>
  <si>
    <t>ZBZE0224</t>
  </si>
  <si>
    <t>ZBZE0225</t>
  </si>
  <si>
    <t>ZBZE0226</t>
  </si>
  <si>
    <t>ZBZE0250</t>
  </si>
  <si>
    <t>ZBZE0260</t>
  </si>
  <si>
    <t>ZBZE0270</t>
  </si>
  <si>
    <t>ZBZE0271</t>
  </si>
  <si>
    <t>ZBZE0272</t>
  </si>
  <si>
    <t>ZBZE0273</t>
  </si>
  <si>
    <t>ZBZE0274</t>
  </si>
  <si>
    <t>ZBZE0275</t>
  </si>
  <si>
    <t>ZBZE0276</t>
  </si>
  <si>
    <t>ZBZE0280</t>
  </si>
  <si>
    <t>ZBZE0281</t>
  </si>
  <si>
    <t>ZBZE0283</t>
  </si>
  <si>
    <t>ZBZE0284</t>
  </si>
  <si>
    <t>ZBZE0285</t>
  </si>
  <si>
    <t>ZBZE0295-P</t>
  </si>
  <si>
    <t>ZBZE0297</t>
  </si>
  <si>
    <t>ZBZE0300</t>
  </si>
  <si>
    <t>ZBZE0302</t>
  </si>
  <si>
    <t>ZBZE0310</t>
  </si>
  <si>
    <t>ZBZE0320-P</t>
  </si>
  <si>
    <t>ZBZE0322</t>
  </si>
  <si>
    <t>ZBZE0322-S</t>
  </si>
  <si>
    <t>ZBZE0323</t>
  </si>
  <si>
    <t>ZBZE0325</t>
  </si>
  <si>
    <t>ZBZE0326</t>
  </si>
  <si>
    <t>ZBZX0110</t>
  </si>
  <si>
    <t>ZBZX0130</t>
  </si>
  <si>
    <t>ZBZX0140</t>
  </si>
  <si>
    <t>ZBZX0145</t>
  </si>
  <si>
    <t>ZBZX0150</t>
  </si>
  <si>
    <t>ZBZX0155</t>
  </si>
  <si>
    <t>ZBZX0160</t>
  </si>
  <si>
    <t>ZBZX0165</t>
  </si>
  <si>
    <t>ZBZX0170</t>
  </si>
  <si>
    <t>ZBZX0172</t>
  </si>
  <si>
    <t>ZBZX0200</t>
  </si>
  <si>
    <t>ZBZX2010</t>
  </si>
  <si>
    <t>ZBZX2015</t>
  </si>
  <si>
    <t>ZBZX2020</t>
  </si>
  <si>
    <t>ZBZX2020-S</t>
  </si>
  <si>
    <t>ZBZX2021</t>
  </si>
  <si>
    <t>ZBZX2030</t>
  </si>
  <si>
    <t>ZBZX2030-S</t>
  </si>
  <si>
    <t>ZBZX2031</t>
  </si>
  <si>
    <t>ZBZX2040</t>
  </si>
  <si>
    <t>ZBZX2040-S</t>
  </si>
  <si>
    <t>ZBZX2041</t>
  </si>
  <si>
    <t>ZBZX2043</t>
  </si>
  <si>
    <t>ZBZX2045</t>
  </si>
  <si>
    <t>ZBZX2047</t>
  </si>
  <si>
    <t>ZBZX2050</t>
  </si>
  <si>
    <t>ZBZX2060</t>
  </si>
  <si>
    <t>ZBZX2060-S</t>
  </si>
  <si>
    <t>ZBZX2061</t>
  </si>
  <si>
    <t>ZBZX2074</t>
  </si>
  <si>
    <t>ZBZX2075</t>
  </si>
  <si>
    <t>ZBZX2076</t>
  </si>
  <si>
    <t>ZBZX2078</t>
  </si>
  <si>
    <t>ZBZX3120</t>
  </si>
  <si>
    <t>ZBZX3130</t>
  </si>
  <si>
    <t>ZBZX3150</t>
  </si>
  <si>
    <t>ZBZX3500</t>
  </si>
  <si>
    <t>ZBZX3510</t>
  </si>
  <si>
    <t>ZBZX3520</t>
  </si>
  <si>
    <t>ZBZX3530</t>
  </si>
  <si>
    <t>ZBZX3540</t>
  </si>
  <si>
    <t>ZBZX3550</t>
  </si>
  <si>
    <t>ZBZX3560</t>
  </si>
  <si>
    <t>ZBZX3570</t>
  </si>
  <si>
    <t>ZBZX3580</t>
  </si>
  <si>
    <t>ZBZX3600</t>
  </si>
  <si>
    <t>ZBZX3610</t>
  </si>
  <si>
    <t>ZBZX3620</t>
  </si>
  <si>
    <t>ZBZX3630</t>
  </si>
  <si>
    <t>ZBZX3640</t>
  </si>
  <si>
    <t>ZBZX3650</t>
  </si>
  <si>
    <t>ZBZX3660</t>
  </si>
  <si>
    <t>ZBZX4000</t>
  </si>
  <si>
    <t>ZBZX4100</t>
  </si>
  <si>
    <t>ZBZX4110</t>
  </si>
  <si>
    <t>ZBZX4130</t>
  </si>
  <si>
    <t>ZBZX4140</t>
  </si>
  <si>
    <t>ZBZX4160</t>
  </si>
  <si>
    <t>ZBZX4170</t>
  </si>
  <si>
    <t>ZBZX4200</t>
  </si>
  <si>
    <t>ZBZX4205</t>
  </si>
  <si>
    <t>ZBZX4210</t>
  </si>
  <si>
    <t>ZBZX4215</t>
  </si>
  <si>
    <t>ZCHX0001</t>
  </si>
  <si>
    <t>ZCHX0002</t>
  </si>
  <si>
    <t>ZCHX0003</t>
  </si>
  <si>
    <t>ZENG0001</t>
  </si>
  <si>
    <t>ZENG0002</t>
  </si>
  <si>
    <t>ZENG0003</t>
  </si>
  <si>
    <t>ZENG0004</t>
  </si>
  <si>
    <t>ZENG0005</t>
  </si>
  <si>
    <t>ZENG0006</t>
  </si>
  <si>
    <t>ZENG0007</t>
  </si>
  <si>
    <t>ZENG0008</t>
  </si>
  <si>
    <t>ZENG0009</t>
  </si>
  <si>
    <t>ZENG0010</t>
  </si>
  <si>
    <t>ZENG0102</t>
  </si>
  <si>
    <t>ZFAS0001</t>
  </si>
  <si>
    <t>ZFAS0002</t>
  </si>
  <si>
    <t>ZFAS0003</t>
  </si>
  <si>
    <t>ZFAS0004</t>
  </si>
  <si>
    <t>ZFAS0005</t>
  </si>
  <si>
    <t>ZFAS0006</t>
  </si>
  <si>
    <t>ZFAS0007</t>
  </si>
  <si>
    <t>ZFAS0008</t>
  </si>
  <si>
    <t>ZFAS0009</t>
  </si>
  <si>
    <t>ZFAS0010</t>
  </si>
  <si>
    <t>ZFAS0011</t>
  </si>
  <si>
    <t>ZFAS0012</t>
  </si>
  <si>
    <t>ZFAS0013</t>
  </si>
  <si>
    <t>ZFAS0014</t>
  </si>
  <si>
    <t>ZFAS0015</t>
  </si>
  <si>
    <t>ZFAS0016</t>
  </si>
  <si>
    <t>ZFAS0017</t>
  </si>
  <si>
    <t>ZFAS0018</t>
  </si>
  <si>
    <t>ZFAS0019</t>
  </si>
  <si>
    <t>ZFAS-P1</t>
  </si>
  <si>
    <t>ZFAS-P10</t>
  </si>
  <si>
    <t>ZFAS-P11</t>
  </si>
  <si>
    <t>ZFAS-P12</t>
  </si>
  <si>
    <t>ZFAS-P13</t>
  </si>
  <si>
    <t>ZFAS-P14</t>
  </si>
  <si>
    <t>ZFAS-P15</t>
  </si>
  <si>
    <t>ZFAS-P16</t>
  </si>
  <si>
    <t>ZFAS-P17</t>
  </si>
  <si>
    <t>ZFAS-P18</t>
  </si>
  <si>
    <t>ZFAS-P19</t>
  </si>
  <si>
    <t>ZFAS-P2</t>
  </si>
  <si>
    <t>ZFAS-P20</t>
  </si>
  <si>
    <t>ZFAS-P21</t>
  </si>
  <si>
    <t>ZFAS-P22</t>
  </si>
  <si>
    <t>ZFAS-P23</t>
  </si>
  <si>
    <t>ZFAS-P24</t>
  </si>
  <si>
    <t>ZFAS-P25</t>
  </si>
  <si>
    <t>ZFAS-P26</t>
  </si>
  <si>
    <t>ZFAS-P27</t>
  </si>
  <si>
    <t>ZFAS-P3</t>
  </si>
  <si>
    <t>ZFAS-P4</t>
  </si>
  <si>
    <t>ZFAS-P5</t>
  </si>
  <si>
    <t>ZFAS-P6</t>
  </si>
  <si>
    <t>ZFAS-P7</t>
  </si>
  <si>
    <t>ZFAS-P8</t>
  </si>
  <si>
    <t>ZFAS-P9</t>
  </si>
  <si>
    <t>ZFAX0010</t>
  </si>
  <si>
    <t>ZFAX0020</t>
  </si>
  <si>
    <t>ZFAX0030</t>
  </si>
  <si>
    <t>ZFAX0035</t>
  </si>
  <si>
    <t>ZFAX0040</t>
  </si>
  <si>
    <t>ZFAX0041</t>
  </si>
  <si>
    <t>ZFAX0042</t>
  </si>
  <si>
    <t>ZFAX0043</t>
  </si>
  <si>
    <t>ZFAX0046</t>
  </si>
  <si>
    <t>ZFAX0050</t>
  </si>
  <si>
    <t>ZFAX0052</t>
  </si>
  <si>
    <t>ZFAX0053</t>
  </si>
  <si>
    <t>ZFAX0060-S</t>
  </si>
  <si>
    <t>ZFAX0061-S</t>
  </si>
  <si>
    <t>ZFAX0062</t>
  </si>
  <si>
    <t>ZFAX0100</t>
  </si>
  <si>
    <t>ZFAX0101</t>
  </si>
  <si>
    <t>ZFAX0102</t>
  </si>
  <si>
    <t>ZFAX0103</t>
  </si>
  <si>
    <t>ZFAX0104</t>
  </si>
  <si>
    <t>ZFAX0105</t>
  </si>
  <si>
    <t>ZFAX0106</t>
  </si>
  <si>
    <t>ZFAX0107</t>
  </si>
  <si>
    <t>ZFAX1010</t>
  </si>
  <si>
    <t>ZFAX1020</t>
  </si>
  <si>
    <t>ZFAX1030</t>
  </si>
  <si>
    <t>ZFAX1040</t>
  </si>
  <si>
    <t>ZFAX1050</t>
  </si>
  <si>
    <t>ZFAX1060</t>
  </si>
  <si>
    <t>ZFAX1110</t>
  </si>
  <si>
    <t>ZFAX2010</t>
  </si>
  <si>
    <t>ZFAX2020</t>
  </si>
  <si>
    <t>ZFAX2030</t>
  </si>
  <si>
    <t>ZFAX2040</t>
  </si>
  <si>
    <t>ZFAX2110</t>
  </si>
  <si>
    <t>ZFAX2120</t>
  </si>
  <si>
    <t>ZFAX2130</t>
  </si>
  <si>
    <t>ZFAX2140</t>
  </si>
  <si>
    <t>ZFAX3010</t>
  </si>
  <si>
    <t>ZFAX3015</t>
  </si>
  <si>
    <t>ZFAX3025</t>
  </si>
  <si>
    <t>ZFAX3030</t>
  </si>
  <si>
    <t>ZFAX3035</t>
  </si>
  <si>
    <t>ZFLS0001</t>
  </si>
  <si>
    <t>ZFLS0002</t>
  </si>
  <si>
    <t>ZFLS0003</t>
  </si>
  <si>
    <t>ZFLS0004</t>
  </si>
  <si>
    <t>ZFLS0005</t>
  </si>
  <si>
    <t>ZFLS0006</t>
  </si>
  <si>
    <t>ZFLS0007</t>
  </si>
  <si>
    <t>ZFLS0008</t>
  </si>
  <si>
    <t>ZFLS0009</t>
  </si>
  <si>
    <t>ZFLS0010</t>
  </si>
  <si>
    <t>ZFLS0011</t>
  </si>
  <si>
    <t>ZFLS0012</t>
  </si>
  <si>
    <t>ZFLS0013</t>
  </si>
  <si>
    <t>ZFLS0014</t>
  </si>
  <si>
    <t>ZFLS0015</t>
  </si>
  <si>
    <t>ZFLS0016</t>
  </si>
  <si>
    <t>ZFLS0017</t>
  </si>
  <si>
    <t>ZFLS0018</t>
  </si>
  <si>
    <t>ZFLS0019</t>
  </si>
  <si>
    <t>ZFLS0020</t>
  </si>
  <si>
    <t>ZFLS0021</t>
  </si>
  <si>
    <t>ZFLS0022</t>
  </si>
  <si>
    <t>ZFLS0023</t>
  </si>
  <si>
    <t>ZFLS0024</t>
  </si>
  <si>
    <t>ZFLS0025</t>
  </si>
  <si>
    <t>ZFLS0026</t>
  </si>
  <si>
    <t>ZFLS0027</t>
  </si>
  <si>
    <t>ZFLS0028</t>
  </si>
  <si>
    <t>ZFLS0029</t>
  </si>
  <si>
    <t>ZFLS0030</t>
  </si>
  <si>
    <t>ZFLS0031</t>
  </si>
  <si>
    <t>ZFLS0032</t>
  </si>
  <si>
    <t>ZFLS0033</t>
  </si>
  <si>
    <t>ZFLS0034</t>
  </si>
  <si>
    <t>ZFLS0040</t>
  </si>
  <si>
    <t>ZFLX0001</t>
  </si>
  <si>
    <t>ZFLX0004</t>
  </si>
  <si>
    <t>ZFLX0007</t>
  </si>
  <si>
    <t>ZFLX0010</t>
  </si>
  <si>
    <t>ZFLX0013</t>
  </si>
  <si>
    <t>ZFLX0016</t>
  </si>
  <si>
    <t>ZFLX0019</t>
  </si>
  <si>
    <t>ZFLX0022</t>
  </si>
  <si>
    <t>ZFLX0025</t>
  </si>
  <si>
    <t>ZFLX0028</t>
  </si>
  <si>
    <t>ZFLX0031</t>
  </si>
  <si>
    <t>ZFLX0034</t>
  </si>
  <si>
    <t>ZFLX0037</t>
  </si>
  <si>
    <t>ZFLX0040</t>
  </si>
  <si>
    <t>ZFLX0043</t>
  </si>
  <si>
    <t>ZFLX0046</t>
  </si>
  <si>
    <t>ZFLX0049</t>
  </si>
  <si>
    <t>ZFLX0052</t>
  </si>
  <si>
    <t>ZFLX0055</t>
  </si>
  <si>
    <t>ZFLX0058</t>
  </si>
  <si>
    <t>ZFLX0061</t>
  </si>
  <si>
    <t>ZFLX0064</t>
  </si>
  <si>
    <t>ZFLX0067</t>
  </si>
  <si>
    <t>ZFLX0070</t>
  </si>
  <si>
    <t>ZFLX0073</t>
  </si>
  <si>
    <t>ZFLX0076</t>
  </si>
  <si>
    <t>ZFLX0079</t>
  </si>
  <si>
    <t>ZFLX0082</t>
  </si>
  <si>
    <t>ZFLX0085</t>
  </si>
  <si>
    <t>ZFLX0088</t>
  </si>
  <si>
    <t>ZFLX0091</t>
  </si>
  <si>
    <t>ZFLX0094</t>
  </si>
  <si>
    <t>ZFLX0097</t>
  </si>
  <si>
    <t>ZFLX0100</t>
  </si>
  <si>
    <t>ZFLX0103</t>
  </si>
  <si>
    <t>ZFLX0106</t>
  </si>
  <si>
    <t>ZFLX0109</t>
  </si>
  <si>
    <t>ZFLX0112</t>
  </si>
  <si>
    <t>ZFLX0115</t>
  </si>
  <si>
    <t>ZFLX0118</t>
  </si>
  <si>
    <t>ZFLX0121</t>
  </si>
  <si>
    <t>ZFLX0124</t>
  </si>
  <si>
    <t>ZFLX0127</t>
  </si>
  <si>
    <t>ZFLX0130</t>
  </si>
  <si>
    <t>ZFLX0133</t>
  </si>
  <si>
    <t>ZFLX0136</t>
  </si>
  <si>
    <t>ZFLX0139</t>
  </si>
  <si>
    <t>ZFLX0142</t>
  </si>
  <si>
    <t>ZFLX0145</t>
  </si>
  <si>
    <t>ZFLX0148</t>
  </si>
  <si>
    <t>ZFLX0151</t>
  </si>
  <si>
    <t>ZFLX0154</t>
  </si>
  <si>
    <t>ZFLX0157</t>
  </si>
  <si>
    <t>ZFLX0160</t>
  </si>
  <si>
    <t>ZFLX0163</t>
  </si>
  <si>
    <t>ZFLX0166</t>
  </si>
  <si>
    <t>ZFLX0169</t>
  </si>
  <si>
    <t>ZFLX0172</t>
  </si>
  <si>
    <t>ZFLX0175</t>
  </si>
  <si>
    <t>ZFLX0178</t>
  </si>
  <si>
    <t>ZFLX0181</t>
  </si>
  <si>
    <t>ZFLX0184</t>
  </si>
  <si>
    <t>ZFLX0187</t>
  </si>
  <si>
    <t>ZFLX0190</t>
  </si>
  <si>
    <t>ZFLX0193</t>
  </si>
  <si>
    <t>ZFLX0196</t>
  </si>
  <si>
    <t>ZFLX0199</t>
  </si>
  <si>
    <t>ZFLX0202</t>
  </si>
  <si>
    <t>ZFLX0205</t>
  </si>
  <si>
    <t>ZFLX0208</t>
  </si>
  <si>
    <t>ZFLX0211</t>
  </si>
  <si>
    <t>ZFLX0214</t>
  </si>
  <si>
    <t>ZFLX0217</t>
  </si>
  <si>
    <t>ZFLX0220</t>
  </si>
  <si>
    <t>ZFLX0223</t>
  </si>
  <si>
    <t>ZFLX0226</t>
  </si>
  <si>
    <t>ZFLX0229</t>
  </si>
  <si>
    <t>ZFLX0232</t>
  </si>
  <si>
    <t>ZFLX0235</t>
  </si>
  <si>
    <t>ZFLX0238</t>
  </si>
  <si>
    <t>ZFLX0241</t>
  </si>
  <si>
    <t>ZFLX0244</t>
  </si>
  <si>
    <t>ZFLX0247</t>
  </si>
  <si>
    <t>ZFLX0250</t>
  </si>
  <si>
    <t>ZFLX0253</t>
  </si>
  <si>
    <t>ZFLX0256</t>
  </si>
  <si>
    <t>ZFLX0259</t>
  </si>
  <si>
    <t>ZFLX0262</t>
  </si>
  <si>
    <t>ZFLX0265</t>
  </si>
  <si>
    <t>ZFLX0268</t>
  </si>
  <si>
    <t>ZFLX0271</t>
  </si>
  <si>
    <t>ZFLX0274</t>
  </si>
  <si>
    <t>ZFLX0277</t>
  </si>
  <si>
    <t>ZFLX0280</t>
  </si>
  <si>
    <t>ZFLX0283</t>
  </si>
  <si>
    <t>ZFLX0286</t>
  </si>
  <si>
    <t>ZFLX0289</t>
  </si>
  <si>
    <t>ZFLX0292</t>
  </si>
  <si>
    <t>ZFLX0295</t>
  </si>
  <si>
    <t>ZFLX0298</t>
  </si>
  <si>
    <t>ZFLX0301</t>
  </si>
  <si>
    <t>ZFLX0304</t>
  </si>
  <si>
    <t>ZFLX0307</t>
  </si>
  <si>
    <t>ZFLX0310</t>
  </si>
  <si>
    <t>ZFLX0313</t>
  </si>
  <si>
    <t>ZFLX0316</t>
  </si>
  <si>
    <t>ZFLX0319</t>
  </si>
  <si>
    <t>ZFLX0322</t>
  </si>
  <si>
    <t>ZFLX0325</t>
  </si>
  <si>
    <t>ZFLX0328</t>
  </si>
  <si>
    <t>ZFLX0331</t>
  </si>
  <si>
    <t>ZFLX0334</t>
  </si>
  <si>
    <t>ZFLX0337</t>
  </si>
  <si>
    <t>ZFLX0340</t>
  </si>
  <si>
    <t>ZFLX0343</t>
  </si>
  <si>
    <t>ZFLX0346</t>
  </si>
  <si>
    <t>ZFLX0349</t>
  </si>
  <si>
    <t>ZFLX0352</t>
  </si>
  <si>
    <t>ZFLX0355</t>
  </si>
  <si>
    <t>ZFLX0358</t>
  </si>
  <si>
    <t>ZFLX0361</t>
  </si>
  <si>
    <t>ZFLX0364</t>
  </si>
  <si>
    <t>ZFLX0367</t>
  </si>
  <si>
    <t>ZFLX0370</t>
  </si>
  <si>
    <t>ZFLX0373</t>
  </si>
  <si>
    <t>ZFLX0376</t>
  </si>
  <si>
    <t>ZFLX0379</t>
  </si>
  <si>
    <t>ZFLX0382</t>
  </si>
  <si>
    <t>ZFLX0385</t>
  </si>
  <si>
    <t>ZFLX0388</t>
  </si>
  <si>
    <t>ZFLX0391</t>
  </si>
  <si>
    <t>ZFLX0394</t>
  </si>
  <si>
    <t>ZFLX0397</t>
  </si>
  <si>
    <t>ZFLX0400</t>
  </si>
  <si>
    <t>ZFLX0403</t>
  </si>
  <si>
    <t>ZFLX0406</t>
  </si>
  <si>
    <t>ZFLX0409</t>
  </si>
  <si>
    <t>ZFLX0412</t>
  </si>
  <si>
    <t>ZFLX0415</t>
  </si>
  <si>
    <t>ZFLX0418</t>
  </si>
  <si>
    <t>ZFLX0421</t>
  </si>
  <si>
    <t>ZFLX0424</t>
  </si>
  <si>
    <t>ZFLX0427</t>
  </si>
  <si>
    <t>ZFLX0430</t>
  </si>
  <si>
    <t>ZFLX0433</t>
  </si>
  <si>
    <t>ZFLX0436</t>
  </si>
  <si>
    <t>ZFLX0439</t>
  </si>
  <si>
    <t>ZFLX0442</t>
  </si>
  <si>
    <t>ZFLX0445</t>
  </si>
  <si>
    <t>ZFLX0448</t>
  </si>
  <si>
    <t>ZFLX0451</t>
  </si>
  <si>
    <t>ZFLX0454</t>
  </si>
  <si>
    <t>ZFLX0457</t>
  </si>
  <si>
    <t>ZFLX0460</t>
  </si>
  <si>
    <t>ZFLX0463</t>
  </si>
  <si>
    <t>ZFLX0466</t>
  </si>
  <si>
    <t>ZFLX0469</t>
  </si>
  <si>
    <t>ZFLX0472</t>
  </si>
  <si>
    <t>ZFLX0475</t>
  </si>
  <si>
    <t>ZFLX0478</t>
  </si>
  <si>
    <t>ZFLX0481</t>
  </si>
  <si>
    <t>ZFLX0484</t>
  </si>
  <si>
    <t>ZFLX0487</t>
  </si>
  <si>
    <t>ZFLX0490</t>
  </si>
  <si>
    <t>ZFLX0493</t>
  </si>
  <si>
    <t>ZFLX0496</t>
  </si>
  <si>
    <t>ZFLX0499</t>
  </si>
  <si>
    <t>ZFLX0502</t>
  </si>
  <si>
    <t>ZFLX0505</t>
  </si>
  <si>
    <t>ZFLX0508</t>
  </si>
  <si>
    <t>ZFLX0511</t>
  </si>
  <si>
    <t>ZFLX0514</t>
  </si>
  <si>
    <t>ZFLX0517</t>
  </si>
  <si>
    <t>ZFLX0520</t>
  </si>
  <si>
    <t>ZFLX0523</t>
  </si>
  <si>
    <t>ZFLX0526</t>
  </si>
  <si>
    <t>ZFLX0529</t>
  </si>
  <si>
    <t>ZFLX0532</t>
  </si>
  <si>
    <t>ZFLX0535</t>
  </si>
  <si>
    <t>ZFLX0538</t>
  </si>
  <si>
    <t>ZFLX0541</t>
  </si>
  <si>
    <t>ZFLX0544</t>
  </si>
  <si>
    <t>ZFLX0547</t>
  </si>
  <si>
    <t>ZFLX0550</t>
  </si>
  <si>
    <t>ZFLX0553</t>
  </si>
  <si>
    <t>ZFLX0556</t>
  </si>
  <si>
    <t>ZFLX0559</t>
  </si>
  <si>
    <t>ZFLX0562</t>
  </si>
  <si>
    <t>ZFLX0565</t>
  </si>
  <si>
    <t>ZFLX0568</t>
  </si>
  <si>
    <t>ZFLX0571</t>
  </si>
  <si>
    <t>ZFLX0574</t>
  </si>
  <si>
    <t>ZFLX0577</t>
  </si>
  <si>
    <t>ZFLX0580</t>
  </si>
  <si>
    <t>ZFLX0583</t>
  </si>
  <si>
    <t>ZFLX0586</t>
  </si>
  <si>
    <t>ZFLX0589</t>
  </si>
  <si>
    <t>ZFLX0592</t>
  </si>
  <si>
    <t>ZFLX0595</t>
  </si>
  <si>
    <t>ZFLX0598</t>
  </si>
  <si>
    <t>ZFLX0601</t>
  </si>
  <si>
    <t>ZFLX0604</t>
  </si>
  <si>
    <t>ZFLX0607</t>
  </si>
  <si>
    <t>ZFLX0610</t>
  </si>
  <si>
    <t>ZFLX0613</t>
  </si>
  <si>
    <t>ZFLX0616</t>
  </si>
  <si>
    <t>ZFLX0619</t>
  </si>
  <si>
    <t>ZFLX0622</t>
  </si>
  <si>
    <t>ZFLX0625</t>
  </si>
  <si>
    <t>ZFLX0628</t>
  </si>
  <si>
    <t>ZFLX0631</t>
  </si>
  <si>
    <t>ZFLX0634</t>
  </si>
  <si>
    <t>ZFLX0637</t>
  </si>
  <si>
    <t>ZFLX0640</t>
  </si>
  <si>
    <t>ZFLX0643</t>
  </si>
  <si>
    <t>ZFLX0646</t>
  </si>
  <si>
    <t>ZFLX0649</t>
  </si>
  <si>
    <t>ZFLX0652</t>
  </si>
  <si>
    <t>ZFLX0655</t>
  </si>
  <si>
    <t>ZFLX0658</t>
  </si>
  <si>
    <t>ZFLX0661</t>
  </si>
  <si>
    <t>ZFLX0664</t>
  </si>
  <si>
    <t>ZFLX0667</t>
  </si>
  <si>
    <t>ZFLX0670</t>
  </si>
  <si>
    <t>ZFLX0673</t>
  </si>
  <si>
    <t>ZFLX0676</t>
  </si>
  <si>
    <t>ZFLX0679</t>
  </si>
  <si>
    <t>ZFLX0682</t>
  </si>
  <si>
    <t>ZFLX0685</t>
  </si>
  <si>
    <t>ZFLX0688</t>
  </si>
  <si>
    <t>ZFLX0691</t>
  </si>
  <si>
    <t>ZFLX0694</t>
  </si>
  <si>
    <t>ZFLX0697</t>
  </si>
  <si>
    <t>ZFLX0700</t>
  </si>
  <si>
    <t>ZFLX0703</t>
  </si>
  <si>
    <t>ZFLX0706</t>
  </si>
  <si>
    <t>ZFLX0709</t>
  </si>
  <si>
    <t>ZFLX0712</t>
  </si>
  <si>
    <t>ZFLX0715</t>
  </si>
  <si>
    <t>ZFLX0718</t>
  </si>
  <si>
    <t>ZFLX0721</t>
  </si>
  <si>
    <t>ZFLX0724</t>
  </si>
  <si>
    <t>ZFLX0727</t>
  </si>
  <si>
    <t>ZFLX0730</t>
  </si>
  <si>
    <t>ZFLX0733</t>
  </si>
  <si>
    <t>ZFLX0736</t>
  </si>
  <si>
    <t>ZFLX0739</t>
  </si>
  <si>
    <t>ZFLX0742</t>
  </si>
  <si>
    <t>ZFLX0745</t>
  </si>
  <si>
    <t>ZFLX0748</t>
  </si>
  <si>
    <t>ZFLX0751</t>
  </si>
  <si>
    <t>ZFLX0754</t>
  </si>
  <si>
    <t>ZFLX0757</t>
  </si>
  <si>
    <t>ZFLX0760</t>
  </si>
  <si>
    <t>ZFLX0763</t>
  </si>
  <si>
    <t>ZFLX0766</t>
  </si>
  <si>
    <t>ZFLX0769</t>
  </si>
  <si>
    <t>ZFLX0772</t>
  </si>
  <si>
    <t>ZFLX0775</t>
  </si>
  <si>
    <t>ZFLX0778</t>
  </si>
  <si>
    <t>ZFLX0781</t>
  </si>
  <si>
    <t>ZFLX0784</t>
  </si>
  <si>
    <t>ZFLX0787</t>
  </si>
  <si>
    <t>ZFLX0790</t>
  </si>
  <si>
    <t>ZFLX0793</t>
  </si>
  <si>
    <t>ZFLX0796</t>
  </si>
  <si>
    <t>ZFLX0799</t>
  </si>
  <si>
    <t>ZFLX0802</t>
  </si>
  <si>
    <t>ZFLX0805</t>
  </si>
  <si>
    <t>ZFLX0808</t>
  </si>
  <si>
    <t>ZFLX0811</t>
  </si>
  <si>
    <t>ZFLX0814</t>
  </si>
  <si>
    <t>ZFLX0817</t>
  </si>
  <si>
    <t>ZFLX0820</t>
  </si>
  <si>
    <t>ZFLX0823</t>
  </si>
  <si>
    <t>ZFLX0826</t>
  </si>
  <si>
    <t>ZFLX0829</t>
  </si>
  <si>
    <t>ZFLX0832</t>
  </si>
  <si>
    <t>ZFLX0835</t>
  </si>
  <si>
    <t>ZFLX0838</t>
  </si>
  <si>
    <t>ZFLX0841</t>
  </si>
  <si>
    <t>ZFLX0844</t>
  </si>
  <si>
    <t>ZFLX0847</t>
  </si>
  <si>
    <t>ZFLX0850</t>
  </si>
  <si>
    <t>ZFLX0853</t>
  </si>
  <si>
    <t>ZFLX0856</t>
  </si>
  <si>
    <t>ZFLX0859</t>
  </si>
  <si>
    <t>ZFLX0862</t>
  </si>
  <si>
    <t>ZFLX0865</t>
  </si>
  <si>
    <t>ZFLX0868</t>
  </si>
  <si>
    <t>ZFLX0871</t>
  </si>
  <si>
    <t>ZFLX0874</t>
  </si>
  <si>
    <t>ZFLX0877</t>
  </si>
  <si>
    <t>ZFLX0880</t>
  </si>
  <si>
    <t>ZFLX0883</t>
  </si>
  <si>
    <t>ZFLX0886</t>
  </si>
  <si>
    <t>ZFLX0889</t>
  </si>
  <si>
    <t>ZFLX0892</t>
  </si>
  <si>
    <t>ZFLX0895</t>
  </si>
  <si>
    <t>ZFLX0898</t>
  </si>
  <si>
    <t>ZFLX0901</t>
  </si>
  <si>
    <t>ZFLX0904</t>
  </si>
  <si>
    <t>ZFLX0907</t>
  </si>
  <si>
    <t>ZFLX0910</t>
  </si>
  <si>
    <t>ZFLX0913</t>
  </si>
  <si>
    <t>ZFLX0916</t>
  </si>
  <si>
    <t>ZFLX0919</t>
  </si>
  <si>
    <t>ZFLX0922</t>
  </si>
  <si>
    <t>ZFLX0925</t>
  </si>
  <si>
    <t>ZFLX0928</t>
  </si>
  <si>
    <t>ZFLX0931</t>
  </si>
  <si>
    <t>ZFLX0934</t>
  </si>
  <si>
    <t>ZFLX0937</t>
  </si>
  <si>
    <t>ZFLX0940</t>
  </si>
  <si>
    <t>ZFLX0943</t>
  </si>
  <si>
    <t>ZFLX0946</t>
  </si>
  <si>
    <t>ZFLX0949</t>
  </si>
  <si>
    <t>ZFLX0952</t>
  </si>
  <si>
    <t>ZFLX0955</t>
  </si>
  <si>
    <t>ZFLX0958</t>
  </si>
  <si>
    <t>ZFLX0961</t>
  </si>
  <si>
    <t>ZFLX0964</t>
  </si>
  <si>
    <t>ZFLX0967</t>
  </si>
  <si>
    <t>ZFLX0970</t>
  </si>
  <si>
    <t>ZFLX0973</t>
  </si>
  <si>
    <t>ZFLX0976</t>
  </si>
  <si>
    <t>ZFLX0979</t>
  </si>
  <si>
    <t>ZFLX0982</t>
  </si>
  <si>
    <t>ZFLX0985</t>
  </si>
  <si>
    <t>ZFLX0988</t>
  </si>
  <si>
    <t>ZFLX0991</t>
  </si>
  <si>
    <t>ZFLX0994</t>
  </si>
  <si>
    <t>ZFLX0997</t>
  </si>
  <si>
    <t>ZFLX1000</t>
  </si>
  <si>
    <t>ZFLX1003</t>
  </si>
  <si>
    <t>ZFLX1006</t>
  </si>
  <si>
    <t>ZFLX1009</t>
  </si>
  <si>
    <t>ZFLX1012</t>
  </si>
  <si>
    <t>ZFLX1015</t>
  </si>
  <si>
    <t>ZFLX1018</t>
  </si>
  <si>
    <t>ZFLX1021</t>
  </si>
  <si>
    <t>ZFLX1024</t>
  </si>
  <si>
    <t>ZFLX1027</t>
  </si>
  <si>
    <t>ZFLX1030</t>
  </si>
  <si>
    <t>ZFLX1033</t>
  </si>
  <si>
    <t>ZFLX1036</t>
  </si>
  <si>
    <t>ZFLX1039</t>
  </si>
  <si>
    <t>ZFLX1042</t>
  </si>
  <si>
    <t>ZFLX1045</t>
  </si>
  <si>
    <t>ZFLX1048</t>
  </si>
  <si>
    <t>ZFLX1051</t>
  </si>
  <si>
    <t>ZFLX1054</t>
  </si>
  <si>
    <t>ZFLX1057</t>
  </si>
  <si>
    <t>ZFLX1060</t>
  </si>
  <si>
    <t>ZFLX1063</t>
  </si>
  <si>
    <t>ZFLX1066</t>
  </si>
  <si>
    <t>ZFLX1069</t>
  </si>
  <si>
    <t>ZFLX1072</t>
  </si>
  <si>
    <t>ZFLX1075</t>
  </si>
  <si>
    <t>ZFLX1078</t>
  </si>
  <si>
    <t>ZFLX1081</t>
  </si>
  <si>
    <t>ZFLX1084</t>
  </si>
  <si>
    <t>ZFLX1087</t>
  </si>
  <si>
    <t>ZFLX1090</t>
  </si>
  <si>
    <t>ZFLX1093</t>
  </si>
  <si>
    <t>ZFLX1096</t>
  </si>
  <si>
    <t>ZFLX1099</t>
  </si>
  <si>
    <t>ZFLX1102</t>
  </si>
  <si>
    <t>ZFLX1105</t>
  </si>
  <si>
    <t>ZFLX1108</t>
  </si>
  <si>
    <t>ZFLX1111</t>
  </si>
  <si>
    <t>ZFLX1114</t>
  </si>
  <si>
    <t>ZFLX1117</t>
  </si>
  <si>
    <t>ZFLX1120</t>
  </si>
  <si>
    <t>ZFLX1123</t>
  </si>
  <si>
    <t>ZFLX1126</t>
  </si>
  <si>
    <t>ZFLX1129</t>
  </si>
  <si>
    <t>ZFLX1132</t>
  </si>
  <si>
    <t>ZFLX1135</t>
  </si>
  <si>
    <t>ZFLX1138</t>
  </si>
  <si>
    <t>ZFLX1141</t>
  </si>
  <si>
    <t>ZFLX1144</t>
  </si>
  <si>
    <t>ZFLX1147</t>
  </si>
  <si>
    <t>ZFLX1150</t>
  </si>
  <si>
    <t>ZFLX1153</t>
  </si>
  <si>
    <t>ZFLX1156</t>
  </si>
  <si>
    <t>ZFLX1159</t>
  </si>
  <si>
    <t>ZFLX1162</t>
  </si>
  <si>
    <t>ZFLX1165</t>
  </si>
  <si>
    <t>ZFLX1168</t>
  </si>
  <si>
    <t>ZFLX1171</t>
  </si>
  <si>
    <t>ZFLX1174</t>
  </si>
  <si>
    <t>ZFLX1177</t>
  </si>
  <si>
    <t>ZFLX1180</t>
  </si>
  <si>
    <t>ZFLX1183</t>
  </si>
  <si>
    <t>ZFLX1186</t>
  </si>
  <si>
    <t>ZFLX1189</t>
  </si>
  <si>
    <t>ZFLX1192</t>
  </si>
  <si>
    <t>ZFLX1195</t>
  </si>
  <si>
    <t>ZFLX1198</t>
  </si>
  <si>
    <t>ZFLX1201</t>
  </si>
  <si>
    <t>ZFLX1204</t>
  </si>
  <si>
    <t>ZFLX1207</t>
  </si>
  <si>
    <t>ZFLX1210</t>
  </si>
  <si>
    <t>ZFLX1213</t>
  </si>
  <si>
    <t>ZFLX1216</t>
  </si>
  <si>
    <t>ZFLX1219</t>
  </si>
  <si>
    <t>ZFLX1222</t>
  </si>
  <si>
    <t>ZFLX1225</t>
  </si>
  <si>
    <t>ZFLX1228</t>
  </si>
  <si>
    <t>ZFLX1231</t>
  </si>
  <si>
    <t>ZFLX1234</t>
  </si>
  <si>
    <t>ZFLX1237</t>
  </si>
  <si>
    <t>ZFLX1240</t>
  </si>
  <si>
    <t>ZFLX1243</t>
  </si>
  <si>
    <t>ZFLX1246</t>
  </si>
  <si>
    <t>ZFLX1249</t>
  </si>
  <si>
    <t>ZFLX1252</t>
  </si>
  <si>
    <t>ZFLX1255</t>
  </si>
  <si>
    <t>ZFLX1258</t>
  </si>
  <si>
    <t>ZFLX1261</t>
  </si>
  <si>
    <t>ZFLX1264</t>
  </si>
  <si>
    <t>ZFLX1267</t>
  </si>
  <si>
    <t>ZFLX1270</t>
  </si>
  <si>
    <t>ZFLX1273</t>
  </si>
  <si>
    <t>ZFLX1276</t>
  </si>
  <si>
    <t>ZFLX1279</t>
  </si>
  <si>
    <t>ZFLX1282</t>
  </si>
  <si>
    <t>ZFLX1285</t>
  </si>
  <si>
    <t>ZFLX1288</t>
  </si>
  <si>
    <t>ZFLX1291</t>
  </si>
  <si>
    <t>ZFLX1294</t>
  </si>
  <si>
    <t>ZFLX1297</t>
  </si>
  <si>
    <t>ZFLX1300</t>
  </si>
  <si>
    <t>ZFLX1303</t>
  </si>
  <si>
    <t>ZFLX1306</t>
  </si>
  <si>
    <t>ZFLX1309</t>
  </si>
  <si>
    <t>ZFLX1312</t>
  </si>
  <si>
    <t>ZFLX1315</t>
  </si>
  <si>
    <t>ZFLX1318</t>
  </si>
  <si>
    <t>ZFLX1321</t>
  </si>
  <si>
    <t>ZFLX1324</t>
  </si>
  <si>
    <t>ZFLX1327</t>
  </si>
  <si>
    <t>ZFLX1330</t>
  </si>
  <si>
    <t>ZFLX1333</t>
  </si>
  <si>
    <t>ZFLX1336</t>
  </si>
  <si>
    <t>ZFLX1339</t>
  </si>
  <si>
    <t>ZFLX1342</t>
  </si>
  <si>
    <t>ZFLX1345</t>
  </si>
  <si>
    <t>ZFLX1348</t>
  </si>
  <si>
    <t>ZFLX1351</t>
  </si>
  <si>
    <t>ZFLX1354</t>
  </si>
  <si>
    <t>ZFLX1357</t>
  </si>
  <si>
    <t>ZFLX1360</t>
  </si>
  <si>
    <t>ZFLX1363</t>
  </si>
  <si>
    <t>ZFLX1366</t>
  </si>
  <si>
    <t>ZFLX1369</t>
  </si>
  <si>
    <t>ZFLX1372</t>
  </si>
  <si>
    <t>ZFLX1375</t>
  </si>
  <si>
    <t>ZFLX1378</t>
  </si>
  <si>
    <t>ZFLX1381</t>
  </si>
  <si>
    <t>ZFLX1384</t>
  </si>
  <si>
    <t>ZFLX1387</t>
  </si>
  <si>
    <t>ZFLX1390</t>
  </si>
  <si>
    <t>ZFLX1393</t>
  </si>
  <si>
    <t>ZFLX1396</t>
  </si>
  <si>
    <t>ZFLX1399</t>
  </si>
  <si>
    <t>ZFLX1402</t>
  </si>
  <si>
    <t>ZFLX1405</t>
  </si>
  <si>
    <t>ZFLX1408</t>
  </si>
  <si>
    <t>ZFLX1411</t>
  </si>
  <si>
    <t>ZFLX1414</t>
  </si>
  <si>
    <t>ZFLX1417</t>
  </si>
  <si>
    <t>ZFLX1420</t>
  </si>
  <si>
    <t>ZFLX1423</t>
  </si>
  <si>
    <t>ZFLX1426</t>
  </si>
  <si>
    <t>ZFLX1429</t>
  </si>
  <si>
    <t>ZFLX1432</t>
  </si>
  <si>
    <t>ZFLX1435</t>
  </si>
  <si>
    <t>ZFLX1438</t>
  </si>
  <si>
    <t>ZFLX1441</t>
  </si>
  <si>
    <t>ZFLX1444</t>
  </si>
  <si>
    <t>ZFLX1447</t>
  </si>
  <si>
    <t>ZFLX1450</t>
  </si>
  <si>
    <t>ZFLX1453</t>
  </si>
  <si>
    <t>ZFLX1456</t>
  </si>
  <si>
    <t>ZFLX1459</t>
  </si>
  <si>
    <t>ZFLX1462</t>
  </si>
  <si>
    <t>ZFLX1465</t>
  </si>
  <si>
    <t>ZFLX1468</t>
  </si>
  <si>
    <t>ZFLX1471</t>
  </si>
  <si>
    <t>ZFLX1474</t>
  </si>
  <si>
    <t>ZFLX1477</t>
  </si>
  <si>
    <t>ZFLX1480</t>
  </si>
  <si>
    <t>ZFLX1483</t>
  </si>
  <si>
    <t>ZFLX1486</t>
  </si>
  <si>
    <t>ZFLX1489</t>
  </si>
  <si>
    <t>ZFLX1492</t>
  </si>
  <si>
    <t>ZFLX1495</t>
  </si>
  <si>
    <t>ZFLX1498</t>
  </si>
  <si>
    <t>ZFLX1501</t>
  </si>
  <si>
    <t>ZFLX1504</t>
  </si>
  <si>
    <t>ZFLX1507</t>
  </si>
  <si>
    <t>ZFLX1510</t>
  </si>
  <si>
    <t>ZFLX1513</t>
  </si>
  <si>
    <t>ZFLX1516</t>
  </si>
  <si>
    <t>ZFLX1519</t>
  </si>
  <si>
    <t>ZFLX1522</t>
  </si>
  <si>
    <t>ZFLX1525</t>
  </si>
  <si>
    <t>ZFLX1528</t>
  </si>
  <si>
    <t>ZFLX1531</t>
  </si>
  <si>
    <t>ZFLX1534</t>
  </si>
  <si>
    <t>ZFLX1537</t>
  </si>
  <si>
    <t>ZFLX1540</t>
  </si>
  <si>
    <t>ZFLX1543</t>
  </si>
  <si>
    <t>ZFLX1546</t>
  </si>
  <si>
    <t>ZFLX1549</t>
  </si>
  <si>
    <t>ZFLX1552</t>
  </si>
  <si>
    <t>ZFLX1555</t>
  </si>
  <si>
    <t>ZFLX1558</t>
  </si>
  <si>
    <t>ZFLX1561</t>
  </si>
  <si>
    <t>ZFLX1564</t>
  </si>
  <si>
    <t>ZFLX1567</t>
  </si>
  <si>
    <t>ZFLX1570</t>
  </si>
  <si>
    <t>ZFLX1573</t>
  </si>
  <si>
    <t>ZFLX1576</t>
  </si>
  <si>
    <t>ZFLX1579</t>
  </si>
  <si>
    <t>ZFLX1582</t>
  </si>
  <si>
    <t>ZFLX1585</t>
  </si>
  <si>
    <t>ZFLX1588</t>
  </si>
  <si>
    <t>ZFLX1591</t>
  </si>
  <si>
    <t>ZFLX1594</t>
  </si>
  <si>
    <t>ZFLX1597</t>
  </si>
  <si>
    <t>ZFLX1600</t>
  </si>
  <si>
    <t>ZFLX1603</t>
  </si>
  <si>
    <t>ZFLX1606</t>
  </si>
  <si>
    <t>ZFLX1609</t>
  </si>
  <si>
    <t>ZFLX1612</t>
  </si>
  <si>
    <t>ZFLX1615</t>
  </si>
  <si>
    <t>ZFLX1618</t>
  </si>
  <si>
    <t>ZFLX1621</t>
  </si>
  <si>
    <t>ZFLX1624</t>
  </si>
  <si>
    <t>ZFLX1627</t>
  </si>
  <si>
    <t>ZFLX1630</t>
  </si>
  <si>
    <t>ZFLX1633</t>
  </si>
  <si>
    <t>ZFLX1636</t>
  </si>
  <si>
    <t>ZFLX1639</t>
  </si>
  <si>
    <t>ZFLX1642</t>
  </si>
  <si>
    <t>ZFLX1645</t>
  </si>
  <si>
    <t>ZFLX1648</t>
  </si>
  <si>
    <t>ZFLX1651</t>
  </si>
  <si>
    <t>ZFLX1654</t>
  </si>
  <si>
    <t>ZFLX1657</t>
  </si>
  <si>
    <t>ZFLX1660</t>
  </si>
  <si>
    <t>ZFLX1663</t>
  </si>
  <si>
    <t>ZFLX1666</t>
  </si>
  <si>
    <t>ZFLX1669</t>
  </si>
  <si>
    <t>ZFLX1672</t>
  </si>
  <si>
    <t>ZFLX1675</t>
  </si>
  <si>
    <t>ZFLX1678</t>
  </si>
  <si>
    <t>ZFLX1681</t>
  </si>
  <si>
    <t>ZFLX1684</t>
  </si>
  <si>
    <t>ZFLX1687</t>
  </si>
  <si>
    <t>ZFLX1690</t>
  </si>
  <si>
    <t>ZFLX1693</t>
  </si>
  <si>
    <t>ZFLX1696</t>
  </si>
  <si>
    <t>ZFLX1699</t>
  </si>
  <si>
    <t>ZFLX1702</t>
  </si>
  <si>
    <t>ZFLX1705</t>
  </si>
  <si>
    <t>ZFLX1708</t>
  </si>
  <si>
    <t>ZFLX1711</t>
  </si>
  <si>
    <t>ZFLX1714</t>
  </si>
  <si>
    <t>ZFLX1717</t>
  </si>
  <si>
    <t>ZFLX1720</t>
  </si>
  <si>
    <t>ZFLX1723</t>
  </si>
  <si>
    <t>ZFLX1726</t>
  </si>
  <si>
    <t>ZFLX1729</t>
  </si>
  <si>
    <t>ZFLX1732</t>
  </si>
  <si>
    <t>ZFLX1735</t>
  </si>
  <si>
    <t>ZFLX1738</t>
  </si>
  <si>
    <t>ZFLX1741</t>
  </si>
  <si>
    <t>ZFLX1744</t>
  </si>
  <si>
    <t>ZFLX1747</t>
  </si>
  <si>
    <t>ZFLX1750</t>
  </si>
  <si>
    <t>ZFLX1753</t>
  </si>
  <si>
    <t>ZFLX1756</t>
  </si>
  <si>
    <t>ZFLX1759</t>
  </si>
  <si>
    <t>ZFLX1762</t>
  </si>
  <si>
    <t>ZFLX1765</t>
  </si>
  <si>
    <t>ZFLX1768</t>
  </si>
  <si>
    <t>ZFLX1771</t>
  </si>
  <si>
    <t>ZFLX1774</t>
  </si>
  <si>
    <t>ZFLX1777</t>
  </si>
  <si>
    <t>ZFLX1780</t>
  </si>
  <si>
    <t>ZFLX1783</t>
  </si>
  <si>
    <t>ZFLX1786</t>
  </si>
  <si>
    <t>ZFLX1789</t>
  </si>
  <si>
    <t>ZFLX1792</t>
  </si>
  <si>
    <t>ZFLX1795</t>
  </si>
  <si>
    <t>ZFLX1798</t>
  </si>
  <si>
    <t>ZFLX1801</t>
  </si>
  <si>
    <t>ZFLX1804</t>
  </si>
  <si>
    <t>ZFLX1807</t>
  </si>
  <si>
    <t>ZFLX1810</t>
  </si>
  <si>
    <t>ZFLX1813</t>
  </si>
  <si>
    <t>ZFLX1816</t>
  </si>
  <si>
    <t>ZFLX1819</t>
  </si>
  <si>
    <t>ZFLX1822</t>
  </si>
  <si>
    <t>ZFLX1825</t>
  </si>
  <si>
    <t>ZFLX1828</t>
  </si>
  <si>
    <t>ZFLX1831</t>
  </si>
  <si>
    <t>ZFLX1834</t>
  </si>
  <si>
    <t>ZFLX1837</t>
  </si>
  <si>
    <t>ZFLX1840</t>
  </si>
  <si>
    <t>ZFLX1843</t>
  </si>
  <si>
    <t>ZFLX1846</t>
  </si>
  <si>
    <t>ZFLX1849</t>
  </si>
  <si>
    <t>ZFLX1852</t>
  </si>
  <si>
    <t>ZFLX1855</t>
  </si>
  <si>
    <t>ZFLX1858</t>
  </si>
  <si>
    <t>ZFLX1861</t>
  </si>
  <si>
    <t>ZFLX1864</t>
  </si>
  <si>
    <t>ZFLX1867</t>
  </si>
  <si>
    <t>ZFLX1870</t>
  </si>
  <si>
    <t>ZFLX1873</t>
  </si>
  <si>
    <t>ZFLX1876</t>
  </si>
  <si>
    <t>ZFLX1879</t>
  </si>
  <si>
    <t>ZFLX1882</t>
  </si>
  <si>
    <t>ZFLX1885</t>
  </si>
  <si>
    <t>ZFLX1888</t>
  </si>
  <si>
    <t>ZFLX1891</t>
  </si>
  <si>
    <t>ZFLX1894</t>
  </si>
  <si>
    <t>ZFLX1897</t>
  </si>
  <si>
    <t>ZFLX1900</t>
  </si>
  <si>
    <t>ZFLX1903</t>
  </si>
  <si>
    <t>ZFLX1906</t>
  </si>
  <si>
    <t>ZFLX1909</t>
  </si>
  <si>
    <t>ZFLX1912</t>
  </si>
  <si>
    <t>ZFLX1915</t>
  </si>
  <si>
    <t>ZFLX1918</t>
  </si>
  <si>
    <t>ZFLX1921</t>
  </si>
  <si>
    <t>ZFLX1924</t>
  </si>
  <si>
    <t>ZFLX1927</t>
  </si>
  <si>
    <t>ZFLX1930</t>
  </si>
  <si>
    <t>ZFLX1933</t>
  </si>
  <si>
    <t>ZFLX1936</t>
  </si>
  <si>
    <t>ZFLX1939</t>
  </si>
  <si>
    <t>ZFLX1942</t>
  </si>
  <si>
    <t>ZFLX1945</t>
  </si>
  <si>
    <t>ZFLX1948</t>
  </si>
  <si>
    <t>ZFLX1951</t>
  </si>
  <si>
    <t>ZFLX1954</t>
  </si>
  <si>
    <t>ZFLX1957</t>
  </si>
  <si>
    <t>ZFLX1960</t>
  </si>
  <si>
    <t>ZFLX1963</t>
  </si>
  <si>
    <t>ZFLX1966</t>
  </si>
  <si>
    <t>ZFLX1969</t>
  </si>
  <si>
    <t>ZFLX1972</t>
  </si>
  <si>
    <t>ZFLX1975</t>
  </si>
  <si>
    <t>ZFLX1978</t>
  </si>
  <si>
    <t>ZFLX1981</t>
  </si>
  <si>
    <t>ZFLX1984</t>
  </si>
  <si>
    <t>ZFLX1987</t>
  </si>
  <si>
    <t>ZFLX1990</t>
  </si>
  <si>
    <t>ZFLX1993</t>
  </si>
  <si>
    <t>ZFLX1996</t>
  </si>
  <si>
    <t>ZFLX1999</t>
  </si>
  <si>
    <t>ZFLX2002</t>
  </si>
  <si>
    <t>ZFLX2005</t>
  </si>
  <si>
    <t>ZFLX2008</t>
  </si>
  <si>
    <t>ZFLX2011</t>
  </si>
  <si>
    <t>ZFLX2014</t>
  </si>
  <si>
    <t>ZFLX2017</t>
  </si>
  <si>
    <t>ZFLX2020</t>
  </si>
  <si>
    <t>ZFLX2023</t>
  </si>
  <si>
    <t>ZFLX2026</t>
  </si>
  <si>
    <t>ZFLX2029</t>
  </si>
  <si>
    <t>ZFLX2032</t>
  </si>
  <si>
    <t>ZFLX2035</t>
  </si>
  <si>
    <t>ZFLX2038</t>
  </si>
  <si>
    <t>ZFLX2041</t>
  </si>
  <si>
    <t>ZFLX2044</t>
  </si>
  <si>
    <t>ZFLX2047</t>
  </si>
  <si>
    <t>ZFLX2050</t>
  </si>
  <si>
    <t>ZFLX2053</t>
  </si>
  <si>
    <t>ZFLX2056</t>
  </si>
  <si>
    <t>ZFLX2059</t>
  </si>
  <si>
    <t>ZFLX2062</t>
  </si>
  <si>
    <t>ZFLX2065</t>
  </si>
  <si>
    <t>ZFLX2068</t>
  </si>
  <si>
    <t>ZFLX2071</t>
  </si>
  <si>
    <t>ZFLX2074</t>
  </si>
  <si>
    <t>ZFLX2077</t>
  </si>
  <si>
    <t>ZFLX2080</t>
  </si>
  <si>
    <t>ZFLX2083</t>
  </si>
  <si>
    <t>ZFLX2086</t>
  </si>
  <si>
    <t>ZFLX2089</t>
  </si>
  <si>
    <t>ZFLX2092</t>
  </si>
  <si>
    <t>ZFLX2095</t>
  </si>
  <si>
    <t>ZFLX2098</t>
  </si>
  <si>
    <t>ZFLX2101</t>
  </si>
  <si>
    <t>ZFLX2104</t>
  </si>
  <si>
    <t>ZFLX2107</t>
  </si>
  <si>
    <t>ZFLX2110</t>
  </si>
  <si>
    <t>ZFLX2113</t>
  </si>
  <si>
    <t>ZFLX2116</t>
  </si>
  <si>
    <t>ZFLX2119</t>
  </si>
  <si>
    <t>ZFLX2122</t>
  </si>
  <si>
    <t>ZFLX2125</t>
  </si>
  <si>
    <t>ZFLX2128</t>
  </si>
  <si>
    <t>ZFLX2131</t>
  </si>
  <si>
    <t>ZFLX2134</t>
  </si>
  <si>
    <t>ZFLX2137</t>
  </si>
  <si>
    <t>ZFLX2140</t>
  </si>
  <si>
    <t>ZFLX2143</t>
  </si>
  <si>
    <t>ZFLX2146</t>
  </si>
  <si>
    <t>ZFLX2149</t>
  </si>
  <si>
    <t>ZFLX2152</t>
  </si>
  <si>
    <t>ZFLX2155</t>
  </si>
  <si>
    <t>ZFLX2158</t>
  </si>
  <si>
    <t>ZFLX2161</t>
  </si>
  <si>
    <t>ZFLX2164</t>
  </si>
  <si>
    <t>ZFLX2167</t>
  </si>
  <si>
    <t>ZFLX2170</t>
  </si>
  <si>
    <t>ZFLX2173</t>
  </si>
  <si>
    <t>ZFLX2176</t>
  </si>
  <si>
    <t>ZFLX2179</t>
  </si>
  <si>
    <t>ZFLX2182</t>
  </si>
  <si>
    <t>ZFLX2185</t>
  </si>
  <si>
    <t>ZFLX2188</t>
  </si>
  <si>
    <t>ZFLX2191</t>
  </si>
  <si>
    <t>ZFLX2194</t>
  </si>
  <si>
    <t>ZFLX2197</t>
  </si>
  <si>
    <t>ZFLX2200</t>
  </si>
  <si>
    <t>ZFLX2203</t>
  </si>
  <si>
    <t>ZFLX2206</t>
  </si>
  <si>
    <t>ZFLX2209</t>
  </si>
  <si>
    <t>ZFLX2212</t>
  </si>
  <si>
    <t>ZFLX2215</t>
  </si>
  <si>
    <t>ZFLX2218</t>
  </si>
  <si>
    <t>ZFLX2221</t>
  </si>
  <si>
    <t>ZFLX2224</t>
  </si>
  <si>
    <t>ZFLX2227</t>
  </si>
  <si>
    <t>ZFLX2230</t>
  </si>
  <si>
    <t>ZFLX2233</t>
  </si>
  <si>
    <t>ZFLX2236</t>
  </si>
  <si>
    <t>ZFLX2239</t>
  </si>
  <si>
    <t>ZFLX2242</t>
  </si>
  <si>
    <t>ZFLX2245</t>
  </si>
  <si>
    <t>ZFLX2248</t>
  </si>
  <si>
    <t>ZFLX2251</t>
  </si>
  <si>
    <t>ZFLX2254</t>
  </si>
  <si>
    <t>ZFLX2257</t>
  </si>
  <si>
    <t>ZFLX2260</t>
  </si>
  <si>
    <t>ZFLX2263</t>
  </si>
  <si>
    <t>ZFLX2266</t>
  </si>
  <si>
    <t>ZFLX2269</t>
  </si>
  <si>
    <t>ZFLX2272</t>
  </si>
  <si>
    <t>ZFLX2275</t>
  </si>
  <si>
    <t>ZFLX2278</t>
  </si>
  <si>
    <t>ZFLX2281</t>
  </si>
  <si>
    <t>ZFLX2284</t>
  </si>
  <si>
    <t>ZFLX2287</t>
  </si>
  <si>
    <t>ZFLX2290</t>
  </si>
  <si>
    <t>ZFLX2293</t>
  </si>
  <si>
    <t>ZFLX2296</t>
  </si>
  <si>
    <t>ZFLX2299</t>
  </si>
  <si>
    <t>ZFLX2302</t>
  </si>
  <si>
    <t>ZFLX2305</t>
  </si>
  <si>
    <t>ZFLX2308</t>
  </si>
  <si>
    <t>ZFLX2311</t>
  </si>
  <si>
    <t>ZFLX2314</t>
  </si>
  <si>
    <t>ZFLX2317</t>
  </si>
  <si>
    <t>ZFLX2320</t>
  </si>
  <si>
    <t>ZFLX2323</t>
  </si>
  <si>
    <t>ZFLX2326</t>
  </si>
  <si>
    <t>ZFLX2329</t>
  </si>
  <si>
    <t>ZFLX2332</t>
  </si>
  <si>
    <t>ZFLX2335</t>
  </si>
  <si>
    <t>ZFLX2338</t>
  </si>
  <si>
    <t>ZFLX2341</t>
  </si>
  <si>
    <t>ZFLX2344</t>
  </si>
  <si>
    <t>ZFLX2347</t>
  </si>
  <si>
    <t>ZFLX2350</t>
  </si>
  <si>
    <t>ZFLX2353</t>
  </si>
  <si>
    <t>ZFLX2356</t>
  </si>
  <si>
    <t>ZFLX2359</t>
  </si>
  <si>
    <t>ZFLX2362</t>
  </si>
  <si>
    <t>ZFLX2365</t>
  </si>
  <si>
    <t>ZFLX2368</t>
  </si>
  <si>
    <t>ZFLX2371</t>
  </si>
  <si>
    <t>ZFLX2374</t>
  </si>
  <si>
    <t>ZFLX2377</t>
  </si>
  <si>
    <t>ZFLX2380</t>
  </si>
  <si>
    <t>ZFLX2383</t>
  </si>
  <si>
    <t>ZFLX2386</t>
  </si>
  <si>
    <t>ZFLX2389</t>
  </si>
  <si>
    <t>ZFLX2392</t>
  </si>
  <si>
    <t>ZFLX2395</t>
  </si>
  <si>
    <t>ZFLX2398</t>
  </si>
  <si>
    <t>ZFLX2401</t>
  </si>
  <si>
    <t>ZFLX2404</t>
  </si>
  <si>
    <t>ZFLX2407</t>
  </si>
  <si>
    <t>ZFLX2410</t>
  </si>
  <si>
    <t>ZFLX2413</t>
  </si>
  <si>
    <t>ZFLX2416</t>
  </si>
  <si>
    <t>ZFLX2419</t>
  </si>
  <si>
    <t>ZFLX2422</t>
  </si>
  <si>
    <t>ZFLX2425</t>
  </si>
  <si>
    <t>ZFLX2428</t>
  </si>
  <si>
    <t>ZFLX2431</t>
  </si>
  <si>
    <t>ZFLX2434</t>
  </si>
  <si>
    <t>ZFLX2437</t>
  </si>
  <si>
    <t>ZFLX2440</t>
  </si>
  <si>
    <t>ZFLX2443</t>
  </si>
  <si>
    <t>ZFLX2446</t>
  </si>
  <si>
    <t>ZFLX2449</t>
  </si>
  <si>
    <t>ZFLX2452</t>
  </si>
  <si>
    <t>ZFLX2455</t>
  </si>
  <si>
    <t>ZFLX2458</t>
  </si>
  <si>
    <t>ZFLX2461</t>
  </si>
  <si>
    <t>ZFLX2464</t>
  </si>
  <si>
    <t>ZFLX2467</t>
  </si>
  <si>
    <t>ZFLX2470</t>
  </si>
  <si>
    <t>ZFLX2473</t>
  </si>
  <si>
    <t>ZFLX2476</t>
  </si>
  <si>
    <t>ZFLX2479</t>
  </si>
  <si>
    <t>ZFLX2482</t>
  </si>
  <si>
    <t>ZFLX2485</t>
  </si>
  <si>
    <t>ZFLX2488</t>
  </si>
  <si>
    <t>ZFLX2491</t>
  </si>
  <si>
    <t>ZFLX2494</t>
  </si>
  <si>
    <t>ZFLX2497</t>
  </si>
  <si>
    <t>ZFLX2500</t>
  </si>
  <si>
    <t>ZFLX2503</t>
  </si>
  <si>
    <t>ZFLX2506</t>
  </si>
  <si>
    <t>ZFLX2509</t>
  </si>
  <si>
    <t>ZFLX2512</t>
  </si>
  <si>
    <t>ZFLX2515</t>
  </si>
  <si>
    <t>ZFLX2518</t>
  </si>
  <si>
    <t>ZFLX2521</t>
  </si>
  <si>
    <t>ZFLX2524</t>
  </si>
  <si>
    <t>ZFLX2527</t>
  </si>
  <si>
    <t>ZFLX2530</t>
  </si>
  <si>
    <t>ZFLX2533</t>
  </si>
  <si>
    <t>ZFLX2536</t>
  </si>
  <si>
    <t>ZFLX2539</t>
  </si>
  <si>
    <t>ZFLX2542</t>
  </si>
  <si>
    <t>ZFLX2545</t>
  </si>
  <si>
    <t>ZFLX2548</t>
  </si>
  <si>
    <t>ZFLX2551</t>
  </si>
  <si>
    <t>ZFLX2554</t>
  </si>
  <si>
    <t>ZFLX2557</t>
  </si>
  <si>
    <t>ZFLX2560</t>
  </si>
  <si>
    <t>ZFLX2563</t>
  </si>
  <si>
    <t>ZFLX2566</t>
  </si>
  <si>
    <t>ZFLX2569</t>
  </si>
  <si>
    <t>ZFLX2572</t>
  </si>
  <si>
    <t>ZFLX2575</t>
  </si>
  <si>
    <t>ZFLX2578</t>
  </si>
  <si>
    <t>ZFLX2581</t>
  </si>
  <si>
    <t>ZFLX2584</t>
  </si>
  <si>
    <t>ZFLX2587</t>
  </si>
  <si>
    <t>ZFLX2590</t>
  </si>
  <si>
    <t>ZFLX2593</t>
  </si>
  <si>
    <t>ZFLX2596</t>
  </si>
  <si>
    <t>ZFLX2599</t>
  </si>
  <si>
    <t>ZFLX2602</t>
  </si>
  <si>
    <t>ZFLX2605</t>
  </si>
  <si>
    <t>ZFLX2608</t>
  </si>
  <si>
    <t>ZFLX2611</t>
  </si>
  <si>
    <t>ZFLX2614</t>
  </si>
  <si>
    <t>ZFLX2617</t>
  </si>
  <si>
    <t>ZFLX2618</t>
  </si>
  <si>
    <t>ZFLX2620</t>
  </si>
  <si>
    <t>ZFLX2623</t>
  </si>
  <si>
    <t>ZFLX2626</t>
  </si>
  <si>
    <t>ZFLX2629</t>
  </si>
  <si>
    <t>ZFLX2632</t>
  </si>
  <si>
    <t>ZFLX2635</t>
  </si>
  <si>
    <t>ZFLX2638</t>
  </si>
  <si>
    <t>ZFLX2641</t>
  </si>
  <si>
    <t>ZFLX2644</t>
  </si>
  <si>
    <t>ZFLX2647</t>
  </si>
  <si>
    <t>ZFLX2650</t>
  </si>
  <si>
    <t>ZFLX2651</t>
  </si>
  <si>
    <t>ZFLX2653</t>
  </si>
  <si>
    <t>ZFLX2656</t>
  </si>
  <si>
    <t>ZFLX2659</t>
  </si>
  <si>
    <t>ZFLX2662</t>
  </si>
  <si>
    <t>ZFLX2665</t>
  </si>
  <si>
    <t>ZFLX2668</t>
  </si>
  <si>
    <t>ZFLX2671</t>
  </si>
  <si>
    <t>ZFLX2674</t>
  </si>
  <si>
    <t>ZFLX2677</t>
  </si>
  <si>
    <t>ZFLX2680</t>
  </si>
  <si>
    <t>ZFLX2683</t>
  </si>
  <si>
    <t>ZFLX2686</t>
  </si>
  <si>
    <t>ZFLX2689</t>
  </si>
  <si>
    <t>ZFLX2692</t>
  </si>
  <si>
    <t>ZFLX2695</t>
  </si>
  <si>
    <t>ZFLX2698</t>
  </si>
  <si>
    <t>ZFLX2701</t>
  </si>
  <si>
    <t>ZFLX2704</t>
  </si>
  <si>
    <t>ZFLX2707</t>
  </si>
  <si>
    <t>ZFLX2710</t>
  </si>
  <si>
    <t>ZFLX2713</t>
  </si>
  <si>
    <t>ZFLX2716</t>
  </si>
  <si>
    <t>ZFLX2719</t>
  </si>
  <si>
    <t>ZFLX2722</t>
  </si>
  <si>
    <t>ZFLX2725</t>
  </si>
  <si>
    <t>ZFLX2728</t>
  </si>
  <si>
    <t>ZFLX2731</t>
  </si>
  <si>
    <t>ZFLX2734</t>
  </si>
  <si>
    <t>ZFLX2737</t>
  </si>
  <si>
    <t>ZFLX2740</t>
  </si>
  <si>
    <t>ZFLX2743</t>
  </si>
  <si>
    <t>ZFLX2746</t>
  </si>
  <si>
    <t>ZFLX2749</t>
  </si>
  <si>
    <t>ZFLX2752</t>
  </si>
  <si>
    <t>ZFLX2755</t>
  </si>
  <si>
    <t>ZFLX2758</t>
  </si>
  <si>
    <t>ZFLX2761</t>
  </si>
  <si>
    <t>ZFLX2764</t>
  </si>
  <si>
    <t>ZFLX2767</t>
  </si>
  <si>
    <t>ZFLX2770</t>
  </si>
  <si>
    <t>ZFLX2773</t>
  </si>
  <si>
    <t>ZFLX2776</t>
  </si>
  <si>
    <t>ZFLX2779</t>
  </si>
  <si>
    <t>ZFLX2782</t>
  </si>
  <si>
    <t>ZFLX2785</t>
  </si>
  <si>
    <t>ZFLX2788</t>
  </si>
  <si>
    <t>ZFLX2791</t>
  </si>
  <si>
    <t>ZFLX2794</t>
  </si>
  <si>
    <t>ZFLX2797</t>
  </si>
  <si>
    <t>ZFLX2800</t>
  </si>
  <si>
    <t>ZFLX2803</t>
  </si>
  <si>
    <t>ZFLX2806</t>
  </si>
  <si>
    <t>ZFLX2809</t>
  </si>
  <si>
    <t>ZFLX2812</t>
  </si>
  <si>
    <t>ZFLX2815</t>
  </si>
  <si>
    <t>ZFLX2818</t>
  </si>
  <si>
    <t>ZFLX2821</t>
  </si>
  <si>
    <t>ZFLX2824</t>
  </si>
  <si>
    <t>ZFLX2827</t>
  </si>
  <si>
    <t>ZFLX2830</t>
  </si>
  <si>
    <t>ZFLX2833</t>
  </si>
  <si>
    <t>ZFLX2836</t>
  </si>
  <si>
    <t>ZFLX2839</t>
  </si>
  <si>
    <t>ZFLX2842</t>
  </si>
  <si>
    <t>ZFLX2845</t>
  </si>
  <si>
    <t>ZFLX2848</t>
  </si>
  <si>
    <t>ZFLX2851</t>
  </si>
  <si>
    <t>ZFLX2854</t>
  </si>
  <si>
    <t>ZFLX2857</t>
  </si>
  <si>
    <t>ZFLX2860</t>
  </si>
  <si>
    <t>ZFLX2863</t>
  </si>
  <si>
    <t>ZFLX2866</t>
  </si>
  <si>
    <t>ZFLX2869</t>
  </si>
  <si>
    <t>ZFLX2872</t>
  </si>
  <si>
    <t>ZFLX2875</t>
  </si>
  <si>
    <t>ZFLX2878</t>
  </si>
  <si>
    <t>ZFLX2881</t>
  </si>
  <si>
    <t>ZFLX2884</t>
  </si>
  <si>
    <t>ZFLX2887</t>
  </si>
  <si>
    <t>ZFLX2890</t>
  </si>
  <si>
    <t>ZFLX2893</t>
  </si>
  <si>
    <t>ZFLX2896</t>
  </si>
  <si>
    <t>ZFLX2899</t>
  </si>
  <si>
    <t>ZFLX2902</t>
  </si>
  <si>
    <t>ZFLX2905</t>
  </si>
  <si>
    <t>ZFLX2908</t>
  </si>
  <si>
    <t>ZFLX2911</t>
  </si>
  <si>
    <t>ZFLX2914</t>
  </si>
  <si>
    <t>ZFLX2917</t>
  </si>
  <si>
    <t>ZFLX2920</t>
  </si>
  <si>
    <t>ZFLX2923</t>
  </si>
  <si>
    <t>ZFLX2926</t>
  </si>
  <si>
    <t>ZFLX2929</t>
  </si>
  <si>
    <t>ZFLX2932</t>
  </si>
  <si>
    <t>ZFLX2935</t>
  </si>
  <si>
    <t>ZFLX2938</t>
  </si>
  <si>
    <t>ZFLX2941</t>
  </si>
  <si>
    <t>ZFLX2944</t>
  </si>
  <si>
    <t>ZFLX2947</t>
  </si>
  <si>
    <t>ZFLX2950</t>
  </si>
  <si>
    <t>ZFLX2953</t>
  </si>
  <si>
    <t>ZFLX2956</t>
  </si>
  <si>
    <t>ZFLX2959</t>
  </si>
  <si>
    <t>ZFLX2962</t>
  </si>
  <si>
    <t>ZFLX2965</t>
  </si>
  <si>
    <t>ZFLX2968</t>
  </si>
  <si>
    <t>ZFLX2971</t>
  </si>
  <si>
    <t>ZFLX2974</t>
  </si>
  <si>
    <t>ZFLX2977</t>
  </si>
  <si>
    <t>ZFLX2980</t>
  </si>
  <si>
    <t>ZFLX2983</t>
  </si>
  <si>
    <t>ZFLX2986</t>
  </si>
  <si>
    <t>ZFLX2989</t>
  </si>
  <si>
    <t>ZFLX2992</t>
  </si>
  <si>
    <t>ZFLX2995</t>
  </si>
  <si>
    <t>ZFLX2998</t>
  </si>
  <si>
    <t>ZFLX3001</t>
  </si>
  <si>
    <t>ZFLX3004</t>
  </si>
  <si>
    <t>ZFLX3007</t>
  </si>
  <si>
    <t>ZFLX3010</t>
  </si>
  <si>
    <t>ZFLX3013</t>
  </si>
  <si>
    <t>ZFLX3016</t>
  </si>
  <si>
    <t>ZFLX3019</t>
  </si>
  <si>
    <t>ZFLX3022</t>
  </si>
  <si>
    <t>ZFLX3025</t>
  </si>
  <si>
    <t>ZFLX3028</t>
  </si>
  <si>
    <t>ZFLX3031</t>
  </si>
  <si>
    <t>ZFLX3034</t>
  </si>
  <si>
    <t>ZFLX3037</t>
  </si>
  <si>
    <t>ZFLX3040</t>
  </si>
  <si>
    <t>ZFLX3043</t>
  </si>
  <si>
    <t>ZFLX3046</t>
  </si>
  <si>
    <t>ZFLX3049</t>
  </si>
  <si>
    <t>ZFLX3052</t>
  </si>
  <si>
    <t>ZFLX3055</t>
  </si>
  <si>
    <t>ZFLX3058</t>
  </si>
  <si>
    <t>ZFLX3061</t>
  </si>
  <si>
    <t>ZFLX3064</t>
  </si>
  <si>
    <t>ZFLX3067</t>
  </si>
  <si>
    <t>ZFLX3070</t>
  </si>
  <si>
    <t>ZFLX3073</t>
  </si>
  <si>
    <t>ZFLX3076</t>
  </si>
  <si>
    <t>ZFLX3079</t>
  </si>
  <si>
    <t>ZFLX3082</t>
  </si>
  <si>
    <t>ZFLX3085</t>
  </si>
  <si>
    <t>ZFLX3088</t>
  </si>
  <si>
    <t>ZFLX3091</t>
  </si>
  <si>
    <t>ZFLX3094</t>
  </si>
  <si>
    <t>ZFLX3097</t>
  </si>
  <si>
    <t>ZFLX3100</t>
  </si>
  <si>
    <t>ZFLX3103</t>
  </si>
  <si>
    <t>ZFLX3106</t>
  </si>
  <si>
    <t>ZFLX3109</t>
  </si>
  <si>
    <t>ZFLX3112</t>
  </si>
  <si>
    <t>ZFLX3115</t>
  </si>
  <si>
    <t>ZFLX3118</t>
  </si>
  <si>
    <t>ZFLX3121</t>
  </si>
  <si>
    <t>ZFLX3124</t>
  </si>
  <si>
    <t>ZFLX3127</t>
  </si>
  <si>
    <t>ZFLX3130</t>
  </si>
  <si>
    <t>ZFLX3133</t>
  </si>
  <si>
    <t>ZFLX3136</t>
  </si>
  <si>
    <t>ZFLX3139</t>
  </si>
  <si>
    <t>ZFLX3142</t>
  </si>
  <si>
    <t>ZFLX3145</t>
  </si>
  <si>
    <t>ZFLX3148</t>
  </si>
  <si>
    <t>ZFLX3151</t>
  </si>
  <si>
    <t>ZFLX3154</t>
  </si>
  <si>
    <t>ZFLX3157</t>
  </si>
  <si>
    <t>ZFLX3160</t>
  </si>
  <si>
    <t>ZFLX3163</t>
  </si>
  <si>
    <t>ZFLX3166</t>
  </si>
  <si>
    <t>ZFLX3169</t>
  </si>
  <si>
    <t>ZFLX3172</t>
  </si>
  <si>
    <t>ZFLX3175</t>
  </si>
  <si>
    <t>ZFLX3178</t>
  </si>
  <si>
    <t>ZFLX3181</t>
  </si>
  <si>
    <t>ZFLX3184</t>
  </si>
  <si>
    <t>ZFLX3187</t>
  </si>
  <si>
    <t>ZFLX3190</t>
  </si>
  <si>
    <t>ZFLX3193</t>
  </si>
  <si>
    <t>ZFLX3196</t>
  </si>
  <si>
    <t>ZFLX3199</t>
  </si>
  <si>
    <t>ZFLX3202</t>
  </si>
  <si>
    <t>ZFLX3205</t>
  </si>
  <si>
    <t>ZFLX3208</t>
  </si>
  <si>
    <t>ZFLX3211</t>
  </si>
  <si>
    <t>ZFLX3214</t>
  </si>
  <si>
    <t>ZFLX3217</t>
  </si>
  <si>
    <t>ZFLX3220</t>
  </si>
  <si>
    <t>ZFLX3223</t>
  </si>
  <si>
    <t>ZFLX3226</t>
  </si>
  <si>
    <t>ZFLX3229</t>
  </si>
  <si>
    <t>ZFLX3232</t>
  </si>
  <si>
    <t>ZFLX3235</t>
  </si>
  <si>
    <t>ZFLX3238</t>
  </si>
  <si>
    <t>ZFLX3241</t>
  </si>
  <si>
    <t>ZFLX3244</t>
  </si>
  <si>
    <t>ZFLX3247</t>
  </si>
  <si>
    <t>ZFLX3250</t>
  </si>
  <si>
    <t>ZFLX3253</t>
  </si>
  <si>
    <t>ZFLX3256</t>
  </si>
  <si>
    <t>ZFLX3259</t>
  </si>
  <si>
    <t>ZFLX3262</t>
  </si>
  <si>
    <t>ZFLX3265</t>
  </si>
  <si>
    <t>ZFLX3268</t>
  </si>
  <si>
    <t>ZFLX3271</t>
  </si>
  <si>
    <t>ZFLX3274</t>
  </si>
  <si>
    <t>ZFLX3277</t>
  </si>
  <si>
    <t>ZFLX3280</t>
  </si>
  <si>
    <t>ZFLX3283</t>
  </si>
  <si>
    <t>ZFLX3286</t>
  </si>
  <si>
    <t>ZFLX3289</t>
  </si>
  <si>
    <t>ZFLX3292</t>
  </si>
  <si>
    <t>ZFLX3295</t>
  </si>
  <si>
    <t>ZFLX3298</t>
  </si>
  <si>
    <t>ZFLX3301</t>
  </si>
  <si>
    <t>ZFLX3304</t>
  </si>
  <si>
    <t>ZFLX3307</t>
  </si>
  <si>
    <t>ZFLX3310</t>
  </si>
  <si>
    <t>ZFLX3313</t>
  </si>
  <si>
    <t>ZFLX3316</t>
  </si>
  <si>
    <t>ZFLX3319</t>
  </si>
  <si>
    <t>ZFLX3322</t>
  </si>
  <si>
    <t>ZFLX3325</t>
  </si>
  <si>
    <t>ZFLX3328</t>
  </si>
  <si>
    <t>ZFLX3331</t>
  </si>
  <si>
    <t>ZFLX3334</t>
  </si>
  <si>
    <t>ZFLX3337</t>
  </si>
  <si>
    <t>ZFLX3340</t>
  </si>
  <si>
    <t>ZFLX3343</t>
  </si>
  <si>
    <t>ZFLX3346</t>
  </si>
  <si>
    <t>ZFLX3349</t>
  </si>
  <si>
    <t>ZFLX3352</t>
  </si>
  <si>
    <t>ZFLX3355</t>
  </si>
  <si>
    <t>ZFLX3358</t>
  </si>
  <si>
    <t>ZFLX3361</t>
  </si>
  <si>
    <t>ZFLX3364</t>
  </si>
  <si>
    <t>ZFLX3367</t>
  </si>
  <si>
    <t>ZFLX3370</t>
  </si>
  <si>
    <t>ZFLX3373</t>
  </si>
  <si>
    <t>ZFLX3376</t>
  </si>
  <si>
    <t>ZFLX3379</t>
  </si>
  <si>
    <t>ZFLX3382</t>
  </si>
  <si>
    <t>ZFLX3385</t>
  </si>
  <si>
    <t>ZFLX3388</t>
  </si>
  <si>
    <t>ZFLX3391</t>
  </si>
  <si>
    <t>ZFLX3394</t>
  </si>
  <si>
    <t>ZFLX3397</t>
  </si>
  <si>
    <t>ZFLX3400</t>
  </si>
  <si>
    <t>ZFLX3403</t>
  </si>
  <si>
    <t>ZFLX3406</t>
  </si>
  <si>
    <t>ZFLX3409</t>
  </si>
  <si>
    <t>ZFLX3412</t>
  </si>
  <si>
    <t>ZFLX3415</t>
  </si>
  <si>
    <t>ZFLX3418</t>
  </si>
  <si>
    <t>ZFLX3421</t>
  </si>
  <si>
    <t>ZFLX3424</t>
  </si>
  <si>
    <t>ZFLX3427</t>
  </si>
  <si>
    <t>ZFLX3430</t>
  </si>
  <si>
    <t>ZFLX3433</t>
  </si>
  <si>
    <t>ZFLX3436</t>
  </si>
  <si>
    <t>ZFLX3439</t>
  </si>
  <si>
    <t>ZFLX3442</t>
  </si>
  <si>
    <t>ZFLX3445</t>
  </si>
  <si>
    <t>ZFLX3448</t>
  </si>
  <si>
    <t>ZFLX3451</t>
  </si>
  <si>
    <t>ZFLX3454</t>
  </si>
  <si>
    <t>ZFLX3457</t>
  </si>
  <si>
    <t>ZFLX3460</t>
  </si>
  <si>
    <t>ZFLX3463</t>
  </si>
  <si>
    <t>ZFLX3466</t>
  </si>
  <si>
    <t>ZFLX3469</t>
  </si>
  <si>
    <t>ZFLX3472</t>
  </si>
  <si>
    <t>ZFLX3475</t>
  </si>
  <si>
    <t>ZFLX3478</t>
  </si>
  <si>
    <t>ZFLX3481</t>
  </si>
  <si>
    <t>ZFLX3484</t>
  </si>
  <si>
    <t>ZFLX3487</t>
  </si>
  <si>
    <t>ZFLX3490</t>
  </si>
  <si>
    <t>ZFLX3493</t>
  </si>
  <si>
    <t>ZFLX3496</t>
  </si>
  <si>
    <t>ZFLX3499</t>
  </si>
  <si>
    <t>ZFLX3502</t>
  </si>
  <si>
    <t>ZFLX3505</t>
  </si>
  <si>
    <t>ZFLX3508</t>
  </si>
  <si>
    <t>ZFLX3511</t>
  </si>
  <si>
    <t>ZFLX3514</t>
  </si>
  <si>
    <t>ZFLX3517</t>
  </si>
  <si>
    <t>ZFLX3520</t>
  </si>
  <si>
    <t>ZFLX3523</t>
  </si>
  <si>
    <t>ZFLX3526</t>
  </si>
  <si>
    <t>ZFLX3529</t>
  </si>
  <si>
    <t>ZFLX3532</t>
  </si>
  <si>
    <t>ZFLX3535</t>
  </si>
  <si>
    <t>ZFLX3538</t>
  </si>
  <si>
    <t>ZFLX3541</t>
  </si>
  <si>
    <t>ZFLX3544</t>
  </si>
  <si>
    <t>ZFLX3547</t>
  </si>
  <si>
    <t>ZFLX3550</t>
  </si>
  <si>
    <t>ZFLX3553</t>
  </si>
  <si>
    <t>ZFLX3556</t>
  </si>
  <si>
    <t>ZFLX3559</t>
  </si>
  <si>
    <t>ZFLX3562</t>
  </si>
  <si>
    <t>ZFLX3565</t>
  </si>
  <si>
    <t>ZFLX3568</t>
  </si>
  <si>
    <t>ZFLX3571</t>
  </si>
  <si>
    <t>ZFLX3574</t>
  </si>
  <si>
    <t>ZFLX3577</t>
  </si>
  <si>
    <t>ZFLX3580</t>
  </si>
  <si>
    <t>ZFLX3583</t>
  </si>
  <si>
    <t>ZFLX3586</t>
  </si>
  <si>
    <t>ZFLX3589</t>
  </si>
  <si>
    <t>ZFLX3592</t>
  </si>
  <si>
    <t>ZFLX3595</t>
  </si>
  <si>
    <t>ZFLX3598</t>
  </si>
  <si>
    <t>ZFLX3601</t>
  </si>
  <si>
    <t>ZFLX3604</t>
  </si>
  <si>
    <t>ZFLX3607</t>
  </si>
  <si>
    <t>ZFLX3610</t>
  </si>
  <si>
    <t>ZFLX3613</t>
  </si>
  <si>
    <t>ZFLX3616</t>
  </si>
  <si>
    <t>ZFLX3619</t>
  </si>
  <si>
    <t>ZFLX3622</t>
  </si>
  <si>
    <t>ZFLX3625</t>
  </si>
  <si>
    <t>ZFLX3628</t>
  </si>
  <si>
    <t>ZFLX3631</t>
  </si>
  <si>
    <t>ZFLX3634</t>
  </si>
  <si>
    <t>ZFLX3637</t>
  </si>
  <si>
    <t>ZFLX3640</t>
  </si>
  <si>
    <t>ZFLX3643</t>
  </si>
  <si>
    <t>ZFLX3646</t>
  </si>
  <si>
    <t>ZFLX3649</t>
  </si>
  <si>
    <t>ZFLX3652</t>
  </si>
  <si>
    <t>ZFLX3655</t>
  </si>
  <si>
    <t>ZFLX3658</t>
  </si>
  <si>
    <t>ZFLX3661</t>
  </si>
  <si>
    <t>ZFLX3664</t>
  </si>
  <si>
    <t>ZFLX3667</t>
  </si>
  <si>
    <t>ZFLX3670</t>
  </si>
  <si>
    <t>ZFLX3673</t>
  </si>
  <si>
    <t>ZFLX3676</t>
  </si>
  <si>
    <t>ZFLX3679</t>
  </si>
  <si>
    <t>ZFLX3682</t>
  </si>
  <si>
    <t>ZFLX3685</t>
  </si>
  <si>
    <t>ZFLX3688</t>
  </si>
  <si>
    <t>ZFLX3691</t>
  </si>
  <si>
    <t>ZFLX3694</t>
  </si>
  <si>
    <t>ZFLX3697</t>
  </si>
  <si>
    <t>ZFLX3700</t>
  </si>
  <si>
    <t>ZFLX3703</t>
  </si>
  <si>
    <t>ZFLX3706</t>
  </si>
  <si>
    <t>ZFLX3709</t>
  </si>
  <si>
    <t>ZFLX3712</t>
  </si>
  <si>
    <t>ZFLX3715</t>
  </si>
  <si>
    <t>ZFLX3718</t>
  </si>
  <si>
    <t>ZFLX3721</t>
  </si>
  <si>
    <t>ZFLX3724</t>
  </si>
  <si>
    <t>ZFLX3727</t>
  </si>
  <si>
    <t>ZFLX3730</t>
  </si>
  <si>
    <t>ZFLX3733</t>
  </si>
  <si>
    <t>ZFLX3736</t>
  </si>
  <si>
    <t>ZFLX3739</t>
  </si>
  <si>
    <t>ZFLX3742</t>
  </si>
  <si>
    <t>ZFLX3745</t>
  </si>
  <si>
    <t>ZFLX3748</t>
  </si>
  <si>
    <t>ZFLX3751</t>
  </si>
  <si>
    <t>ZFLX3754</t>
  </si>
  <si>
    <t>ZFLX3757</t>
  </si>
  <si>
    <t>ZFLX3760</t>
  </si>
  <si>
    <t>ZFLX3763</t>
  </si>
  <si>
    <t>ZFLX3766</t>
  </si>
  <si>
    <t>ZFLX3769</t>
  </si>
  <si>
    <t>ZFLX3772</t>
  </si>
  <si>
    <t>ZFLX3775</t>
  </si>
  <si>
    <t>ZFLX3778</t>
  </si>
  <si>
    <t>ZFLX3781</t>
  </si>
  <si>
    <t>ZFLX3784</t>
  </si>
  <si>
    <t>ZFLX3787</t>
  </si>
  <si>
    <t>ZFLX3790</t>
  </si>
  <si>
    <t>ZFLX3793</t>
  </si>
  <si>
    <t>ZFLX3796</t>
  </si>
  <si>
    <t>ZFLX3799</t>
  </si>
  <si>
    <t>ZFLX3802</t>
  </si>
  <si>
    <t>ZFLX3805</t>
  </si>
  <si>
    <t>ZFLX3808</t>
  </si>
  <si>
    <t>ZFLX3811</t>
  </si>
  <si>
    <t>ZFLX3814</t>
  </si>
  <si>
    <t>ZFLX3817</t>
  </si>
  <si>
    <t>ZFLX3820</t>
  </si>
  <si>
    <t>ZFLX3823</t>
  </si>
  <si>
    <t>ZFLX3826</t>
  </si>
  <si>
    <t>ZFLX3829</t>
  </si>
  <si>
    <t>ZFLX3832</t>
  </si>
  <si>
    <t>ZFLX3835</t>
  </si>
  <si>
    <t>ZFLX3838</t>
  </si>
  <si>
    <t>ZFLX3841</t>
  </si>
  <si>
    <t>ZFLX3844</t>
  </si>
  <si>
    <t>ZFLX3847</t>
  </si>
  <si>
    <t>ZFLX3850</t>
  </si>
  <si>
    <t>ZFLX3853</t>
  </si>
  <si>
    <t>ZFLX3856</t>
  </si>
  <si>
    <t>ZFLX3859</t>
  </si>
  <si>
    <t>ZFLX3862</t>
  </si>
  <si>
    <t>ZFLX3865</t>
  </si>
  <si>
    <t>ZFLX3868</t>
  </si>
  <si>
    <t>ZFLX3871</t>
  </si>
  <si>
    <t>ZFLX3874</t>
  </si>
  <si>
    <t>ZFLX3877</t>
  </si>
  <si>
    <t>ZFLX3880</t>
  </si>
  <si>
    <t>ZFLX3883</t>
  </si>
  <si>
    <t>ZFLX3886</t>
  </si>
  <si>
    <t>ZFLX3889</t>
  </si>
  <si>
    <t>ZFLX3892</t>
  </si>
  <si>
    <t>ZFLX3895</t>
  </si>
  <si>
    <t>ZFLX3898</t>
  </si>
  <si>
    <t>ZFLX3901</t>
  </si>
  <si>
    <t>ZFLX3904</t>
  </si>
  <si>
    <t>ZFLX3907</t>
  </si>
  <si>
    <t>ZFLX3910</t>
  </si>
  <si>
    <t>ZFLX3913</t>
  </si>
  <si>
    <t>ZFLX3916</t>
  </si>
  <si>
    <t>ZFLX3919</t>
  </si>
  <si>
    <t>ZFLX3922</t>
  </si>
  <si>
    <t>ZFLX3925</t>
  </si>
  <si>
    <t>ZFLX3928</t>
  </si>
  <si>
    <t>ZFLX3931</t>
  </si>
  <si>
    <t>ZFLX3934</t>
  </si>
  <si>
    <t>ZFLX3937</t>
  </si>
  <si>
    <t>ZFLX3940</t>
  </si>
  <si>
    <t>ZFLX3943</t>
  </si>
  <si>
    <t>ZFLX3946</t>
  </si>
  <si>
    <t>ZFLX3949</t>
  </si>
  <si>
    <t>ZFLX3952</t>
  </si>
  <si>
    <t>ZFLX3955</t>
  </si>
  <si>
    <t>ZFLX3958</t>
  </si>
  <si>
    <t>ZFLX3961</t>
  </si>
  <si>
    <t>ZFLX3964</t>
  </si>
  <si>
    <t>ZFLX3967</t>
  </si>
  <si>
    <t>ZFLX3970</t>
  </si>
  <si>
    <t>ZFLX3973</t>
  </si>
  <si>
    <t>ZFLX3976</t>
  </si>
  <si>
    <t>ZFLX3979</t>
  </si>
  <si>
    <t>ZFLX3982</t>
  </si>
  <si>
    <t>ZFLX3985</t>
  </si>
  <si>
    <t>ZFLX3988</t>
  </si>
  <si>
    <t>ZFLX3991</t>
  </si>
  <si>
    <t>ZFLX3994</t>
  </si>
  <si>
    <t>ZFLX3997</t>
  </si>
  <si>
    <t>ZFLX4000</t>
  </si>
  <si>
    <t>ZFLX4003</t>
  </si>
  <si>
    <t>ZFLX4006</t>
  </si>
  <si>
    <t>ZFLX4009</t>
  </si>
  <si>
    <t>ZFLX4012</t>
  </si>
  <si>
    <t>ZFLX4015</t>
  </si>
  <si>
    <t>ZFLX4018</t>
  </si>
  <si>
    <t>ZFLX4021</t>
  </si>
  <si>
    <t>ZFLX4024</t>
  </si>
  <si>
    <t>ZFLX4027</t>
  </si>
  <si>
    <t>ZFLX4030</t>
  </si>
  <si>
    <t>ZFLX4033</t>
  </si>
  <si>
    <t>ZFLX4036</t>
  </si>
  <si>
    <t>ZFLX4039</t>
  </si>
  <si>
    <t>ZFLX4042</t>
  </si>
  <si>
    <t>ZFLX4045</t>
  </si>
  <si>
    <t>ZFLX4048</t>
  </si>
  <si>
    <t>ZFLX4051</t>
  </si>
  <si>
    <t>ZFLX4054</t>
  </si>
  <si>
    <t>ZFLX4057</t>
  </si>
  <si>
    <t>ZFLX4060</t>
  </si>
  <si>
    <t>ZFLX4063</t>
  </si>
  <si>
    <t>ZFLX4066</t>
  </si>
  <si>
    <t>ZFLX4069</t>
  </si>
  <si>
    <t>ZFLX4072</t>
  </si>
  <si>
    <t>ZFLX4075</t>
  </si>
  <si>
    <t>ZFLX4078</t>
  </si>
  <si>
    <t>ZFLX4081</t>
  </si>
  <si>
    <t>ZFLX4084</t>
  </si>
  <si>
    <t>ZFLX4087</t>
  </si>
  <si>
    <t>ZFLX4090</t>
  </si>
  <si>
    <t>ZFLX4093</t>
  </si>
  <si>
    <t>ZFLX4096</t>
  </si>
  <si>
    <t>ZFLX4099</t>
  </si>
  <si>
    <t>ZFLX4102</t>
  </si>
  <si>
    <t>ZFLX4105</t>
  </si>
  <si>
    <t>ZFLX4108</t>
  </si>
  <si>
    <t>ZFLX4111</t>
  </si>
  <si>
    <t>ZFLX4114</t>
  </si>
  <si>
    <t>ZFLX4117</t>
  </si>
  <si>
    <t>ZFLX4120</t>
  </si>
  <si>
    <t>ZFLX4123</t>
  </si>
  <si>
    <t>ZFLX4126</t>
  </si>
  <si>
    <t>ZFLX4129</t>
  </si>
  <si>
    <t>ZFLX4132</t>
  </si>
  <si>
    <t>ZFLX4135</t>
  </si>
  <si>
    <t>ZFLX4138</t>
  </si>
  <si>
    <t>ZFLX4141</t>
  </si>
  <si>
    <t>ZFLX4144</t>
  </si>
  <si>
    <t>ZFLX4147</t>
  </si>
  <si>
    <t>ZFLX4150</t>
  </si>
  <si>
    <t>ZFLX4153</t>
  </si>
  <si>
    <t>ZFLX4156</t>
  </si>
  <si>
    <t>ZFLX4159</t>
  </si>
  <si>
    <t>ZFLX4162</t>
  </si>
  <si>
    <t>ZFLX4165</t>
  </si>
  <si>
    <t>ZFLX4168</t>
  </si>
  <si>
    <t>ZFLX4171</t>
  </si>
  <si>
    <t>ZFLX4174</t>
  </si>
  <si>
    <t>ZFLX4177</t>
  </si>
  <si>
    <t>ZFLX4180</t>
  </si>
  <si>
    <t>ZFLX4183</t>
  </si>
  <si>
    <t>ZFLX4186</t>
  </si>
  <si>
    <t>ZFLX4189</t>
  </si>
  <si>
    <t>ZFLX4192</t>
  </si>
  <si>
    <t>ZFLX4195</t>
  </si>
  <si>
    <t>ZFLX4198</t>
  </si>
  <si>
    <t>ZFLX4201</t>
  </si>
  <si>
    <t>ZFLX4204</t>
  </si>
  <si>
    <t>ZFLX4207</t>
  </si>
  <si>
    <t>ZFLX4210</t>
  </si>
  <si>
    <t>ZFLX4213</t>
  </si>
  <si>
    <t>ZFLX4216</t>
  </si>
  <si>
    <t>ZFLX4219</t>
  </si>
  <si>
    <t>ZFLX4222</t>
  </si>
  <si>
    <t>ZFLX4225</t>
  </si>
  <si>
    <t>ZFLX4228</t>
  </si>
  <si>
    <t>ZFLX4231</t>
  </si>
  <si>
    <t>ZFLX4234</t>
  </si>
  <si>
    <t>ZFLX4237</t>
  </si>
  <si>
    <t>ZFLX4240</t>
  </si>
  <si>
    <t>ZFLX4243</t>
  </si>
  <si>
    <t>ZFLX4246</t>
  </si>
  <si>
    <t>ZFLX4249</t>
  </si>
  <si>
    <t>ZFLX4252</t>
  </si>
  <si>
    <t>ZFLX4255</t>
  </si>
  <si>
    <t>ZFLX4258</t>
  </si>
  <si>
    <t>ZFLX4261</t>
  </si>
  <si>
    <t>ZFLX4264</t>
  </si>
  <si>
    <t>ZFLX4267</t>
  </si>
  <si>
    <t>ZFLX4270</t>
  </si>
  <si>
    <t>ZFLX4273</t>
  </si>
  <si>
    <t>ZFLX4276</t>
  </si>
  <si>
    <t>ZFLX4279</t>
  </si>
  <si>
    <t>ZFLX4282</t>
  </si>
  <si>
    <t>ZFLX4285</t>
  </si>
  <si>
    <t>ZFLX4288</t>
  </si>
  <si>
    <t>ZFLX4291</t>
  </si>
  <si>
    <t>ZFLX4294</t>
  </si>
  <si>
    <t>ZFLX4297</t>
  </si>
  <si>
    <t>ZFLX4300</t>
  </si>
  <si>
    <t>ZFLX4303</t>
  </si>
  <si>
    <t>ZFLX4306</t>
  </si>
  <si>
    <t>ZFLX4309</t>
  </si>
  <si>
    <t>ZFLX4312</t>
  </si>
  <si>
    <t>ZFLX4315</t>
  </si>
  <si>
    <t>ZFLX4318</t>
  </si>
  <si>
    <t>ZFLX4321</t>
  </si>
  <si>
    <t>ZFLX4324</t>
  </si>
  <si>
    <t>ZFLX4327</t>
  </si>
  <si>
    <t>ZFLX4330</t>
  </si>
  <si>
    <t>ZFLX4333</t>
  </si>
  <si>
    <t>ZFLX4336</t>
  </si>
  <si>
    <t>ZFLX4339</t>
  </si>
  <si>
    <t>ZFLX4342</t>
  </si>
  <si>
    <t>ZFLX4345</t>
  </si>
  <si>
    <t>ZFLX4348</t>
  </si>
  <si>
    <t>ZFLX4351</t>
  </si>
  <si>
    <t>ZFLX4354</t>
  </si>
  <si>
    <t>ZFLX4357</t>
  </si>
  <si>
    <t>ZFLX4360</t>
  </si>
  <si>
    <t>ZFLX4363</t>
  </si>
  <si>
    <t>ZFLX4366</t>
  </si>
  <si>
    <t>ZFLX4369</t>
  </si>
  <si>
    <t>ZFLX4372</t>
  </si>
  <si>
    <t>ZFLX4375</t>
  </si>
  <si>
    <t>ZFLX4378</t>
  </si>
  <si>
    <t>ZFLX4381</t>
  </si>
  <si>
    <t>ZFLX4384</t>
  </si>
  <si>
    <t>ZFLX4387</t>
  </si>
  <si>
    <t>ZFLX4390</t>
  </si>
  <si>
    <t>ZFLX4393</t>
  </si>
  <si>
    <t>ZFLX4396</t>
  </si>
  <si>
    <t>ZFLX4399</t>
  </si>
  <si>
    <t>ZFLX4402</t>
  </si>
  <si>
    <t>ZFLX4405</t>
  </si>
  <si>
    <t>ZFLX4408</t>
  </si>
  <si>
    <t>ZFLX4411</t>
  </si>
  <si>
    <t>ZFLX4414</t>
  </si>
  <si>
    <t>ZFLX4417</t>
  </si>
  <si>
    <t>ZFLX4420</t>
  </si>
  <si>
    <t>ZFLX4423</t>
  </si>
  <si>
    <t>ZFLX4426</t>
  </si>
  <si>
    <t>ZFLX4429</t>
  </si>
  <si>
    <t>ZFLX4432</t>
  </si>
  <si>
    <t>ZFLX4435</t>
  </si>
  <si>
    <t>ZFLX4438</t>
  </si>
  <si>
    <t>ZFLX4441</t>
  </si>
  <si>
    <t>ZFLX4444</t>
  </si>
  <si>
    <t>ZFLX4447</t>
  </si>
  <si>
    <t>ZFLX4450</t>
  </si>
  <si>
    <t>ZFLX4453</t>
  </si>
  <si>
    <t>ZFLX4456</t>
  </si>
  <si>
    <t>ZFLX4459</t>
  </si>
  <si>
    <t>ZFLX4462</t>
  </si>
  <si>
    <t>ZFLX4465</t>
  </si>
  <si>
    <t>ZFLX4468</t>
  </si>
  <si>
    <t>ZFLX4471</t>
  </si>
  <si>
    <t>ZFLX4474</t>
  </si>
  <si>
    <t>ZFLX4477</t>
  </si>
  <si>
    <t>ZFLX4480</t>
  </si>
  <si>
    <t>ZFLX4483</t>
  </si>
  <si>
    <t>ZFLX4486</t>
  </si>
  <si>
    <t>ZFLX4489</t>
  </si>
  <si>
    <t>ZFLX4492</t>
  </si>
  <si>
    <t>ZFLX4495</t>
  </si>
  <si>
    <t>ZFLX4498</t>
  </si>
  <si>
    <t>ZFLX4501</t>
  </si>
  <si>
    <t>ZFLX4504</t>
  </si>
  <si>
    <t>ZFLX4507</t>
  </si>
  <si>
    <t>ZFLX4510</t>
  </si>
  <si>
    <t>ZFLX4513</t>
  </si>
  <si>
    <t>ZFLX4516</t>
  </si>
  <si>
    <t>ZFLX4519</t>
  </si>
  <si>
    <t>ZFLX4522</t>
  </si>
  <si>
    <t>ZFLX4525</t>
  </si>
  <si>
    <t>ZFLX4528</t>
  </si>
  <si>
    <t>ZFLX4531</t>
  </si>
  <si>
    <t>ZFLX4534</t>
  </si>
  <si>
    <t>ZFLX4537</t>
  </si>
  <si>
    <t>ZFLX4540</t>
  </si>
  <si>
    <t>ZFLX4543</t>
  </si>
  <si>
    <t>ZFLX4546</t>
  </si>
  <si>
    <t>ZFLX4549</t>
  </si>
  <si>
    <t>ZFLX4552</t>
  </si>
  <si>
    <t>ZFLX4555</t>
  </si>
  <si>
    <t>ZFLX4558</t>
  </si>
  <si>
    <t>ZFLX4561</t>
  </si>
  <si>
    <t>ZFLX4564</t>
  </si>
  <si>
    <t>ZFLX4567</t>
  </si>
  <si>
    <t>ZFLX4570</t>
  </si>
  <si>
    <t>ZFLX4573</t>
  </si>
  <si>
    <t>ZFLX4576</t>
  </si>
  <si>
    <t>ZFLX4579</t>
  </si>
  <si>
    <t>ZFLX4582</t>
  </si>
  <si>
    <t>ZFLX4585</t>
  </si>
  <si>
    <t>ZFLX4588</t>
  </si>
  <si>
    <t>ZFLX4591</t>
  </si>
  <si>
    <t>ZFLX4594</t>
  </si>
  <si>
    <t>ZFLX4597</t>
  </si>
  <si>
    <t>ZFLX4600</t>
  </si>
  <si>
    <t>ZFLX4603</t>
  </si>
  <si>
    <t>ZFLX4606</t>
  </si>
  <si>
    <t>ZFLX4609</t>
  </si>
  <si>
    <t>ZFLX4612</t>
  </si>
  <si>
    <t>ZFLX4615</t>
  </si>
  <si>
    <t>ZFLX4618</t>
  </si>
  <si>
    <t>ZFLX4621</t>
  </si>
  <si>
    <t>ZFLX4624</t>
  </si>
  <si>
    <t>ZFLX4627</t>
  </si>
  <si>
    <t>ZFLX4630</t>
  </si>
  <si>
    <t>ZFLX4633</t>
  </si>
  <si>
    <t>ZFLX4636</t>
  </si>
  <si>
    <t>ZFLX4639</t>
  </si>
  <si>
    <t>ZFLX4642</t>
  </si>
  <si>
    <t>ZFLX4645</t>
  </si>
  <si>
    <t>ZFLX4648</t>
  </si>
  <si>
    <t>ZFLX4651</t>
  </si>
  <si>
    <t>ZFLX4654</t>
  </si>
  <si>
    <t>ZFLX4657</t>
  </si>
  <si>
    <t>ZFLX4660</t>
  </si>
  <si>
    <t>ZFLX4663</t>
  </si>
  <si>
    <t>ZFLX4666</t>
  </si>
  <si>
    <t>ZFLX4669</t>
  </si>
  <si>
    <t>ZFLX4672</t>
  </si>
  <si>
    <t>ZFLX4675</t>
  </si>
  <si>
    <t>ZFLX4678</t>
  </si>
  <si>
    <t>ZFLX4681</t>
  </si>
  <si>
    <t>ZFLX4684</t>
  </si>
  <si>
    <t>ZFLX4687</t>
  </si>
  <si>
    <t>ZFLX4690</t>
  </si>
  <si>
    <t>ZFLX4693</t>
  </si>
  <si>
    <t>ZFLX4696</t>
  </si>
  <si>
    <t>ZFLX4699</t>
  </si>
  <si>
    <t>ZFLX4702</t>
  </si>
  <si>
    <t>ZFLX4705</t>
  </si>
  <si>
    <t>ZFLX4708</t>
  </si>
  <si>
    <t>ZFLX4711</t>
  </si>
  <si>
    <t>ZFLX4714</t>
  </si>
  <si>
    <t>ZFLX4717</t>
  </si>
  <si>
    <t>ZFLX4720</t>
  </si>
  <si>
    <t>ZFLX4723</t>
  </si>
  <si>
    <t>ZFLX4726</t>
  </si>
  <si>
    <t>ZFLX4729</t>
  </si>
  <si>
    <t>ZFLX4732</t>
  </si>
  <si>
    <t>ZFLX4735</t>
  </si>
  <si>
    <t>ZFLX4738</t>
  </si>
  <si>
    <t>ZFLX4741</t>
  </si>
  <si>
    <t>ZFLX4744</t>
  </si>
  <si>
    <t>ZFLX4747</t>
  </si>
  <si>
    <t>ZFLX4750</t>
  </si>
  <si>
    <t>ZFLX4753</t>
  </si>
  <si>
    <t>ZFLX4756</t>
  </si>
  <si>
    <t>ZFLX4759</t>
  </si>
  <si>
    <t>ZFLX4762</t>
  </si>
  <si>
    <t>ZFLX4765</t>
  </si>
  <si>
    <t>ZFLX4768</t>
  </si>
  <si>
    <t>ZFLX4771</t>
  </si>
  <si>
    <t>ZFLX4774</t>
  </si>
  <si>
    <t>ZFLX4777</t>
  </si>
  <si>
    <t>ZFLX4780</t>
  </si>
  <si>
    <t>ZFLX4783</t>
  </si>
  <si>
    <t>ZFLX4786</t>
  </si>
  <si>
    <t>ZFLX4789</t>
  </si>
  <si>
    <t>ZFLX4792</t>
  </si>
  <si>
    <t>ZFLX4795</t>
  </si>
  <si>
    <t>ZFLX4798</t>
  </si>
  <si>
    <t>ZFLX4801</t>
  </si>
  <si>
    <t>ZFLX4804</t>
  </si>
  <si>
    <t>ZFLX4807</t>
  </si>
  <si>
    <t>ZFLX4810</t>
  </si>
  <si>
    <t>ZFLX4813</t>
  </si>
  <si>
    <t>ZFLX4816</t>
  </si>
  <si>
    <t>ZFLX4819</t>
  </si>
  <si>
    <t>ZFLX4822</t>
  </si>
  <si>
    <t>ZFLX4825</t>
  </si>
  <si>
    <t>ZFLX4828</t>
  </si>
  <si>
    <t>ZFLX4831</t>
  </si>
  <si>
    <t>ZFLX4834</t>
  </si>
  <si>
    <t>ZFLX4837</t>
  </si>
  <si>
    <t>ZFLX4840</t>
  </si>
  <si>
    <t>ZFLX4843</t>
  </si>
  <si>
    <t>ZFLX4846</t>
  </si>
  <si>
    <t>ZFLX4849</t>
  </si>
  <si>
    <t>ZFLX4852</t>
  </si>
  <si>
    <t>ZFLX4855</t>
  </si>
  <si>
    <t>ZFLX4858</t>
  </si>
  <si>
    <t>ZFLX4861</t>
  </si>
  <si>
    <t>ZFLX4864</t>
  </si>
  <si>
    <t>ZFLX4867</t>
  </si>
  <si>
    <t>ZFLX4870</t>
  </si>
  <si>
    <t>ZFLX4873</t>
  </si>
  <si>
    <t>ZFLX4876</t>
  </si>
  <si>
    <t>ZFLX4879</t>
  </si>
  <si>
    <t>ZFLX4882</t>
  </si>
  <si>
    <t>ZFLX4885</t>
  </si>
  <si>
    <t>ZFLX4888</t>
  </si>
  <si>
    <t>ZFLX4891</t>
  </si>
  <si>
    <t>ZFLX4894</t>
  </si>
  <si>
    <t>ZFLX4897</t>
  </si>
  <si>
    <t>ZFLX4900</t>
  </si>
  <si>
    <t>ZFLX4903</t>
  </si>
  <si>
    <t>ZFLX4906</t>
  </si>
  <si>
    <t>ZFLX4909</t>
  </si>
  <si>
    <t>ZFLX4912</t>
  </si>
  <si>
    <t>ZFLX4915</t>
  </si>
  <si>
    <t>ZFLX4918</t>
  </si>
  <si>
    <t>ZFLX4921</t>
  </si>
  <si>
    <t>ZFLX4924</t>
  </si>
  <si>
    <t>ZFLX4927</t>
  </si>
  <si>
    <t>ZFLX4930</t>
  </si>
  <si>
    <t>ZFLX4933</t>
  </si>
  <si>
    <t>ZFLX4936</t>
  </si>
  <si>
    <t>ZFLX4939</t>
  </si>
  <si>
    <t>ZFLX4942</t>
  </si>
  <si>
    <t>ZFLX4945</t>
  </si>
  <si>
    <t>ZFLX4948</t>
  </si>
  <si>
    <t>ZFLX4951</t>
  </si>
  <si>
    <t>ZFLX4954</t>
  </si>
  <si>
    <t>ZFLX4957</t>
  </si>
  <si>
    <t>ZFLX4960</t>
  </si>
  <si>
    <t>ZFLX4963</t>
  </si>
  <si>
    <t>ZFLX4966</t>
  </si>
  <si>
    <t>ZFLX4969</t>
  </si>
  <si>
    <t>ZFLX4972</t>
  </si>
  <si>
    <t>ZFLX4975</t>
  </si>
  <si>
    <t>ZFLX4978</t>
  </si>
  <si>
    <t>ZFLX4981</t>
  </si>
  <si>
    <t>ZFLX4984</t>
  </si>
  <si>
    <t>ZFLX4987</t>
  </si>
  <si>
    <t>ZFLX4990</t>
  </si>
  <si>
    <t>ZFLX4993</t>
  </si>
  <si>
    <t>ZFLX4996</t>
  </si>
  <si>
    <t>ZFLX4999</t>
  </si>
  <si>
    <t>ZFLX5002</t>
  </si>
  <si>
    <t>ZFLX5005</t>
  </si>
  <si>
    <t>ZFLX5008</t>
  </si>
  <si>
    <t>ZFLX5011</t>
  </si>
  <si>
    <t>ZFLX5014</t>
  </si>
  <si>
    <t>ZFLX5017</t>
  </si>
  <si>
    <t>ZFLX5020</t>
  </si>
  <si>
    <t>ZFLX5023</t>
  </si>
  <si>
    <t>ZFLX5026</t>
  </si>
  <si>
    <t>ZFLX5026-K</t>
  </si>
  <si>
    <t>ZFLX5029</t>
  </si>
  <si>
    <t>ZFLX5029-K</t>
  </si>
  <si>
    <t>ZFLX5032</t>
  </si>
  <si>
    <t>ZFLX5032-K</t>
  </si>
  <si>
    <t>ZFLX5035</t>
  </si>
  <si>
    <t>ZFLX5035-K</t>
  </si>
  <si>
    <t>ZFLX5038</t>
  </si>
  <si>
    <t>ZFLX5038-K</t>
  </si>
  <si>
    <t>ZFLX5041</t>
  </si>
  <si>
    <t>ZFLX5041-K</t>
  </si>
  <si>
    <t>ZFLX5044</t>
  </si>
  <si>
    <t>ZFLX5044-K</t>
  </si>
  <si>
    <t>ZFLX5047</t>
  </si>
  <si>
    <t>ZFLX5047-K</t>
  </si>
  <si>
    <t>ZFLX5050</t>
  </si>
  <si>
    <t>ZFLX5050-K</t>
  </si>
  <si>
    <t>ZFLX5053</t>
  </si>
  <si>
    <t>ZFLX5053-K</t>
  </si>
  <si>
    <t>ZFLX5056</t>
  </si>
  <si>
    <t>ZFLX5056-K</t>
  </si>
  <si>
    <t>ZFLX5059</t>
  </si>
  <si>
    <t>ZFLX5059-K</t>
  </si>
  <si>
    <t>ZFLX5062</t>
  </si>
  <si>
    <t>ZFLX5062-K</t>
  </si>
  <si>
    <t>ZFLX5065</t>
  </si>
  <si>
    <t>ZFLX5065-K</t>
  </si>
  <si>
    <t>ZFLX5068</t>
  </si>
  <si>
    <t>ZFLX5068-K</t>
  </si>
  <si>
    <t>ZFLX5071</t>
  </si>
  <si>
    <t>ZFLX5071-K</t>
  </si>
  <si>
    <t>ZFLX5074</t>
  </si>
  <si>
    <t>ZFLX5074-K</t>
  </si>
  <si>
    <t>ZFLX5077</t>
  </si>
  <si>
    <t>ZFLX5077-K</t>
  </si>
  <si>
    <t>ZFLX5080</t>
  </si>
  <si>
    <t>ZFLX5080-K</t>
  </si>
  <si>
    <t>ZFLX5083</t>
  </si>
  <si>
    <t>ZFLX5083-K</t>
  </si>
  <si>
    <t>ZFLX5086</t>
  </si>
  <si>
    <t>ZFLX5086-K</t>
  </si>
  <si>
    <t>ZFLX5089</t>
  </si>
  <si>
    <t>ZFLX5089-K</t>
  </si>
  <si>
    <t>ZFLX5092</t>
  </si>
  <si>
    <t>ZFLX5092-K</t>
  </si>
  <si>
    <t>ZFLX5095</t>
  </si>
  <si>
    <t>ZFLX5095-K</t>
  </si>
  <si>
    <t>ZFLX5098</t>
  </si>
  <si>
    <t>ZFLX5098-K</t>
  </si>
  <si>
    <t>ZFLX5101</t>
  </si>
  <si>
    <t>ZFLX5101-K</t>
  </si>
  <si>
    <t>ZFLX5104</t>
  </si>
  <si>
    <t>ZFLX5104-K</t>
  </si>
  <si>
    <t>ZFLX5107</t>
  </si>
  <si>
    <t>ZFLX5107-K</t>
  </si>
  <si>
    <t>ZFLX5110</t>
  </si>
  <si>
    <t>ZFLX5110-K</t>
  </si>
  <si>
    <t>ZFLX5113</t>
  </si>
  <si>
    <t>ZFLX5113-K</t>
  </si>
  <si>
    <t>ZFLX5116</t>
  </si>
  <si>
    <t>ZFLX5116-K</t>
  </si>
  <si>
    <t>ZFLX5119</t>
  </si>
  <si>
    <t>ZFLX5122</t>
  </si>
  <si>
    <t>ZFLX5125</t>
  </si>
  <si>
    <t>ZFLX5128</t>
  </si>
  <si>
    <t>ZFLX5131</t>
  </si>
  <si>
    <t>ZFLX5134</t>
  </si>
  <si>
    <t>ZFLX5137</t>
  </si>
  <si>
    <t>ZFLX5140</t>
  </si>
  <si>
    <t>ZFLX5143</t>
  </si>
  <si>
    <t>ZFLX5146</t>
  </si>
  <si>
    <t>ZFLX5149</t>
  </si>
  <si>
    <t>ZFLX5152</t>
  </si>
  <si>
    <t>ZFLX5155</t>
  </si>
  <si>
    <t>ZFLX5158</t>
  </si>
  <si>
    <t>ZFLX5161</t>
  </si>
  <si>
    <t>ZFLX5164</t>
  </si>
  <si>
    <t>ZFLX5167</t>
  </si>
  <si>
    <t>ZFLX5170</t>
  </si>
  <si>
    <t>ZFLX5173</t>
  </si>
  <si>
    <t>ZFLX5176</t>
  </si>
  <si>
    <t>ZFLX5179</t>
  </si>
  <si>
    <t>ZFLX5182</t>
  </si>
  <si>
    <t>ZFLX5185</t>
  </si>
  <si>
    <t>ZFLX5188</t>
  </si>
  <si>
    <t>ZFLX5191</t>
  </si>
  <si>
    <t>ZFLX5194</t>
  </si>
  <si>
    <t>ZFLX5197</t>
  </si>
  <si>
    <t>ZFLX5200</t>
  </si>
  <si>
    <t>ZFLX5203</t>
  </si>
  <si>
    <t>ZFLX5206</t>
  </si>
  <si>
    <t>ZFLX5209</t>
  </si>
  <si>
    <t>ZFLX5212</t>
  </si>
  <si>
    <t>ZFLX5215</t>
  </si>
  <si>
    <t>ZFLX5218</t>
  </si>
  <si>
    <t>ZFLX5221</t>
  </si>
  <si>
    <t>ZFLX5221-K</t>
  </si>
  <si>
    <t>ZFLX5224</t>
  </si>
  <si>
    <t>ZFLX5224-K</t>
  </si>
  <si>
    <t>ZFLX5227</t>
  </si>
  <si>
    <t>ZFLX5227-K</t>
  </si>
  <si>
    <t>ZFLX5230</t>
  </si>
  <si>
    <t>ZFLX5230-K</t>
  </si>
  <si>
    <t>ZFLX5233</t>
  </si>
  <si>
    <t>ZFLX5233-K</t>
  </si>
  <si>
    <t>ZFLX5236</t>
  </si>
  <si>
    <t>ZFLX5236-K</t>
  </si>
  <si>
    <t>ZFLX5239</t>
  </si>
  <si>
    <t>ZFLX5239-K</t>
  </si>
  <si>
    <t>ZFLX5242</t>
  </si>
  <si>
    <t>ZFLX5242-K</t>
  </si>
  <si>
    <t>ZFLX5245</t>
  </si>
  <si>
    <t>ZFLX5245-K</t>
  </si>
  <si>
    <t>ZFLX5248</t>
  </si>
  <si>
    <t>ZFLX5248-K</t>
  </si>
  <si>
    <t>ZFLX5251</t>
  </si>
  <si>
    <t>ZFLX5251-K</t>
  </si>
  <si>
    <t>ZFLX5254</t>
  </si>
  <si>
    <t>ZFLX5254-K</t>
  </si>
  <si>
    <t>ZFLX5257</t>
  </si>
  <si>
    <t>ZFLX5257-K</t>
  </si>
  <si>
    <t>ZFLX5260</t>
  </si>
  <si>
    <t>ZFLX5260-K</t>
  </si>
  <si>
    <t>ZFLX5263</t>
  </si>
  <si>
    <t>ZFLX5263-K</t>
  </si>
  <si>
    <t>ZFLX5266</t>
  </si>
  <si>
    <t>ZFLX5266-K</t>
  </si>
  <si>
    <t>ZFLX5269</t>
  </si>
  <si>
    <t>ZFLX5269-K</t>
  </si>
  <si>
    <t>ZFLX5272</t>
  </si>
  <si>
    <t>ZFLX5272-K</t>
  </si>
  <si>
    <t>ZFLX5275</t>
  </si>
  <si>
    <t>ZFLX5275-K</t>
  </si>
  <si>
    <t>ZFLX5278</t>
  </si>
  <si>
    <t>ZFLX5278-K</t>
  </si>
  <si>
    <t>ZFLX5281</t>
  </si>
  <si>
    <t>ZFLX5281-K</t>
  </si>
  <si>
    <t>ZFLX5284</t>
  </si>
  <si>
    <t>ZFLX5284-K</t>
  </si>
  <si>
    <t>ZFLX5287</t>
  </si>
  <si>
    <t>ZFLX5287-K</t>
  </si>
  <si>
    <t>ZFLX5290</t>
  </si>
  <si>
    <t>ZFLX5290-K</t>
  </si>
  <si>
    <t>ZFLX5293</t>
  </si>
  <si>
    <t>ZFLX5293-K</t>
  </si>
  <si>
    <t>ZFLX5296</t>
  </si>
  <si>
    <t>ZFLX5296-K</t>
  </si>
  <si>
    <t>ZFLX5299</t>
  </si>
  <si>
    <t>ZFLX5299-K</t>
  </si>
  <si>
    <t>ZFLX5302</t>
  </si>
  <si>
    <t>ZFLX5302-K</t>
  </si>
  <si>
    <t>ZFLX5305</t>
  </si>
  <si>
    <t>ZFLX5305-K</t>
  </si>
  <si>
    <t>ZFLX5308</t>
  </si>
  <si>
    <t>ZFLX5308-K</t>
  </si>
  <si>
    <t>ZFLX5311</t>
  </si>
  <si>
    <t>ZFLX5311-K</t>
  </si>
  <si>
    <t>ZFLX5314</t>
  </si>
  <si>
    <t>ZFLX5314-K</t>
  </si>
  <si>
    <t>ZFLX5317</t>
  </si>
  <si>
    <t>ZFLX5317-K</t>
  </si>
  <si>
    <t>ZFLX5320</t>
  </si>
  <si>
    <t>ZFLX5320-K</t>
  </si>
  <si>
    <t>ZFLX5323</t>
  </si>
  <si>
    <t>ZFLX5323-K</t>
  </si>
  <si>
    <t>ZFLX5326</t>
  </si>
  <si>
    <t>ZFLX5326-K</t>
  </si>
  <si>
    <t>ZFLX5329</t>
  </si>
  <si>
    <t>ZFLX5329-K</t>
  </si>
  <si>
    <t>ZFLX5332</t>
  </si>
  <si>
    <t>ZFLX5332-K</t>
  </si>
  <si>
    <t>ZFLX5335</t>
  </si>
  <si>
    <t>ZFLX5335-K</t>
  </si>
  <si>
    <t>ZFLX5338</t>
  </si>
  <si>
    <t>ZFLX5338-K</t>
  </si>
  <si>
    <t>ZFLX5341</t>
  </si>
  <si>
    <t>ZFLX5341-K</t>
  </si>
  <si>
    <t>ZFLX5344</t>
  </si>
  <si>
    <t>ZFLX5344-K</t>
  </si>
  <si>
    <t>ZFLX5347</t>
  </si>
  <si>
    <t>ZFLX5347-K</t>
  </si>
  <si>
    <t>ZFLX5350</t>
  </si>
  <si>
    <t>ZFLX5350-K</t>
  </si>
  <si>
    <t>ZFLX5353</t>
  </si>
  <si>
    <t>ZFLX5353-K</t>
  </si>
  <si>
    <t>ZFLX5356</t>
  </si>
  <si>
    <t>ZFLX5356-K</t>
  </si>
  <si>
    <t>ZFLX5359</t>
  </si>
  <si>
    <t>ZFLX5359-K</t>
  </si>
  <si>
    <t>ZFLX5362</t>
  </si>
  <si>
    <t>ZFLX5362-K</t>
  </si>
  <si>
    <t>ZFLX5365</t>
  </si>
  <si>
    <t>ZFLX5365-K</t>
  </si>
  <si>
    <t>ZFLX5368</t>
  </si>
  <si>
    <t>ZFLX5368-K</t>
  </si>
  <si>
    <t>ZFLX5371</t>
  </si>
  <si>
    <t>ZFLX5371-K</t>
  </si>
  <si>
    <t>ZFLX5374</t>
  </si>
  <si>
    <t>ZFLX5374-K</t>
  </si>
  <si>
    <t>ZFLX5377</t>
  </si>
  <si>
    <t>ZFLX5377-K</t>
  </si>
  <si>
    <t>ZFLX5380</t>
  </si>
  <si>
    <t>ZFLX5380-K</t>
  </si>
  <si>
    <t>ZFLX5383</t>
  </si>
  <si>
    <t>ZFLX5383-K</t>
  </si>
  <si>
    <t>ZFLX5386</t>
  </si>
  <si>
    <t>ZFLX5389</t>
  </si>
  <si>
    <t>ZFLX5392</t>
  </si>
  <si>
    <t>ZFLX5395</t>
  </si>
  <si>
    <t>ZFLX5398</t>
  </si>
  <si>
    <t>ZFLX5401</t>
  </si>
  <si>
    <t>ZFLX5404</t>
  </si>
  <si>
    <t>ZFLX5407</t>
  </si>
  <si>
    <t>ZFLX5410</t>
  </si>
  <si>
    <t>ZFLX5413</t>
  </si>
  <si>
    <t>ZFLX5416</t>
  </si>
  <si>
    <t>ZFLX5419</t>
  </si>
  <si>
    <t>ZFLX5422</t>
  </si>
  <si>
    <t>ZFLX5425</t>
  </si>
  <si>
    <t>ZFLX5428</t>
  </si>
  <si>
    <t>ZFLX5431</t>
  </si>
  <si>
    <t>ZFLX5434</t>
  </si>
  <si>
    <t>ZFLX5437</t>
  </si>
  <si>
    <t>ZFLX5440</t>
  </si>
  <si>
    <t>ZFLX5443</t>
  </si>
  <si>
    <t>ZFLX5446</t>
  </si>
  <si>
    <t>ZFLX5449</t>
  </si>
  <si>
    <t>ZFLX5452</t>
  </si>
  <si>
    <t>ZFLX5455</t>
  </si>
  <si>
    <t>ZFLX5458</t>
  </si>
  <si>
    <t>ZFLX5461</t>
  </si>
  <si>
    <t>ZFLX5464</t>
  </si>
  <si>
    <t>ZFLX5467</t>
  </si>
  <si>
    <t>ZFLX5470</t>
  </si>
  <si>
    <t>ZFLX5473</t>
  </si>
  <si>
    <t>ZFLX5476</t>
  </si>
  <si>
    <t>ZFLX5479</t>
  </si>
  <si>
    <t>ZFLX5482</t>
  </si>
  <si>
    <t>ZFLX5485</t>
  </si>
  <si>
    <t>ZFLX5488</t>
  </si>
  <si>
    <t>ZFLX5488-K</t>
  </si>
  <si>
    <t>ZFLX5491</t>
  </si>
  <si>
    <t>ZFLX5491-K</t>
  </si>
  <si>
    <t>ZFLX5494</t>
  </si>
  <si>
    <t>ZFLX5494-K</t>
  </si>
  <si>
    <t>ZFLX5497</t>
  </si>
  <si>
    <t>ZFLX5497-K</t>
  </si>
  <si>
    <t>ZFLX5500</t>
  </si>
  <si>
    <t>ZFLX5500-K</t>
  </si>
  <si>
    <t>ZFLX5503</t>
  </si>
  <si>
    <t>ZFLX5503-K</t>
  </si>
  <si>
    <t>ZFLX5506</t>
  </si>
  <si>
    <t>ZFLX5506-K</t>
  </si>
  <si>
    <t>ZFLX5509</t>
  </si>
  <si>
    <t>ZFLX5509-K</t>
  </si>
  <si>
    <t>ZFLX5512</t>
  </si>
  <si>
    <t>ZFLX5512-K</t>
  </si>
  <si>
    <t>ZFLX5515</t>
  </si>
  <si>
    <t>ZFLX5515-K</t>
  </si>
  <si>
    <t>ZFLX5518</t>
  </si>
  <si>
    <t>ZFLX5518-K</t>
  </si>
  <si>
    <t>ZFLX5521</t>
  </si>
  <si>
    <t>ZFLX5521-K</t>
  </si>
  <si>
    <t>ZFLX5524</t>
  </si>
  <si>
    <t>ZFLX5524-K</t>
  </si>
  <si>
    <t>ZFLX5527</t>
  </si>
  <si>
    <t>ZFLX5527-K</t>
  </si>
  <si>
    <t>ZFLX5530</t>
  </si>
  <si>
    <t>ZFLX5530-K</t>
  </si>
  <si>
    <t>ZFLX5533</t>
  </si>
  <si>
    <t>ZFLX5533-K</t>
  </si>
  <si>
    <t>ZFLX5536</t>
  </si>
  <si>
    <t>ZFLX5536-K</t>
  </si>
  <si>
    <t>ZFLX5539</t>
  </si>
  <si>
    <t>ZFLX5539-K</t>
  </si>
  <si>
    <t>ZFLX5542</t>
  </si>
  <si>
    <t>ZFLX5542-K</t>
  </si>
  <si>
    <t>ZFLX5545</t>
  </si>
  <si>
    <t>ZFLX5545-K</t>
  </si>
  <si>
    <t>ZFLX5548</t>
  </si>
  <si>
    <t>ZFLX5548-K</t>
  </si>
  <si>
    <t>ZFLX5551</t>
  </si>
  <si>
    <t>ZFLX5551-K</t>
  </si>
  <si>
    <t>ZFLX5554</t>
  </si>
  <si>
    <t>ZFLX5554-K</t>
  </si>
  <si>
    <t>ZFLX5555</t>
  </si>
  <si>
    <t>ZFLX5557</t>
  </si>
  <si>
    <t>ZFLX5557-K</t>
  </si>
  <si>
    <t>ZFLX5560</t>
  </si>
  <si>
    <t>ZFLX5560-K</t>
  </si>
  <si>
    <t>ZFLX5563</t>
  </si>
  <si>
    <t>ZFLX5563-K</t>
  </si>
  <si>
    <t>ZFLX5566</t>
  </si>
  <si>
    <t>ZFLX5566-K</t>
  </si>
  <si>
    <t>ZFLX5569</t>
  </si>
  <si>
    <t>ZFLX5569-K</t>
  </si>
  <si>
    <t>ZFLX5572</t>
  </si>
  <si>
    <t>ZFLX5572-K</t>
  </si>
  <si>
    <t>ZFLX5575</t>
  </si>
  <si>
    <t>ZFLX5575-K</t>
  </si>
  <si>
    <t>ZFLX5578</t>
  </si>
  <si>
    <t>ZFLX5578-K</t>
  </si>
  <si>
    <t>ZFLX5581</t>
  </si>
  <si>
    <t>ZFLX5581-K</t>
  </si>
  <si>
    <t>ZFLX5584</t>
  </si>
  <si>
    <t>ZFLX5584-K</t>
  </si>
  <si>
    <t>ZFLX5587</t>
  </si>
  <si>
    <t>ZFLX5587-K</t>
  </si>
  <si>
    <t>ZFLX5590</t>
  </si>
  <si>
    <t>ZFLX5590-K</t>
  </si>
  <si>
    <t>ZFLX5593</t>
  </si>
  <si>
    <t>ZFLX5593-K</t>
  </si>
  <si>
    <t>ZFLX5596</t>
  </si>
  <si>
    <t>ZFLX5596-K</t>
  </si>
  <si>
    <t>ZFLX5599</t>
  </si>
  <si>
    <t>ZFLX5599-K</t>
  </si>
  <si>
    <t>ZFLX5602</t>
  </si>
  <si>
    <t>ZFLX5602-K</t>
  </si>
  <si>
    <t>ZFLX5605</t>
  </si>
  <si>
    <t>ZFLX5605-K</t>
  </si>
  <si>
    <t>ZFLX5608</t>
  </si>
  <si>
    <t>ZFLX5608-K</t>
  </si>
  <si>
    <t>ZFLX5611</t>
  </si>
  <si>
    <t>ZFLX5611-K</t>
  </si>
  <si>
    <t>ZFLX5614</t>
  </si>
  <si>
    <t>ZFLX5614-K</t>
  </si>
  <si>
    <t>ZFLX5617</t>
  </si>
  <si>
    <t>ZFLX5617-K</t>
  </si>
  <si>
    <t>ZFLX5620</t>
  </si>
  <si>
    <t>ZFLX5620-K</t>
  </si>
  <si>
    <t>ZFLX5623</t>
  </si>
  <si>
    <t>ZFLX5623-K</t>
  </si>
  <si>
    <t>ZFLX5626</t>
  </si>
  <si>
    <t>ZFLX5626-K</t>
  </si>
  <si>
    <t>ZFLX5629</t>
  </si>
  <si>
    <t>ZFLX5629-K</t>
  </si>
  <si>
    <t>ZFLX5632</t>
  </si>
  <si>
    <t>ZFLX5632-K</t>
  </si>
  <si>
    <t>ZFLX5635</t>
  </si>
  <si>
    <t>ZFLX5635-K</t>
  </si>
  <si>
    <t>ZFLX5638</t>
  </si>
  <si>
    <t>ZFLX5638-K</t>
  </si>
  <si>
    <t>ZFLX5641</t>
  </si>
  <si>
    <t>ZFLX5641-K</t>
  </si>
  <si>
    <t>ZFLX5644</t>
  </si>
  <si>
    <t>ZFLX5644-K</t>
  </si>
  <si>
    <t>ZFLX5647</t>
  </si>
  <si>
    <t>ZFLX5647-K</t>
  </si>
  <si>
    <t>ZFLX5650</t>
  </si>
  <si>
    <t>ZFLX5650-K</t>
  </si>
  <si>
    <t>ZFLX5653</t>
  </si>
  <si>
    <t>ZFLX5656</t>
  </si>
  <si>
    <t>ZFLX5659</t>
  </si>
  <si>
    <t>ZFLX5662</t>
  </si>
  <si>
    <t>ZFLX5665</t>
  </si>
  <si>
    <t>ZFLX5668</t>
  </si>
  <si>
    <t>ZFLX5671</t>
  </si>
  <si>
    <t>ZFLX5674</t>
  </si>
  <si>
    <t>ZFLX5677</t>
  </si>
  <si>
    <t>ZFLX5680</t>
  </si>
  <si>
    <t>ZFLX5683</t>
  </si>
  <si>
    <t>ZFLX5686</t>
  </si>
  <si>
    <t>ZFLX5689</t>
  </si>
  <si>
    <t>ZFLX5692</t>
  </si>
  <si>
    <t>ZFLX5695</t>
  </si>
  <si>
    <t>ZFLX5698</t>
  </si>
  <si>
    <t>ZFLX5701</t>
  </si>
  <si>
    <t>ZFLX5704</t>
  </si>
  <si>
    <t>ZFLX5707</t>
  </si>
  <si>
    <t>ZFLX5710</t>
  </si>
  <si>
    <t>ZFLX5713</t>
  </si>
  <si>
    <t>ZFLX5716</t>
  </si>
  <si>
    <t>ZFLX5719</t>
  </si>
  <si>
    <t>ZFLX5722</t>
  </si>
  <si>
    <t>ZFLX5725</t>
  </si>
  <si>
    <t>ZFLX5728</t>
  </si>
  <si>
    <t>ZFLX5731</t>
  </si>
  <si>
    <t>ZFLX5734</t>
  </si>
  <si>
    <t>ZFLX5737</t>
  </si>
  <si>
    <t>ZFLX5740</t>
  </si>
  <si>
    <t>ZFLX5743</t>
  </si>
  <si>
    <t>ZFLX5746</t>
  </si>
  <si>
    <t>ZFLX5749</t>
  </si>
  <si>
    <t>ZFLX5752</t>
  </si>
  <si>
    <t>ZFLX5755</t>
  </si>
  <si>
    <t>ZFLX5755-K</t>
  </si>
  <si>
    <t>ZFLX5758</t>
  </si>
  <si>
    <t>ZFLX5758-K</t>
  </si>
  <si>
    <t>ZFLX5761</t>
  </si>
  <si>
    <t>ZFLX5761-K</t>
  </si>
  <si>
    <t>ZFLX5764</t>
  </si>
  <si>
    <t>ZFLX5764-K</t>
  </si>
  <si>
    <t>ZFLX5767</t>
  </si>
  <si>
    <t>ZFLX5767-K</t>
  </si>
  <si>
    <t>ZFLX5770</t>
  </si>
  <si>
    <t>ZFLX5770-K</t>
  </si>
  <si>
    <t>ZFLX5773</t>
  </si>
  <si>
    <t>ZFLX5773-K</t>
  </si>
  <si>
    <t>ZFLX5776</t>
  </si>
  <si>
    <t>ZFLX5776-K</t>
  </si>
  <si>
    <t>ZFLX5779</t>
  </si>
  <si>
    <t>ZFLX5779-K</t>
  </si>
  <si>
    <t>ZFLX5782</t>
  </si>
  <si>
    <t>ZFLX5782-K</t>
  </si>
  <si>
    <t>ZFLX5785</t>
  </si>
  <si>
    <t>ZFLX5785-K</t>
  </si>
  <si>
    <t>ZFLX5788</t>
  </si>
  <si>
    <t>ZFLX5788-K</t>
  </si>
  <si>
    <t>ZFLX5791</t>
  </si>
  <si>
    <t>ZFLX5791-K</t>
  </si>
  <si>
    <t>ZFLX5794</t>
  </si>
  <si>
    <t>ZFLX5794-K</t>
  </si>
  <si>
    <t>ZFLX5797</t>
  </si>
  <si>
    <t>ZFLX5797-K</t>
  </si>
  <si>
    <t>ZFLX5800</t>
  </si>
  <si>
    <t>ZFLX5800-K</t>
  </si>
  <si>
    <t>ZFLX5803</t>
  </si>
  <si>
    <t>ZFLX5803-K</t>
  </si>
  <si>
    <t>ZFLX5806</t>
  </si>
  <si>
    <t>ZFLX5806-K</t>
  </si>
  <si>
    <t>ZFLX5809</t>
  </si>
  <si>
    <t>ZFLX5809-K</t>
  </si>
  <si>
    <t>ZFLX5812</t>
  </si>
  <si>
    <t>ZFLX5812-K</t>
  </si>
  <si>
    <t>ZFLX5815</t>
  </si>
  <si>
    <t>ZFLX5815-K</t>
  </si>
  <si>
    <t>ZFLX5818</t>
  </si>
  <si>
    <t>ZFLX5818-K</t>
  </si>
  <si>
    <t>ZFLX5821</t>
  </si>
  <si>
    <t>ZFLX5821-K</t>
  </si>
  <si>
    <t>ZFLX5824</t>
  </si>
  <si>
    <t>ZFLX5824-K</t>
  </si>
  <si>
    <t>ZFLX5827</t>
  </si>
  <si>
    <t>ZFLX5827-K</t>
  </si>
  <si>
    <t>ZFLX5830</t>
  </si>
  <si>
    <t>ZFLX5830-K</t>
  </si>
  <si>
    <t>ZFLX5833</t>
  </si>
  <si>
    <t>ZFLX5833-K</t>
  </si>
  <si>
    <t>ZFLX5836</t>
  </si>
  <si>
    <t>ZFLX5836-K</t>
  </si>
  <si>
    <t>ZFLX5839</t>
  </si>
  <si>
    <t>ZFLX5839-K</t>
  </si>
  <si>
    <t>ZFLX5842</t>
  </si>
  <si>
    <t>ZFLX5842-K</t>
  </si>
  <si>
    <t>ZFLX5845</t>
  </si>
  <si>
    <t>ZFLX5845-K</t>
  </si>
  <si>
    <t>ZFLX5848</t>
  </si>
  <si>
    <t>ZFLX5848-K</t>
  </si>
  <si>
    <t>ZFLX5851</t>
  </si>
  <si>
    <t>ZFLX5851-K</t>
  </si>
  <si>
    <t>ZFLX5854</t>
  </si>
  <si>
    <t>ZFLX5854-K</t>
  </si>
  <si>
    <t>ZFLX5857</t>
  </si>
  <si>
    <t>ZFLX5857-K</t>
  </si>
  <si>
    <t>ZFLX5860</t>
  </si>
  <si>
    <t>ZFLX5860-K</t>
  </si>
  <si>
    <t>ZFLX5863</t>
  </si>
  <si>
    <t>ZFLX5863-K</t>
  </si>
  <si>
    <t>ZFLX5866</t>
  </si>
  <si>
    <t>ZFLX5866-K</t>
  </si>
  <si>
    <t>ZFLX5869</t>
  </si>
  <si>
    <t>ZFLX5869-K</t>
  </si>
  <si>
    <t>ZFLX5872</t>
  </si>
  <si>
    <t>ZFLX5872-K</t>
  </si>
  <si>
    <t>ZFLX5875</t>
  </si>
  <si>
    <t>ZFLX5875-K</t>
  </si>
  <si>
    <t>ZFLX5878</t>
  </si>
  <si>
    <t>ZFLX5878-K</t>
  </si>
  <si>
    <t>ZFLX5881</t>
  </si>
  <si>
    <t>ZFLX5881-K</t>
  </si>
  <si>
    <t>ZFLX5884</t>
  </si>
  <si>
    <t>ZFLX5884-K</t>
  </si>
  <si>
    <t>ZFLX5887</t>
  </si>
  <si>
    <t>ZFLX5887-K</t>
  </si>
  <si>
    <t>ZFLX5890</t>
  </si>
  <si>
    <t>ZFLX5890-K</t>
  </si>
  <si>
    <t>ZFLX5893</t>
  </si>
  <si>
    <t>ZFLX5893-K</t>
  </si>
  <si>
    <t>ZFLX5896</t>
  </si>
  <si>
    <t>ZFLX5896-K</t>
  </si>
  <si>
    <t>ZFLX5899</t>
  </si>
  <si>
    <t>ZFLX5899-K</t>
  </si>
  <si>
    <t>ZFLX5902</t>
  </si>
  <si>
    <t>ZFLX5902-K</t>
  </si>
  <si>
    <t>ZFLX5905</t>
  </si>
  <si>
    <t>ZFLX5905-K</t>
  </si>
  <si>
    <t>ZFLX5908</t>
  </si>
  <si>
    <t>ZFLX5908-K</t>
  </si>
  <si>
    <t>ZFLX5911</t>
  </si>
  <si>
    <t>ZFLX5911-K</t>
  </si>
  <si>
    <t>ZFLX5914</t>
  </si>
  <si>
    <t>ZFLX5914-K</t>
  </si>
  <si>
    <t>ZFLX5917</t>
  </si>
  <si>
    <t>ZFLX5917-K</t>
  </si>
  <si>
    <t>ZFLX5920</t>
  </si>
  <si>
    <t>ZFLX5923</t>
  </si>
  <si>
    <t>ZFLX5926</t>
  </si>
  <si>
    <t>ZFLX5929</t>
  </si>
  <si>
    <t>ZFLX5932</t>
  </si>
  <si>
    <t>ZFLX5935</t>
  </si>
  <si>
    <t>ZFLX5938</t>
  </si>
  <si>
    <t>ZFLX5941</t>
  </si>
  <si>
    <t>ZFLX5944</t>
  </si>
  <si>
    <t>ZFLX5947</t>
  </si>
  <si>
    <t>ZFLX5950</t>
  </si>
  <si>
    <t>ZFLX5953</t>
  </si>
  <si>
    <t>ZFLX5956</t>
  </si>
  <si>
    <t>ZFLX5959</t>
  </si>
  <si>
    <t>ZFLX5962</t>
  </si>
  <si>
    <t>ZFLX5965</t>
  </si>
  <si>
    <t>ZFLX5968</t>
  </si>
  <si>
    <t>ZFLX5971</t>
  </si>
  <si>
    <t>ZFLX5974</t>
  </si>
  <si>
    <t>ZFLX5977</t>
  </si>
  <si>
    <t>ZFLX5980</t>
  </si>
  <si>
    <t>ZFLX5983</t>
  </si>
  <si>
    <t>ZFLX5986</t>
  </si>
  <si>
    <t>ZFLX5989</t>
  </si>
  <si>
    <t>ZFLX5992</t>
  </si>
  <si>
    <t>ZFLX5995</t>
  </si>
  <si>
    <t>ZFLX5998</t>
  </si>
  <si>
    <t>ZFLX6001</t>
  </si>
  <si>
    <t>ZFLX6004</t>
  </si>
  <si>
    <t>ZFLX6007</t>
  </si>
  <si>
    <t>ZFLX6010</t>
  </si>
  <si>
    <t>ZFLX6013</t>
  </si>
  <si>
    <t>ZFLX6016</t>
  </si>
  <si>
    <t>ZFLX6019</t>
  </si>
  <si>
    <t>ZFLX6022</t>
  </si>
  <si>
    <t>ZFLX6022-K</t>
  </si>
  <si>
    <t>ZFLX6025</t>
  </si>
  <si>
    <t>ZFLX6025-K</t>
  </si>
  <si>
    <t>ZFLX6028</t>
  </si>
  <si>
    <t>ZFLX6028-K</t>
  </si>
  <si>
    <t>ZFLX6031</t>
  </si>
  <si>
    <t>ZFLX6031-K</t>
  </si>
  <si>
    <t>ZFLX6034</t>
  </si>
  <si>
    <t>ZFLX6034-K</t>
  </si>
  <si>
    <t>ZFLX6037</t>
  </si>
  <si>
    <t>ZFLX6037-K</t>
  </si>
  <si>
    <t>ZFLX6040</t>
  </si>
  <si>
    <t>ZFLX6040-K</t>
  </si>
  <si>
    <t>ZFLX6043</t>
  </si>
  <si>
    <t>ZFLX6043-K</t>
  </si>
  <si>
    <t>ZFLX6046</t>
  </si>
  <si>
    <t>ZFLX6046-K</t>
  </si>
  <si>
    <t>ZFLX6049</t>
  </si>
  <si>
    <t>ZFLX6049-K</t>
  </si>
  <si>
    <t>ZFLX6052</t>
  </si>
  <si>
    <t>ZFLX6052-K</t>
  </si>
  <si>
    <t>ZFLX6055</t>
  </si>
  <si>
    <t>ZFLX6055-K</t>
  </si>
  <si>
    <t>ZFLX6058</t>
  </si>
  <si>
    <t>ZFLX6058-K</t>
  </si>
  <si>
    <t>ZFLX6061</t>
  </si>
  <si>
    <t>ZFLX6061-K</t>
  </si>
  <si>
    <t>ZFLX6064</t>
  </si>
  <si>
    <t>ZFLX6064-K</t>
  </si>
  <si>
    <t>ZFLX6067</t>
  </si>
  <si>
    <t>ZFLX6067-K</t>
  </si>
  <si>
    <t>ZFLX6070</t>
  </si>
  <si>
    <t>ZFLX6070-K</t>
  </si>
  <si>
    <t>ZFLX6073</t>
  </si>
  <si>
    <t>ZFLX6073-K</t>
  </si>
  <si>
    <t>ZFLX6076</t>
  </si>
  <si>
    <t>ZFLX6076-K</t>
  </si>
  <si>
    <t>ZFLX6079</t>
  </si>
  <si>
    <t>ZFLX6079-K</t>
  </si>
  <si>
    <t>ZFLX6082</t>
  </si>
  <si>
    <t>ZFLX6082-K</t>
  </si>
  <si>
    <t>ZFLX6085</t>
  </si>
  <si>
    <t>ZFLX6085-K</t>
  </si>
  <si>
    <t>ZFLX6088</t>
  </si>
  <si>
    <t>ZFLX6088-K</t>
  </si>
  <si>
    <t>ZFLX6091</t>
  </si>
  <si>
    <t>ZFLX6091-K</t>
  </si>
  <si>
    <t>ZFLX6094</t>
  </si>
  <si>
    <t>ZFLX6094-K</t>
  </si>
  <si>
    <t>ZFLX6097</t>
  </si>
  <si>
    <t>ZFLX6097-K</t>
  </si>
  <si>
    <t>ZFLX6100</t>
  </si>
  <si>
    <t>ZFLX6100-K</t>
  </si>
  <si>
    <t>ZFLX6103</t>
  </si>
  <si>
    <t>ZFLX6103-K</t>
  </si>
  <si>
    <t>ZFLX6106</t>
  </si>
  <si>
    <t>ZFLX6106-K</t>
  </si>
  <si>
    <t>ZFLX6109</t>
  </si>
  <si>
    <t>ZFLX6109-K</t>
  </si>
  <si>
    <t>ZFLX6112</t>
  </si>
  <si>
    <t>ZFLX6112-K</t>
  </si>
  <si>
    <t>ZFLX6115</t>
  </si>
  <si>
    <t>ZFLX6115-K</t>
  </si>
  <si>
    <t>ZFLX6118</t>
  </si>
  <si>
    <t>ZFLX6118-K</t>
  </si>
  <si>
    <t>ZFLX6121</t>
  </si>
  <si>
    <t>ZFLX6121-K</t>
  </si>
  <si>
    <t>ZFLX6124</t>
  </si>
  <si>
    <t>ZFLX6124-K</t>
  </si>
  <si>
    <t>ZFLX6127</t>
  </si>
  <si>
    <t>ZFLX6127-K</t>
  </si>
  <si>
    <t>ZFLX6130</t>
  </si>
  <si>
    <t>ZFLX6130-K</t>
  </si>
  <si>
    <t>ZFLX6133</t>
  </si>
  <si>
    <t>ZFLX6133-K</t>
  </si>
  <si>
    <t>ZFLX6136</t>
  </si>
  <si>
    <t>ZFLX6136-K</t>
  </si>
  <si>
    <t>ZFLX6139</t>
  </si>
  <si>
    <t>ZFLX6139-K</t>
  </si>
  <si>
    <t>ZFLX6142</t>
  </si>
  <si>
    <t>ZFLX6142-K</t>
  </si>
  <si>
    <t>ZFLX6145</t>
  </si>
  <si>
    <t>ZFLX6145-K</t>
  </si>
  <si>
    <t>ZFLX6148</t>
  </si>
  <si>
    <t>ZFLX6148-K</t>
  </si>
  <si>
    <t>ZFLX6151</t>
  </si>
  <si>
    <t>ZFLX6151-K</t>
  </si>
  <si>
    <t>ZFLX6154</t>
  </si>
  <si>
    <t>ZFLX6154-K</t>
  </si>
  <si>
    <t>ZFLX6157</t>
  </si>
  <si>
    <t>ZFLX6157-K</t>
  </si>
  <si>
    <t>ZFLX6160</t>
  </si>
  <si>
    <t>ZFLX6160-K</t>
  </si>
  <si>
    <t>ZFLX6163</t>
  </si>
  <si>
    <t>ZFLX6163-K</t>
  </si>
  <si>
    <t>ZFLX6166</t>
  </si>
  <si>
    <t>ZFLX6166-K</t>
  </si>
  <si>
    <t>ZFLX6169</t>
  </si>
  <si>
    <t>ZFLX6169-K</t>
  </si>
  <si>
    <t>ZFLX6172</t>
  </si>
  <si>
    <t>ZFLX6172-K</t>
  </si>
  <si>
    <t>ZFLX6175</t>
  </si>
  <si>
    <t>ZFLX6175-K</t>
  </si>
  <si>
    <t>ZFLX6178</t>
  </si>
  <si>
    <t>ZFLX6178-K</t>
  </si>
  <si>
    <t>ZFLX6181</t>
  </si>
  <si>
    <t>ZFLX6181-K</t>
  </si>
  <si>
    <t>ZFLX6184</t>
  </si>
  <si>
    <t>ZFLX6184-K</t>
  </si>
  <si>
    <t>ZFLX6187</t>
  </si>
  <si>
    <t>ZFLX6190</t>
  </si>
  <si>
    <t>ZFLX6193</t>
  </si>
  <si>
    <t>ZFLX6196</t>
  </si>
  <si>
    <t>ZFLX6199</t>
  </si>
  <si>
    <t>ZFLX6202</t>
  </si>
  <si>
    <t>ZFLX6205</t>
  </si>
  <si>
    <t>ZFLX6208</t>
  </si>
  <si>
    <t>ZFLX6211</t>
  </si>
  <si>
    <t>ZFLX6214</t>
  </si>
  <si>
    <t>ZFLX6217</t>
  </si>
  <si>
    <t>ZFLX6220</t>
  </si>
  <si>
    <t>ZFLX6223</t>
  </si>
  <si>
    <t>ZFLX6226</t>
  </si>
  <si>
    <t>ZFLX6229</t>
  </si>
  <si>
    <t>ZFLX6232</t>
  </si>
  <si>
    <t>ZFLX6235</t>
  </si>
  <si>
    <t>ZFLX6238</t>
  </si>
  <si>
    <t>ZFLX6241</t>
  </si>
  <si>
    <t>ZFLX6244</t>
  </si>
  <si>
    <t>ZFLX6247</t>
  </si>
  <si>
    <t>ZFLX6250</t>
  </si>
  <si>
    <t>ZFLX6253</t>
  </si>
  <si>
    <t>ZFLX6256</t>
  </si>
  <si>
    <t>ZFLX6259</t>
  </si>
  <si>
    <t>ZFLX6262</t>
  </si>
  <si>
    <t>ZFLX6265</t>
  </si>
  <si>
    <t>ZFLX6268</t>
  </si>
  <si>
    <t>ZFLX6271</t>
  </si>
  <si>
    <t>ZFLX6274</t>
  </si>
  <si>
    <t>ZFLX6277</t>
  </si>
  <si>
    <t>ZFLX6280</t>
  </si>
  <si>
    <t>ZFLX6283</t>
  </si>
  <si>
    <t>ZFLX6286</t>
  </si>
  <si>
    <t>ZFLX6289</t>
  </si>
  <si>
    <t>ZFLX6289-K</t>
  </si>
  <si>
    <t>ZFLX6292</t>
  </si>
  <si>
    <t>ZFLX6292-K</t>
  </si>
  <si>
    <t>ZFLX6295</t>
  </si>
  <si>
    <t>ZFLX6295-K</t>
  </si>
  <si>
    <t>ZFLX6298</t>
  </si>
  <si>
    <t>ZFLX6298-K</t>
  </si>
  <si>
    <t>ZFLX6301</t>
  </si>
  <si>
    <t>ZFLX6301-K</t>
  </si>
  <si>
    <t>ZFLX6304</t>
  </si>
  <si>
    <t>ZFLX6304-K</t>
  </si>
  <si>
    <t>ZFLX6307</t>
  </si>
  <si>
    <t>ZFLX6307-K</t>
  </si>
  <si>
    <t>ZFLX6310</t>
  </si>
  <si>
    <t>ZFLX6310-K</t>
  </si>
  <si>
    <t>ZFLX6313</t>
  </si>
  <si>
    <t>ZFLX6313-K</t>
  </si>
  <si>
    <t>ZFLX6316</t>
  </si>
  <si>
    <t>ZFLX6316-K</t>
  </si>
  <si>
    <t>ZFLX6319</t>
  </si>
  <si>
    <t>ZFLX6319-K</t>
  </si>
  <si>
    <t>ZFLX6322</t>
  </si>
  <si>
    <t>ZFLX6322-K</t>
  </si>
  <si>
    <t>ZFLX6325</t>
  </si>
  <si>
    <t>ZFLX6325-K</t>
  </si>
  <si>
    <t>ZFLX6328</t>
  </si>
  <si>
    <t>ZFLX6328-K</t>
  </si>
  <si>
    <t>ZFLX6331</t>
  </si>
  <si>
    <t>ZFLX6331-K</t>
  </si>
  <si>
    <t>ZFLX6334</t>
  </si>
  <si>
    <t>ZFLX6334-K</t>
  </si>
  <si>
    <t>ZFLX6337</t>
  </si>
  <si>
    <t>ZFLX6337-K</t>
  </si>
  <si>
    <t>ZFLX6340</t>
  </si>
  <si>
    <t>ZFLX6340-K</t>
  </si>
  <si>
    <t>ZFLX6343</t>
  </si>
  <si>
    <t>ZFLX6343-K</t>
  </si>
  <si>
    <t>ZFLX6346</t>
  </si>
  <si>
    <t>ZFLX6346-K</t>
  </si>
  <si>
    <t>ZFLX6349</t>
  </si>
  <si>
    <t>ZFLX6349-K</t>
  </si>
  <si>
    <t>ZFLX6352</t>
  </si>
  <si>
    <t>ZFLX6352-K</t>
  </si>
  <si>
    <t>ZFLX6355</t>
  </si>
  <si>
    <t>ZFLX6355-K</t>
  </si>
  <si>
    <t>ZFLX6358</t>
  </si>
  <si>
    <t>ZFLX6358-K</t>
  </si>
  <si>
    <t>ZFLX6361</t>
  </si>
  <si>
    <t>ZFLX6361-K</t>
  </si>
  <si>
    <t>ZFLX6364</t>
  </si>
  <si>
    <t>ZFLX6364-K</t>
  </si>
  <si>
    <t>ZFLX6367</t>
  </si>
  <si>
    <t>ZFLX6367-K</t>
  </si>
  <si>
    <t>ZFLX6370</t>
  </si>
  <si>
    <t>ZFLX6370-K</t>
  </si>
  <si>
    <t>ZFLX6373</t>
  </si>
  <si>
    <t>ZFLX6373-K</t>
  </si>
  <si>
    <t>ZFLX6376</t>
  </si>
  <si>
    <t>ZFLX6376-K</t>
  </si>
  <si>
    <t>ZFLX6379</t>
  </si>
  <si>
    <t>ZFLX6379-K</t>
  </si>
  <si>
    <t>ZFLX6382</t>
  </si>
  <si>
    <t>ZFLX6382-K</t>
  </si>
  <si>
    <t>ZFLX6385</t>
  </si>
  <si>
    <t>ZFLX6385-K</t>
  </si>
  <si>
    <t>ZFLX6388</t>
  </si>
  <si>
    <t>ZFLX6388-K</t>
  </si>
  <si>
    <t>ZFLX6391</t>
  </si>
  <si>
    <t>ZFLX6391-K</t>
  </si>
  <si>
    <t>ZFLX6394</t>
  </si>
  <si>
    <t>ZFLX6394-K</t>
  </si>
  <si>
    <t>ZFLX6397</t>
  </si>
  <si>
    <t>ZFLX6397-K</t>
  </si>
  <si>
    <t>ZFLX6400</t>
  </si>
  <si>
    <t>ZFLX6400-K</t>
  </si>
  <si>
    <t>ZFLX6403</t>
  </si>
  <si>
    <t>ZFLX6403-K</t>
  </si>
  <si>
    <t>ZFLX6406</t>
  </si>
  <si>
    <t>ZFLX6406-K</t>
  </si>
  <si>
    <t>ZFLX6409</t>
  </si>
  <si>
    <t>ZFLX6409-K</t>
  </si>
  <si>
    <t>ZFLX6412</t>
  </si>
  <si>
    <t>ZFLX6412-K</t>
  </si>
  <si>
    <t>ZFLX6415</t>
  </si>
  <si>
    <t>ZFLX6415-K</t>
  </si>
  <si>
    <t>ZFLX6418</t>
  </si>
  <si>
    <t>ZFLX6418-K</t>
  </si>
  <si>
    <t>ZFLX6421</t>
  </si>
  <si>
    <t>ZFLX6421-K</t>
  </si>
  <si>
    <t>ZFLX6424</t>
  </si>
  <si>
    <t>ZFLX6424-K</t>
  </si>
  <si>
    <t>ZFLX6427</t>
  </si>
  <si>
    <t>ZFLX6427-K</t>
  </si>
  <si>
    <t>ZFLX6430</t>
  </si>
  <si>
    <t>ZFLX6430-K</t>
  </si>
  <si>
    <t>ZFLX6433</t>
  </si>
  <si>
    <t>ZFLX6433-K</t>
  </si>
  <si>
    <t>ZFLX6436</t>
  </si>
  <si>
    <t>ZFLX6436-K</t>
  </si>
  <si>
    <t>ZFLX6439</t>
  </si>
  <si>
    <t>ZFLX6439-K</t>
  </si>
  <si>
    <t>ZFLX6442</t>
  </si>
  <si>
    <t>ZFLX6442-K</t>
  </si>
  <si>
    <t>ZFLX6445</t>
  </si>
  <si>
    <t>ZFLX6445-K</t>
  </si>
  <si>
    <t>ZFLX6448</t>
  </si>
  <si>
    <t>ZFLX6448-K</t>
  </si>
  <si>
    <t>ZFLX6451</t>
  </si>
  <si>
    <t>ZFLX6451-K</t>
  </si>
  <si>
    <t>ZFLX6454</t>
  </si>
  <si>
    <t>ZFLX6457</t>
  </si>
  <si>
    <t>ZFLX6460</t>
  </si>
  <si>
    <t>ZFLX6463</t>
  </si>
  <si>
    <t>ZFLX6466</t>
  </si>
  <si>
    <t>ZFLX6469</t>
  </si>
  <si>
    <t>ZFLX6472</t>
  </si>
  <si>
    <t>ZFLX6475</t>
  </si>
  <si>
    <t>ZFLX6478</t>
  </si>
  <si>
    <t>ZFLX6481</t>
  </si>
  <si>
    <t>ZFLX6484</t>
  </si>
  <si>
    <t>ZFLX6487</t>
  </si>
  <si>
    <t>ZFLX6490</t>
  </si>
  <si>
    <t>ZFLX6493</t>
  </si>
  <si>
    <t>ZFLX6496</t>
  </si>
  <si>
    <t>ZFLX6499</t>
  </si>
  <si>
    <t>ZFLX6502</t>
  </si>
  <si>
    <t>ZFLX6505</t>
  </si>
  <si>
    <t>ZFLX6508</t>
  </si>
  <si>
    <t>ZFLX6511</t>
  </si>
  <si>
    <t>ZFLX6514</t>
  </si>
  <si>
    <t>ZFLX6517</t>
  </si>
  <si>
    <t>ZFLX6520</t>
  </si>
  <si>
    <t>ZFLX6523</t>
  </si>
  <si>
    <t>ZFLX6526</t>
  </si>
  <si>
    <t>ZFLX6529</t>
  </si>
  <si>
    <t>ZFLX6532</t>
  </si>
  <si>
    <t>ZFLX6535</t>
  </si>
  <si>
    <t>ZFLX6538</t>
  </si>
  <si>
    <t>ZFLX6541</t>
  </si>
  <si>
    <t>ZFLX6544</t>
  </si>
  <si>
    <t>ZFLX6547</t>
  </si>
  <si>
    <t>ZFLX6550</t>
  </si>
  <si>
    <t>ZFLX6553</t>
  </si>
  <si>
    <t>ZFLX6556</t>
  </si>
  <si>
    <t>ZFLX6556-K</t>
  </si>
  <si>
    <t>ZFLX6559</t>
  </si>
  <si>
    <t>ZFLX6559-K</t>
  </si>
  <si>
    <t>ZFLX6562</t>
  </si>
  <si>
    <t>ZFLX6562-K</t>
  </si>
  <si>
    <t>ZFLX6565</t>
  </si>
  <si>
    <t>ZFLX6565-K</t>
  </si>
  <si>
    <t>ZFLX6568</t>
  </si>
  <si>
    <t>ZFLX6568-K</t>
  </si>
  <si>
    <t>ZFLX6571</t>
  </si>
  <si>
    <t>ZFLX6571-K</t>
  </si>
  <si>
    <t>ZFLX6574</t>
  </si>
  <si>
    <t>ZFLX6574-K</t>
  </si>
  <si>
    <t>ZFLX6577</t>
  </si>
  <si>
    <t>ZFLX6577-K</t>
  </si>
  <si>
    <t>ZFLX6580</t>
  </si>
  <si>
    <t>ZFLX6580-K</t>
  </si>
  <si>
    <t>ZFLX6583</t>
  </si>
  <si>
    <t>ZFLX6583-K</t>
  </si>
  <si>
    <t>ZFLX6586</t>
  </si>
  <si>
    <t>ZFLX6586-K</t>
  </si>
  <si>
    <t>ZFLX6589</t>
  </si>
  <si>
    <t>ZFLX6589-K</t>
  </si>
  <si>
    <t>ZFLX6592</t>
  </si>
  <si>
    <t>ZFLX6592-K</t>
  </si>
  <si>
    <t>ZFLX6595</t>
  </si>
  <si>
    <t>ZFLX6595-K</t>
  </si>
  <si>
    <t>ZFLX6598</t>
  </si>
  <si>
    <t>ZFLX6598-K</t>
  </si>
  <si>
    <t>ZFLX6601</t>
  </si>
  <si>
    <t>ZFLX6601-K</t>
  </si>
  <si>
    <t>ZFLX6604</t>
  </si>
  <si>
    <t>ZFLX6604-K</t>
  </si>
  <si>
    <t>ZFLX6607</t>
  </si>
  <si>
    <t>ZFLX6607-K</t>
  </si>
  <si>
    <t>ZFLX6610</t>
  </si>
  <si>
    <t>ZFLX6610-K</t>
  </si>
  <si>
    <t>ZFLX6613</t>
  </si>
  <si>
    <t>ZFLX6613-K</t>
  </si>
  <si>
    <t>ZFLX6616</t>
  </si>
  <si>
    <t>ZFLX6616-K</t>
  </si>
  <si>
    <t>ZFLX6619</t>
  </si>
  <si>
    <t>ZFLX6619-K</t>
  </si>
  <si>
    <t>ZFLX6622</t>
  </si>
  <si>
    <t>ZFLX6622-K</t>
  </si>
  <si>
    <t>ZFLX6625</t>
  </si>
  <si>
    <t>ZFLX6625-K</t>
  </si>
  <si>
    <t>ZFLX7000</t>
  </si>
  <si>
    <t>ZFLX7001</t>
  </si>
  <si>
    <t>ZFLX7002</t>
  </si>
  <si>
    <t>ZFLX7003</t>
  </si>
  <si>
    <t>ZFLX7004</t>
  </si>
  <si>
    <t>ZFLX7005</t>
  </si>
  <si>
    <t>ZFLX7006</t>
  </si>
  <si>
    <t>ZFLX7007</t>
  </si>
  <si>
    <t>ZFLX7008</t>
  </si>
  <si>
    <t>ZFLX7009</t>
  </si>
  <si>
    <t>ZFLX7010</t>
  </si>
  <si>
    <t>ZFLX7011</t>
  </si>
  <si>
    <t>ZFLX7012</t>
  </si>
  <si>
    <t>ZFLX7013</t>
  </si>
  <si>
    <t>ZFLX7014</t>
  </si>
  <si>
    <t>ZFLX7015</t>
  </si>
  <si>
    <t>ZFLX7016</t>
  </si>
  <si>
    <t>ZFLX7017</t>
  </si>
  <si>
    <t>ZFLX7018</t>
  </si>
  <si>
    <t>ZFLX7019</t>
  </si>
  <si>
    <t>ZFLX7020</t>
  </si>
  <si>
    <t>ZFLX7021</t>
  </si>
  <si>
    <t>ZFLX7022</t>
  </si>
  <si>
    <t>ZFLX7023</t>
  </si>
  <si>
    <t>ZFLX7024</t>
  </si>
  <si>
    <t>ZFLX7025</t>
  </si>
  <si>
    <t>ZFLX7026</t>
  </si>
  <si>
    <t>ZFLX7027</t>
  </si>
  <si>
    <t>ZFLX7028</t>
  </si>
  <si>
    <t>ZFLX7029</t>
  </si>
  <si>
    <t>ZFLX7030</t>
  </si>
  <si>
    <t>ZFLX7031</t>
  </si>
  <si>
    <t>ZFLX7032</t>
  </si>
  <si>
    <t>ZFLX7033</t>
  </si>
  <si>
    <t>ZFLX7034</t>
  </si>
  <si>
    <t>ZFLX7035</t>
  </si>
  <si>
    <t>ZFLX7036</t>
  </si>
  <si>
    <t>ZFLX7037</t>
  </si>
  <si>
    <t>ZFLX7038</t>
  </si>
  <si>
    <t>ZFLX7039</t>
  </si>
  <si>
    <t>ZFLX7040</t>
  </si>
  <si>
    <t>ZFLX7041</t>
  </si>
  <si>
    <t>ZFLX7042</t>
  </si>
  <si>
    <t>ZFLX7043</t>
  </si>
  <si>
    <t>ZFLX7044</t>
  </si>
  <si>
    <t>ZFLX7045</t>
  </si>
  <si>
    <t>ZFLX7046</t>
  </si>
  <si>
    <t>ZFLX7047</t>
  </si>
  <si>
    <t>ZFLX7048</t>
  </si>
  <si>
    <t>ZFLX7049</t>
  </si>
  <si>
    <t>ZFLX7050</t>
  </si>
  <si>
    <t>ZFLX7051</t>
  </si>
  <si>
    <t>ZFLX7052</t>
  </si>
  <si>
    <t>ZFLX7053</t>
  </si>
  <si>
    <t>ZFLX7054</t>
  </si>
  <si>
    <t>ZFLX7055</t>
  </si>
  <si>
    <t>ZFLX7056</t>
  </si>
  <si>
    <t>ZFLX7057</t>
  </si>
  <si>
    <t>ZFLX7058</t>
  </si>
  <si>
    <t>ZFLX7059</t>
  </si>
  <si>
    <t>ZFLX7060</t>
  </si>
  <si>
    <t>ZFLX7061</t>
  </si>
  <si>
    <t>ZFLX7062</t>
  </si>
  <si>
    <t>ZFLX7063</t>
  </si>
  <si>
    <t>ZFLX7064</t>
  </si>
  <si>
    <t>ZFLX7065</t>
  </si>
  <si>
    <t>ZFLX7066</t>
  </si>
  <si>
    <t>ZFLX7067</t>
  </si>
  <si>
    <t>ZFLX7068</t>
  </si>
  <si>
    <t>ZFLX7069</t>
  </si>
  <si>
    <t>ZFLX7070</t>
  </si>
  <si>
    <t>ZFLX7071</t>
  </si>
  <si>
    <t>ZFLX7072</t>
  </si>
  <si>
    <t>ZFLX7073</t>
  </si>
  <si>
    <t>ZFLX7074</t>
  </si>
  <si>
    <t>ZFLX7075</t>
  </si>
  <si>
    <t>ZFLX7076</t>
  </si>
  <si>
    <t>ZFLX7077</t>
  </si>
  <si>
    <t>ZFLX7078</t>
  </si>
  <si>
    <t>ZFLX7079</t>
  </si>
  <si>
    <t>ZFLX7080</t>
  </si>
  <si>
    <t>ZFLX7081</t>
  </si>
  <si>
    <t>ZFLX7082</t>
  </si>
  <si>
    <t>ZFLX7083</t>
  </si>
  <si>
    <t>ZFLX7084</t>
  </si>
  <si>
    <t>ZFLX7085</t>
  </si>
  <si>
    <t>ZFLX7086</t>
  </si>
  <si>
    <t>ZFLX7087</t>
  </si>
  <si>
    <t>ZFLX7088</t>
  </si>
  <si>
    <t>ZFLX7089</t>
  </si>
  <si>
    <t>ZFLX7090</t>
  </si>
  <si>
    <t>ZFLX7091</t>
  </si>
  <si>
    <t>ZFLX7092</t>
  </si>
  <si>
    <t>ZFLX7093</t>
  </si>
  <si>
    <t>ZFLX7094</t>
  </si>
  <si>
    <t>ZFLX7095</t>
  </si>
  <si>
    <t>ZFLX7096</t>
  </si>
  <si>
    <t>ZFLX7097</t>
  </si>
  <si>
    <t>ZFLX7098</t>
  </si>
  <si>
    <t>ZFLX7099</t>
  </si>
  <si>
    <t>ZFLX7100</t>
  </si>
  <si>
    <t>ZFLX7101</t>
  </si>
  <si>
    <t>ZFLX7102</t>
  </si>
  <si>
    <t>ZFLX7103</t>
  </si>
  <si>
    <t>ZFLX7104</t>
  </si>
  <si>
    <t>ZFLX7105</t>
  </si>
  <si>
    <t>ZFLX7106</t>
  </si>
  <si>
    <t>ZFLX7107</t>
  </si>
  <si>
    <t>ZFLX7108</t>
  </si>
  <si>
    <t>ZFLX7109</t>
  </si>
  <si>
    <t>ZFLX7110</t>
  </si>
  <si>
    <t>ZFLX7111</t>
  </si>
  <si>
    <t>ZFLX7112</t>
  </si>
  <si>
    <t>ZFLX7113</t>
  </si>
  <si>
    <t>ZFLX7114</t>
  </si>
  <si>
    <t>ZFLX7115</t>
  </si>
  <si>
    <t>ZFLX7116</t>
  </si>
  <si>
    <t>ZFLX7117</t>
  </si>
  <si>
    <t>ZFLX7118</t>
  </si>
  <si>
    <t>ZFLX7119</t>
  </si>
  <si>
    <t>ZFLX7120</t>
  </si>
  <si>
    <t>ZFLX7121</t>
  </si>
  <si>
    <t>ZFLX7122</t>
  </si>
  <si>
    <t>ZFLX7123</t>
  </si>
  <si>
    <t>ZFLX7124</t>
  </si>
  <si>
    <t>ZFLX7125</t>
  </si>
  <si>
    <t>ZFLX7126</t>
  </si>
  <si>
    <t>ZFLX7127</t>
  </si>
  <si>
    <t>ZFLX7128</t>
  </si>
  <si>
    <t>ZFLX7129</t>
  </si>
  <si>
    <t>ZFLX7130</t>
  </si>
  <si>
    <t>ZFLX7131</t>
  </si>
  <si>
    <t>ZFLX7132</t>
  </si>
  <si>
    <t>ZFLX7133</t>
  </si>
  <si>
    <t>ZFLX7134</t>
  </si>
  <si>
    <t>ZFLX7135</t>
  </si>
  <si>
    <t>ZFLX7136</t>
  </si>
  <si>
    <t>ZFLX7137</t>
  </si>
  <si>
    <t>ZFLX7138</t>
  </si>
  <si>
    <t>ZFLX7139</t>
  </si>
  <si>
    <t>ZFLX7140</t>
  </si>
  <si>
    <t>ZFLX7141</t>
  </si>
  <si>
    <t>ZFLX7142</t>
  </si>
  <si>
    <t>ZFLX7143</t>
  </si>
  <si>
    <t>ZFLX7144</t>
  </si>
  <si>
    <t>ZFLX7145</t>
  </si>
  <si>
    <t>ZFLX7146</t>
  </si>
  <si>
    <t>ZFLX7147</t>
  </si>
  <si>
    <t>ZFLX7148</t>
  </si>
  <si>
    <t>ZFLX7149</t>
  </si>
  <si>
    <t>ZFLX7150</t>
  </si>
  <si>
    <t>ZFLX7151</t>
  </si>
  <si>
    <t>ZFLX7152</t>
  </si>
  <si>
    <t>ZFLX7153</t>
  </si>
  <si>
    <t>ZFLX7154</t>
  </si>
  <si>
    <t>ZFLX8000</t>
  </si>
  <si>
    <t>ZFLX8010</t>
  </si>
  <si>
    <t>ZFLX8020</t>
  </si>
  <si>
    <t>ZFLX8030</t>
  </si>
  <si>
    <t>ZFLX8030-K</t>
  </si>
  <si>
    <t>ZFLX8040</t>
  </si>
  <si>
    <t>ZFLX8040-K</t>
  </si>
  <si>
    <t>ZFLX8050</t>
  </si>
  <si>
    <t>ZFLX8050-K</t>
  </si>
  <si>
    <t>ZFLX8060</t>
  </si>
  <si>
    <t>ZFLX8060-K</t>
  </si>
  <si>
    <t>ZFLX8070</t>
  </si>
  <si>
    <t>ZFLX8070-K</t>
  </si>
  <si>
    <t>ZFLX8071</t>
  </si>
  <si>
    <t>ZFLX8072</t>
  </si>
  <si>
    <t>ZFLX8073</t>
  </si>
  <si>
    <t>ZFLX8074</t>
  </si>
  <si>
    <t>ZFLX8075</t>
  </si>
  <si>
    <t>ZFLX8076</t>
  </si>
  <si>
    <t>ZFLX8080</t>
  </si>
  <si>
    <t>ZFLX8081</t>
  </si>
  <si>
    <t>ZFLX8082</t>
  </si>
  <si>
    <t>ZFLX8083</t>
  </si>
  <si>
    <t>ZFLX8084</t>
  </si>
  <si>
    <t>ZFLX8085</t>
  </si>
  <si>
    <t>ZFPE0055</t>
  </si>
  <si>
    <t>ZFPS0001</t>
  </si>
  <si>
    <t>ZFPS0002</t>
  </si>
  <si>
    <t>ZFPS0003</t>
  </si>
  <si>
    <t>ZFPS0004</t>
  </si>
  <si>
    <t>ZFPS0005</t>
  </si>
  <si>
    <t>ZFPX0010</t>
  </si>
  <si>
    <t>ZFPX0020</t>
  </si>
  <si>
    <t>ZFPX0050</t>
  </si>
  <si>
    <t>ZFPX0060</t>
  </si>
  <si>
    <t>ZFPX0065</t>
  </si>
  <si>
    <t>ZFPX0070</t>
  </si>
  <si>
    <t>ZFPX0071</t>
  </si>
  <si>
    <t>ZFPX0072</t>
  </si>
  <si>
    <t>ZFPX0073</t>
  </si>
  <si>
    <t>ZFPX0075</t>
  </si>
  <si>
    <t>ZFPX0079</t>
  </si>
  <si>
    <t>ZFPX0080</t>
  </si>
  <si>
    <t>ZFPX0084</t>
  </si>
  <si>
    <t>ZFPX0085</t>
  </si>
  <si>
    <t>ZFPX0100</t>
  </si>
  <si>
    <t>ZFPX1015</t>
  </si>
  <si>
    <t>ZFPX1016</t>
  </si>
  <si>
    <t>ZFPX1020</t>
  </si>
  <si>
    <t>ZFPX1021</t>
  </si>
  <si>
    <t>ZFPX1023</t>
  </si>
  <si>
    <t>ZFPX1024</t>
  </si>
  <si>
    <t>ZFPX1025</t>
  </si>
  <si>
    <t>ZFPX1026</t>
  </si>
  <si>
    <t>ZFPX1027</t>
  </si>
  <si>
    <t>ZFPX1028</t>
  </si>
  <si>
    <t>ZFPX1030</t>
  </si>
  <si>
    <t>ZFPX1031</t>
  </si>
  <si>
    <t>ZFPX1040</t>
  </si>
  <si>
    <t>ZFPX1041</t>
  </si>
  <si>
    <t>ZFPX1042</t>
  </si>
  <si>
    <t>ZFPX1043</t>
  </si>
  <si>
    <t>ZFPX1044</t>
  </si>
  <si>
    <t>ZFPX1045</t>
  </si>
  <si>
    <t>ZFPX1046</t>
  </si>
  <si>
    <t>ZFPX1047</t>
  </si>
  <si>
    <t>ZFPX1048</t>
  </si>
  <si>
    <t>ZFPX1049</t>
  </si>
  <si>
    <t>ZFPX1050</t>
  </si>
  <si>
    <t>ZFPX1055</t>
  </si>
  <si>
    <t>ZFPX1060</t>
  </si>
  <si>
    <t>ZFPX1065</t>
  </si>
  <si>
    <t>ZFPX1070</t>
  </si>
  <si>
    <t>ZFPX1071</t>
  </si>
  <si>
    <t>ZFPX1072</t>
  </si>
  <si>
    <t>ZFPX1073</t>
  </si>
  <si>
    <t>ZFPX1074</t>
  </si>
  <si>
    <t>ZFPX1075</t>
  </si>
  <si>
    <t>ZFPX1076</t>
  </si>
  <si>
    <t>ZFPX1077</t>
  </si>
  <si>
    <t>ZFPX1078</t>
  </si>
  <si>
    <t>ZFPX1079</t>
  </si>
  <si>
    <t>ZFPX1080</t>
  </si>
  <si>
    <t>ZFPX1081</t>
  </si>
  <si>
    <t>ZFPX1082</t>
  </si>
  <si>
    <t>ZFPX1083</t>
  </si>
  <si>
    <t>ZFPX1084</t>
  </si>
  <si>
    <t>ZFPX1085</t>
  </si>
  <si>
    <t>ZFPX1086</t>
  </si>
  <si>
    <t>ZFPX1088</t>
  </si>
  <si>
    <t>ZFPX1090</t>
  </si>
  <si>
    <t>ZFPX1095</t>
  </si>
  <si>
    <t>ZFPX1110</t>
  </si>
  <si>
    <t>ZFPX1120</t>
  </si>
  <si>
    <t>ZFPX1130</t>
  </si>
  <si>
    <t>ZFPX1131</t>
  </si>
  <si>
    <t>ZFPX1132</t>
  </si>
  <si>
    <t>ZFPX1133</t>
  </si>
  <si>
    <t>ZFPX1134</t>
  </si>
  <si>
    <t>ZFPX1135</t>
  </si>
  <si>
    <t>ZFPX1136</t>
  </si>
  <si>
    <t>ZFPX1137</t>
  </si>
  <si>
    <t>ZFPX1138</t>
  </si>
  <si>
    <t>ZFPX1139</t>
  </si>
  <si>
    <t>ZFPX1150</t>
  </si>
  <si>
    <t>ZFPX1197</t>
  </si>
  <si>
    <t>ZFPX1198</t>
  </si>
  <si>
    <t>ZFPX1199</t>
  </si>
  <si>
    <t>ZFPX1200</t>
  </si>
  <si>
    <t>ZFPX1201</t>
  </si>
  <si>
    <t>ZFPX1202</t>
  </si>
  <si>
    <t>ZFPX1203</t>
  </si>
  <si>
    <t>ZFPX1204</t>
  </si>
  <si>
    <t>ZFPX1205</t>
  </si>
  <si>
    <t>ZFPX1206</t>
  </si>
  <si>
    <t>ZFPX1207</t>
  </si>
  <si>
    <t>ZFPX1208</t>
  </si>
  <si>
    <t>ZFPX1209</t>
  </si>
  <si>
    <t>ZFPX1210</t>
  </si>
  <si>
    <t>ZFPX1211</t>
  </si>
  <si>
    <t>ZFPX1212</t>
  </si>
  <si>
    <t>ZFPX1213</t>
  </si>
  <si>
    <t>ZFPX1215</t>
  </si>
  <si>
    <t>ZFPX1216</t>
  </si>
  <si>
    <t>ZFPX1217</t>
  </si>
  <si>
    <t>ZFPX1218</t>
  </si>
  <si>
    <t>ZFPX1219</t>
  </si>
  <si>
    <t>ZFPX1220</t>
  </si>
  <si>
    <t>ZFPX1221</t>
  </si>
  <si>
    <t>ZFPX1222</t>
  </si>
  <si>
    <t>ZFPX1223</t>
  </si>
  <si>
    <t>ZFPX1224</t>
  </si>
  <si>
    <t>ZFPX1225</t>
  </si>
  <si>
    <t>ZFPX1230</t>
  </si>
  <si>
    <t>ZFPX1245</t>
  </si>
  <si>
    <t>ZFPX1250</t>
  </si>
  <si>
    <t>ZFPX1255</t>
  </si>
  <si>
    <t>ZFPX1260</t>
  </si>
  <si>
    <t>ZFPX1265</t>
  </si>
  <si>
    <t>ZFPX1270</t>
  </si>
  <si>
    <t>ZFPX1275</t>
  </si>
  <si>
    <t>ZFPX1280</t>
  </si>
  <si>
    <t>ZFPX1285</t>
  </si>
  <si>
    <t>ZFPX1290</t>
  </si>
  <si>
    <t>ZFPX1295</t>
  </si>
  <si>
    <t>ZFPX1301</t>
  </si>
  <si>
    <t>ZFPX1303</t>
  </si>
  <si>
    <t>ZFPX1304</t>
  </si>
  <si>
    <t>ZFPX1305</t>
  </si>
  <si>
    <t>ZFPX1306</t>
  </si>
  <si>
    <t>ZFPX1307</t>
  </si>
  <si>
    <t>ZFPX1308</t>
  </si>
  <si>
    <t>ZFPX1310</t>
  </si>
  <si>
    <t>ZFPX1311</t>
  </si>
  <si>
    <t>ZFPX1312</t>
  </si>
  <si>
    <t>ZFPX1313</t>
  </si>
  <si>
    <t>ZFPX1314</t>
  </si>
  <si>
    <t>ZFPX1315</t>
  </si>
  <si>
    <t>ZFPX1316</t>
  </si>
  <si>
    <t>ZFPX1317</t>
  </si>
  <si>
    <t>ZFPX1318</t>
  </si>
  <si>
    <t>ZFPX1319</t>
  </si>
  <si>
    <t>ZFPX1320</t>
  </si>
  <si>
    <t>ZFPX1321</t>
  </si>
  <si>
    <t>ZFPX1322</t>
  </si>
  <si>
    <t>ZFPX1323</t>
  </si>
  <si>
    <t>ZFPX1324</t>
  </si>
  <si>
    <t>ZFPX1325</t>
  </si>
  <si>
    <t>ZFPX1326</t>
  </si>
  <si>
    <t>ZFPX1327</t>
  </si>
  <si>
    <t>ZFPX1328</t>
  </si>
  <si>
    <t>ZFPX1329</t>
  </si>
  <si>
    <t>ZFPX1330</t>
  </si>
  <si>
    <t>ZFPX1331</t>
  </si>
  <si>
    <t>ZFPX1332</t>
  </si>
  <si>
    <t>ZFPX1333</t>
  </si>
  <si>
    <t>ZFPX1334</t>
  </si>
  <si>
    <t>ZFPX1335</t>
  </si>
  <si>
    <t>ZFPX1336</t>
  </si>
  <si>
    <t>ZFPX1337</t>
  </si>
  <si>
    <t>ZFPX1338</t>
  </si>
  <si>
    <t>ZFPX1339</t>
  </si>
  <si>
    <t>ZFPX1340</t>
  </si>
  <si>
    <t>ZFPX1341</t>
  </si>
  <si>
    <t>ZFPX1342</t>
  </si>
  <si>
    <t>ZFPX1343</t>
  </si>
  <si>
    <t>ZFPX1344</t>
  </si>
  <si>
    <t>ZFPX1345</t>
  </si>
  <si>
    <t>ZFPX1346</t>
  </si>
  <si>
    <t>ZFPX1347</t>
  </si>
  <si>
    <t>ZFPX1348</t>
  </si>
  <si>
    <t>ZFPX1349</t>
  </si>
  <si>
    <t>ZFPX1350</t>
  </si>
  <si>
    <t>ZFPX1351</t>
  </si>
  <si>
    <t>ZFPX1352</t>
  </si>
  <si>
    <t>ZFPX1353</t>
  </si>
  <si>
    <t>ZFPX1354</t>
  </si>
  <si>
    <t>ZFPX1355</t>
  </si>
  <si>
    <t>ZFPX1356</t>
  </si>
  <si>
    <t>ZFPX1357</t>
  </si>
  <si>
    <t>ZFPX1358</t>
  </si>
  <si>
    <t>ZFPX1359</t>
  </si>
  <si>
    <t>ZFPX1360</t>
  </si>
  <si>
    <t>ZFPX1361</t>
  </si>
  <si>
    <t>ZFPX1362</t>
  </si>
  <si>
    <t>ZFPX1363</t>
  </si>
  <si>
    <t>ZFPX1364</t>
  </si>
  <si>
    <t>ZFPX1365</t>
  </si>
  <si>
    <t>ZFPX1366</t>
  </si>
  <si>
    <t>ZFPX1367</t>
  </si>
  <si>
    <t>ZFPX1368</t>
  </si>
  <si>
    <t>ZFPX1369</t>
  </si>
  <si>
    <t>ZFPX1370</t>
  </si>
  <si>
    <t>ZFPX1371</t>
  </si>
  <si>
    <t>ZFPX1372</t>
  </si>
  <si>
    <t>ZFPX1373</t>
  </si>
  <si>
    <t>ZFPX1374</t>
  </si>
  <si>
    <t>ZFPX1375</t>
  </si>
  <si>
    <t>ZFPX1376</t>
  </si>
  <si>
    <t>ZFPX1377</t>
  </si>
  <si>
    <t>ZFPX1378</t>
  </si>
  <si>
    <t>ZFPX1379</t>
  </si>
  <si>
    <t>ZFPX1380</t>
  </si>
  <si>
    <t>ZFPX1381</t>
  </si>
  <si>
    <t>ZFPX1382</t>
  </si>
  <si>
    <t>ZFPX1383</t>
  </si>
  <si>
    <t>ZFPX1384</t>
  </si>
  <si>
    <t>ZFPX1385</t>
  </si>
  <si>
    <t>ZFPX1386</t>
  </si>
  <si>
    <t>ZFPX1387</t>
  </si>
  <si>
    <t>ZFPX1388</t>
  </si>
  <si>
    <t>ZFPX1389</t>
  </si>
  <si>
    <t>ZFPX1390</t>
  </si>
  <si>
    <t>ZFPX1391</t>
  </si>
  <si>
    <t>ZFPX1392</t>
  </si>
  <si>
    <t>ZFPX1455</t>
  </si>
  <si>
    <t>ZFPX1810</t>
  </si>
  <si>
    <t>ZFPX1820</t>
  </si>
  <si>
    <t>ZFPX1830</t>
  </si>
  <si>
    <t>ZFPX1840</t>
  </si>
  <si>
    <t>ZFPX1844</t>
  </si>
  <si>
    <t>ZFPX1845</t>
  </si>
  <si>
    <t>ZFPX1846</t>
  </si>
  <si>
    <t>ZFPX1847</t>
  </si>
  <si>
    <t>ZFPX1849</t>
  </si>
  <si>
    <t>ZFPX1850</t>
  </si>
  <si>
    <t>ZFPX1851</t>
  </si>
  <si>
    <t>ZFPX1852</t>
  </si>
  <si>
    <t>ZFPX1853</t>
  </si>
  <si>
    <t>ZFPX1854</t>
  </si>
  <si>
    <t>ZFPX1855</t>
  </si>
  <si>
    <t>ZFPX1856</t>
  </si>
  <si>
    <t>ZFPX1857</t>
  </si>
  <si>
    <t>ZFPX1858</t>
  </si>
  <si>
    <t>ZFPX1859</t>
  </si>
  <si>
    <t>ZFPX1860</t>
  </si>
  <si>
    <t>ZFPX1870</t>
  </si>
  <si>
    <t>ZFPX1871</t>
  </si>
  <si>
    <t>ZFPX1872</t>
  </si>
  <si>
    <t>ZFPX1873</t>
  </si>
  <si>
    <t>ZFPX1874</t>
  </si>
  <si>
    <t>ZFPX1875</t>
  </si>
  <si>
    <t>ZFPX1879</t>
  </si>
  <si>
    <t>ZFPX1880</t>
  </si>
  <si>
    <t>ZFPX1881</t>
  </si>
  <si>
    <t>ZFPX1882</t>
  </si>
  <si>
    <t>ZFPX1883</t>
  </si>
  <si>
    <t>ZFPX1884</t>
  </si>
  <si>
    <t>ZFPX1885</t>
  </si>
  <si>
    <t>ZFPX1886</t>
  </si>
  <si>
    <t>ZFPX1887</t>
  </si>
  <si>
    <t>ZFPX1888</t>
  </si>
  <si>
    <t>ZFPX1889</t>
  </si>
  <si>
    <t>ZFPX1890</t>
  </si>
  <si>
    <t>ZFPX1891</t>
  </si>
  <si>
    <t>ZFPX1892</t>
  </si>
  <si>
    <t>ZFPX1893</t>
  </si>
  <si>
    <t>ZFPX1894</t>
  </si>
  <si>
    <t>ZFPX1895</t>
  </si>
  <si>
    <t>ZFPX1896</t>
  </si>
  <si>
    <t>ZFPX1897</t>
  </si>
  <si>
    <t>ZFPX1898</t>
  </si>
  <si>
    <t>ZFPX1899</t>
  </si>
  <si>
    <t>ZFPX1900</t>
  </si>
  <si>
    <t>ZFPX1901</t>
  </si>
  <si>
    <t>ZFPX1902</t>
  </si>
  <si>
    <t>ZFPX1903</t>
  </si>
  <si>
    <t>ZFPX1904</t>
  </si>
  <si>
    <t>ZFPX1905</t>
  </si>
  <si>
    <t>ZFPX1906</t>
  </si>
  <si>
    <t>ZFPX1907</t>
  </si>
  <si>
    <t>ZFPX1908</t>
  </si>
  <si>
    <t>ZFPX1909</t>
  </si>
  <si>
    <t>ZFPX1910</t>
  </si>
  <si>
    <t>ZFPX1915</t>
  </si>
  <si>
    <t>ZFPX1916</t>
  </si>
  <si>
    <t>ZFPX1917</t>
  </si>
  <si>
    <t>ZFPX1940</t>
  </si>
  <si>
    <t>ZFPX1941</t>
  </si>
  <si>
    <t>ZFPX1942</t>
  </si>
  <si>
    <t>ZFPX1943</t>
  </si>
  <si>
    <t>ZFPX1944</t>
  </si>
  <si>
    <t>ZFPX1945</t>
  </si>
  <si>
    <t>ZFPX1946</t>
  </si>
  <si>
    <t>ZFPX1947</t>
  </si>
  <si>
    <t>ZFPX1948</t>
  </si>
  <si>
    <t>ZFPX1949</t>
  </si>
  <si>
    <t>ZFPX1950</t>
  </si>
  <si>
    <t>ZFPX1951</t>
  </si>
  <si>
    <t>ZFPX1952</t>
  </si>
  <si>
    <t>ZFPX1953</t>
  </si>
  <si>
    <t>ZFPX1954</t>
  </si>
  <si>
    <t>ZFPX2010</t>
  </si>
  <si>
    <t>ZFPX2011</t>
  </si>
  <si>
    <t>ZFPX2020</t>
  </si>
  <si>
    <t>ZFPX2021</t>
  </si>
  <si>
    <t>ZFPX2022</t>
  </si>
  <si>
    <t>ZFPX2023</t>
  </si>
  <si>
    <t>ZFPX2024</t>
  </si>
  <si>
    <t>ZFPX2025</t>
  </si>
  <si>
    <t>ZFPX2030</t>
  </si>
  <si>
    <t>ZFPX2040</t>
  </si>
  <si>
    <t>ZFPX2050</t>
  </si>
  <si>
    <t>ZFPX2055</t>
  </si>
  <si>
    <t>ZFPX2060</t>
  </si>
  <si>
    <t>ZFPX2065</t>
  </si>
  <si>
    <t>ZFPX2070</t>
  </si>
  <si>
    <t>ZFPX2115</t>
  </si>
  <si>
    <t>ZFPX2120</t>
  </si>
  <si>
    <t>ZFPX2121</t>
  </si>
  <si>
    <t>ZFPX2122-2PS</t>
  </si>
  <si>
    <t>ZFPX2123-P</t>
  </si>
  <si>
    <t>ZFPX2124-P</t>
  </si>
  <si>
    <t>ZFPX2125</t>
  </si>
  <si>
    <t>ZFPX2126</t>
  </si>
  <si>
    <t>ZFPX2127</t>
  </si>
  <si>
    <t>ZFPX2128</t>
  </si>
  <si>
    <t>ZFPX2129</t>
  </si>
  <si>
    <t>ZFPX2130</t>
  </si>
  <si>
    <t>ZFPX2140</t>
  </si>
  <si>
    <t>ZFPX2150</t>
  </si>
  <si>
    <t>ZFPX2160</t>
  </si>
  <si>
    <t>ZFPX2165</t>
  </si>
  <si>
    <t>ZFPX2170</t>
  </si>
  <si>
    <t>ZFPX2180</t>
  </si>
  <si>
    <t>ZFPX2185</t>
  </si>
  <si>
    <t>ZFPX2190</t>
  </si>
  <si>
    <t>ZFPX2210</t>
  </si>
  <si>
    <t>ZFPX2220</t>
  </si>
  <si>
    <t>ZFPX2250</t>
  </si>
  <si>
    <t>ZFPX2255</t>
  </si>
  <si>
    <t>ZFPX2260</t>
  </si>
  <si>
    <t>ZFPX2265</t>
  </si>
  <si>
    <t>ZFPX2270</t>
  </si>
  <si>
    <t>ZFPX2275</t>
  </si>
  <si>
    <t>ZFPX2280</t>
  </si>
  <si>
    <t>ZFPX2285</t>
  </si>
  <si>
    <t>ZFPX2305</t>
  </si>
  <si>
    <t>ZFPX2310</t>
  </si>
  <si>
    <t>ZFPX2320</t>
  </si>
  <si>
    <t>ZFPX2330</t>
  </si>
  <si>
    <t>ZFPX2350</t>
  </si>
  <si>
    <t>ZFPX2355</t>
  </si>
  <si>
    <t>ZFPX2360</t>
  </si>
  <si>
    <t>ZFPX2365</t>
  </si>
  <si>
    <t>ZFPX2370</t>
  </si>
  <si>
    <t>ZFPX2375</t>
  </si>
  <si>
    <t>ZFPX2380</t>
  </si>
  <si>
    <t>ZFPX2385</t>
  </si>
  <si>
    <t>ZFPX2400</t>
  </si>
  <si>
    <t>ZFPX2405</t>
  </si>
  <si>
    <t>ZFPX2410</t>
  </si>
  <si>
    <t>ZFPX2415</t>
  </si>
  <si>
    <t>ZFPX2420</t>
  </si>
  <si>
    <t>ZFPX2425</t>
  </si>
  <si>
    <t>ZFPX2430</t>
  </si>
  <si>
    <t>ZFPX2435</t>
  </si>
  <si>
    <t>ZFPX2440</t>
  </si>
  <si>
    <t>ZFPX3010</t>
  </si>
  <si>
    <t>ZFPX3011</t>
  </si>
  <si>
    <t>ZFPX3012</t>
  </si>
  <si>
    <t>ZFPX3013</t>
  </si>
  <si>
    <t>ZFPX3014</t>
  </si>
  <si>
    <t>ZFPX3015</t>
  </si>
  <si>
    <t>ZFPX3016</t>
  </si>
  <si>
    <t>ZFPX3017</t>
  </si>
  <si>
    <t>ZFPX3018</t>
  </si>
  <si>
    <t>ZFPX3019</t>
  </si>
  <si>
    <t>ZFPX3020</t>
  </si>
  <si>
    <t>ZFPX3021</t>
  </si>
  <si>
    <t>ZFPX3022</t>
  </si>
  <si>
    <t>ZFPX3023</t>
  </si>
  <si>
    <t>ZFPX3024</t>
  </si>
  <si>
    <t>ZFPX3025</t>
  </si>
  <si>
    <t>ZFPX3026</t>
  </si>
  <si>
    <t>ZFPX3027</t>
  </si>
  <si>
    <t>ZFPX3028</t>
  </si>
  <si>
    <t>ZFPX3029</t>
  </si>
  <si>
    <t>ZFPX3030</t>
  </si>
  <si>
    <t>ZFPX3031</t>
  </si>
  <si>
    <t>ZFPX3032</t>
  </si>
  <si>
    <t>ZFPX3033</t>
  </si>
  <si>
    <t>ZFPX3034</t>
  </si>
  <si>
    <t>ZFPX3160</t>
  </si>
  <si>
    <t>ZFPX4040</t>
  </si>
  <si>
    <t>ZFPX4050</t>
  </si>
  <si>
    <t>ZFPX4060</t>
  </si>
  <si>
    <t>ZFPX4070</t>
  </si>
  <si>
    <t>ZFPX4080</t>
  </si>
  <si>
    <t>ZFPX4090</t>
  </si>
  <si>
    <t>ZFPX4110</t>
  </si>
  <si>
    <t>ZFPX4111</t>
  </si>
  <si>
    <t>ZFPX4130</t>
  </si>
  <si>
    <t>ZFPX4140</t>
  </si>
  <si>
    <t>ZFPX4150</t>
  </si>
  <si>
    <t>ZFPX4152</t>
  </si>
  <si>
    <t>ZFPX4160</t>
  </si>
  <si>
    <t>ZFPX4200</t>
  </si>
  <si>
    <t>ZFPX4205</t>
  </si>
  <si>
    <t>ZFPX4210</t>
  </si>
  <si>
    <t>ZFPX4215</t>
  </si>
  <si>
    <t>ZFPX4220</t>
  </si>
  <si>
    <t>ZFPX4225</t>
  </si>
  <si>
    <t>ZFPX4230</t>
  </si>
  <si>
    <t>ZFPX4235</t>
  </si>
  <si>
    <t>ZFPX4240</t>
  </si>
  <si>
    <t>ZFPX4245</t>
  </si>
  <si>
    <t>ZFPX4250</t>
  </si>
  <si>
    <t>ZFPX4310</t>
  </si>
  <si>
    <t>ZFPX4311</t>
  </si>
  <si>
    <t>ZFPX4320</t>
  </si>
  <si>
    <t>ZFPX4321</t>
  </si>
  <si>
    <t>ZFPX4322</t>
  </si>
  <si>
    <t>ZFPX4323</t>
  </si>
  <si>
    <t>ZFPX4324</t>
  </si>
  <si>
    <t>ZFPX4325</t>
  </si>
  <si>
    <t>ZFPX4326</t>
  </si>
  <si>
    <t>ZFPX4327</t>
  </si>
  <si>
    <t>ZFPX4328</t>
  </si>
  <si>
    <t>ZFPX4330</t>
  </si>
  <si>
    <t>ZFPX4331</t>
  </si>
  <si>
    <t>ZFPX4335</t>
  </si>
  <si>
    <t>ZFPX4340</t>
  </si>
  <si>
    <t>ZFPX4341</t>
  </si>
  <si>
    <t>ZFPX4640</t>
  </si>
  <si>
    <t>ZFPX4680</t>
  </si>
  <si>
    <t>ZFPX4685</t>
  </si>
  <si>
    <t>ZFPX5000</t>
  </si>
  <si>
    <t>ZFPX5015</t>
  </si>
  <si>
    <t>ZFPX5016</t>
  </si>
  <si>
    <t>ZFPX5021</t>
  </si>
  <si>
    <t>ZFPX5031</t>
  </si>
  <si>
    <t>ZFPX5040</t>
  </si>
  <si>
    <t>ZFPX5041</t>
  </si>
  <si>
    <t>ZFPX5042</t>
  </si>
  <si>
    <t>ZFPX5051</t>
  </si>
  <si>
    <t>ZFPX5060</t>
  </si>
  <si>
    <t>ZFPX5061</t>
  </si>
  <si>
    <t>ZFPX5062</t>
  </si>
  <si>
    <t>ZFPX5070</t>
  </si>
  <si>
    <t>ZFPX5071</t>
  </si>
  <si>
    <t>ZFPX5080</t>
  </si>
  <si>
    <t>ZFPX5085</t>
  </si>
  <si>
    <t>ZFPX5096</t>
  </si>
  <si>
    <t>ZFPX5097</t>
  </si>
  <si>
    <t>ZFPX5100</t>
  </si>
  <si>
    <t>ZFPX5130</t>
  </si>
  <si>
    <t>ZFPX5140</t>
  </si>
  <si>
    <t>ZFPX5150</t>
  </si>
  <si>
    <t>ZFPX5160</t>
  </si>
  <si>
    <t>ZFPX5200</t>
  </si>
  <si>
    <t>ZFPX5210</t>
  </si>
  <si>
    <t>ZFPX5220</t>
  </si>
  <si>
    <t>ZFPX5230</t>
  </si>
  <si>
    <t>ZFPX5235</t>
  </si>
  <si>
    <t>ZFPX5240</t>
  </si>
  <si>
    <t>ZFPX5245</t>
  </si>
  <si>
    <t>ZFPX5250</t>
  </si>
  <si>
    <t>ZFPX5255</t>
  </si>
  <si>
    <t>ZFPX5260</t>
  </si>
  <si>
    <t>ZFPX5300</t>
  </si>
  <si>
    <t>ZFPX5310</t>
  </si>
  <si>
    <t>ZFPX5320</t>
  </si>
  <si>
    <t>ZFPX5350</t>
  </si>
  <si>
    <t>ZFPX5355</t>
  </si>
  <si>
    <t>ZFPX5360</t>
  </si>
  <si>
    <t>ZFPX5400-1</t>
  </si>
  <si>
    <t>ZFPX5400-9P</t>
  </si>
  <si>
    <t>ZFPX5402-1</t>
  </si>
  <si>
    <t>ZFPX5402-9P</t>
  </si>
  <si>
    <t>ZFPX5404-1</t>
  </si>
  <si>
    <t>ZFPX5404-9P</t>
  </si>
  <si>
    <t>ZFPX5406-1</t>
  </si>
  <si>
    <t>ZFPX5406-9S</t>
  </si>
  <si>
    <t>ZFPX5408-1</t>
  </si>
  <si>
    <t>ZFPX5408-9P</t>
  </si>
  <si>
    <t>ZFPX5410-1</t>
  </si>
  <si>
    <t>ZFPX5410-9S</t>
  </si>
  <si>
    <t>ZFPX5412-1</t>
  </si>
  <si>
    <t>ZFPX5412-4P</t>
  </si>
  <si>
    <t>ZFPX5414-1</t>
  </si>
  <si>
    <t>ZFPX5414-4P</t>
  </si>
  <si>
    <t>ZFPX5416-1</t>
  </si>
  <si>
    <t>ZFPX5416-9P</t>
  </si>
  <si>
    <t>ZFPX5418-1</t>
  </si>
  <si>
    <t>ZFPX5418-4P</t>
  </si>
  <si>
    <t>ZFPX5420-1</t>
  </si>
  <si>
    <t>ZFPX5420-4P</t>
  </si>
  <si>
    <t>ZFPX5422-1</t>
  </si>
  <si>
    <t>ZFPX5422-9P</t>
  </si>
  <si>
    <t>ZFPX5424-1</t>
  </si>
  <si>
    <t>ZFPX5424-4P</t>
  </si>
  <si>
    <t>ZFPX5426-1</t>
  </si>
  <si>
    <t>ZFPX5426-9S</t>
  </si>
  <si>
    <t>ZFPX5428-1</t>
  </si>
  <si>
    <t>ZFPX5428-9P</t>
  </si>
  <si>
    <t>ZFPX5430-1</t>
  </si>
  <si>
    <t>ZFPX5430-9P</t>
  </si>
  <si>
    <t>ZFPX5432-1</t>
  </si>
  <si>
    <t>ZFPX5432-9P</t>
  </si>
  <si>
    <t>ZFPX5434-1</t>
  </si>
  <si>
    <t>ZFPX5434-9P</t>
  </si>
  <si>
    <t>ZFPX5436-1</t>
  </si>
  <si>
    <t>ZFPX5436-9P</t>
  </si>
  <si>
    <t>ZFPX5438-1</t>
  </si>
  <si>
    <t>ZFPX5438-4S</t>
  </si>
  <si>
    <t>ZFPX5440-1</t>
  </si>
  <si>
    <t>ZFPX5440-8P</t>
  </si>
  <si>
    <t>ZFPX5442-1</t>
  </si>
  <si>
    <t>ZFPX5442-4P</t>
  </si>
  <si>
    <t>ZFPX5444-1</t>
  </si>
  <si>
    <t>ZFPX5444-9P</t>
  </si>
  <si>
    <t>ZFPX5446-1</t>
  </si>
  <si>
    <t>ZFPX5446-9P</t>
  </si>
  <si>
    <t>ZFPX5448-1</t>
  </si>
  <si>
    <t>ZFPX5448-18P</t>
  </si>
  <si>
    <t>ZFPX5450-1</t>
  </si>
  <si>
    <t>ZFPX5450-9P</t>
  </si>
  <si>
    <t>ZFPX5452-1</t>
  </si>
  <si>
    <t>ZFPX5452-9P</t>
  </si>
  <si>
    <t>ZFPX5454-1</t>
  </si>
  <si>
    <t>ZFPX5454-9P</t>
  </si>
  <si>
    <t>ZFPX5456-1</t>
  </si>
  <si>
    <t>ZFPX5456-4P</t>
  </si>
  <si>
    <t>ZFPX5458-1</t>
  </si>
  <si>
    <t>ZFPX5458-4P</t>
  </si>
  <si>
    <t>ZFPX5460-1</t>
  </si>
  <si>
    <t>ZFPX5460-9P</t>
  </si>
  <si>
    <t>ZFPX5462-1</t>
  </si>
  <si>
    <t>ZFPX5462-9P</t>
  </si>
  <si>
    <t>ZFPX5464-1</t>
  </si>
  <si>
    <t>ZFPX5464-9P</t>
  </si>
  <si>
    <t>ZFPX5466-1</t>
  </si>
  <si>
    <t>ZFPX5466-18P</t>
  </si>
  <si>
    <t>ZFPX5468-1</t>
  </si>
  <si>
    <t>ZFPX5468-9P</t>
  </si>
  <si>
    <t>ZFPX5470-1</t>
  </si>
  <si>
    <t>ZFPX5470-9P</t>
  </si>
  <si>
    <t>ZFPX5472-1</t>
  </si>
  <si>
    <t>ZFPX5472-9P</t>
  </si>
  <si>
    <t>ZFPX5474-1</t>
  </si>
  <si>
    <t>ZFPX5474-9P</t>
  </si>
  <si>
    <t>ZFPX5476-1</t>
  </si>
  <si>
    <t>ZFPX5476-4P</t>
  </si>
  <si>
    <t>ZFPX5478-1</t>
  </si>
  <si>
    <t>ZFPX5478-4P</t>
  </si>
  <si>
    <t>ZFPX5480-1</t>
  </si>
  <si>
    <t>ZFPX5480-4P</t>
  </si>
  <si>
    <t>ZFPX5482-1</t>
  </si>
  <si>
    <t>ZFPX5482-4P</t>
  </si>
  <si>
    <t>ZFPX5484-1</t>
  </si>
  <si>
    <t>ZFPX5484-4P</t>
  </si>
  <si>
    <t>ZFPX5486-1</t>
  </si>
  <si>
    <t>ZFPX5486-4P</t>
  </si>
  <si>
    <t>ZFPX5488-1</t>
  </si>
  <si>
    <t>ZFPX5488-9P</t>
  </si>
  <si>
    <t>ZFPX5490-1</t>
  </si>
  <si>
    <t>ZFPX5490-9P</t>
  </si>
  <si>
    <t>ZFPX5492-1</t>
  </si>
  <si>
    <t>ZFPX5492-4P</t>
  </si>
  <si>
    <t>ZFPX5494-1</t>
  </si>
  <si>
    <t>ZFPX5494-4P</t>
  </si>
  <si>
    <t>ZFPX5496-1</t>
  </si>
  <si>
    <t>ZFPX5496-4P</t>
  </si>
  <si>
    <t>ZFPX5498-1</t>
  </si>
  <si>
    <t>ZFPX5498-9P</t>
  </si>
  <si>
    <t>ZFPX5500-1</t>
  </si>
  <si>
    <t>ZFPX5500-9P</t>
  </si>
  <si>
    <t>ZFPX5502-1</t>
  </si>
  <si>
    <t>ZFPX5502-9P</t>
  </si>
  <si>
    <t>ZFPX5504-1</t>
  </si>
  <si>
    <t>ZFPX5504-9P</t>
  </si>
  <si>
    <t>ZFPX5506-1</t>
  </si>
  <si>
    <t>ZFPX5506-4P</t>
  </si>
  <si>
    <t>ZFPX5508-1</t>
  </si>
  <si>
    <t>ZFPX5508-9P</t>
  </si>
  <si>
    <t>ZFPX5510-1</t>
  </si>
  <si>
    <t>ZFPX5510-9P</t>
  </si>
  <si>
    <t>ZFPX5512-1</t>
  </si>
  <si>
    <t>ZFPX5512-9P</t>
  </si>
  <si>
    <t>ZFPX5514-1</t>
  </si>
  <si>
    <t>ZFPX5514-9P</t>
  </si>
  <si>
    <t>ZFPX5516-1</t>
  </si>
  <si>
    <t>ZFPX5516-4P</t>
  </si>
  <si>
    <t>ZFPX5518-1</t>
  </si>
  <si>
    <t>ZFPX5518-9P</t>
  </si>
  <si>
    <t>ZFPX5520-1</t>
  </si>
  <si>
    <t>ZFPX5520-4P</t>
  </si>
  <si>
    <t>ZFPX5522-1</t>
  </si>
  <si>
    <t>ZFPX5522-4P</t>
  </si>
  <si>
    <t>ZFPX5524-1</t>
  </si>
  <si>
    <t>ZFPX5524-4P</t>
  </si>
  <si>
    <t>ZFPX5526-1</t>
  </si>
  <si>
    <t>ZFPX5526-50P</t>
  </si>
  <si>
    <t>ZFPX5528-1</t>
  </si>
  <si>
    <t>ZFPX5528-8P</t>
  </si>
  <si>
    <t>ZFPX5530-1</t>
  </si>
  <si>
    <t>ZFPX5530-9P</t>
  </si>
  <si>
    <t>ZFPX5532-1</t>
  </si>
  <si>
    <t>ZFPX5532-4P</t>
  </si>
  <si>
    <t>ZFPX5534-1</t>
  </si>
  <si>
    <t>ZFPX5534-9P</t>
  </si>
  <si>
    <t>ZFPX5536-1</t>
  </si>
  <si>
    <t>ZFPX5536-9P</t>
  </si>
  <si>
    <t>ZFPX5538-1</t>
  </si>
  <si>
    <t>ZFPX5538-25P</t>
  </si>
  <si>
    <t>ZFPX5540-1</t>
  </si>
  <si>
    <t>ZFPX5540-4P</t>
  </si>
  <si>
    <t>ZFPX5542-1</t>
  </si>
  <si>
    <t>ZFPX5542-4P</t>
  </si>
  <si>
    <t>ZFPX5544-1</t>
  </si>
  <si>
    <t>ZFPX5544-4P</t>
  </si>
  <si>
    <t>ZFPX5546-1</t>
  </si>
  <si>
    <t>ZFPX5546-4P</t>
  </si>
  <si>
    <t>ZFPX5548-1</t>
  </si>
  <si>
    <t>ZFPX5548-4P</t>
  </si>
  <si>
    <t>ZFPX5550-1</t>
  </si>
  <si>
    <t>ZFPX5550-4P</t>
  </si>
  <si>
    <t>ZFPX5552-1</t>
  </si>
  <si>
    <t>ZFPX5552-9P</t>
  </si>
  <si>
    <t>ZFPX5554-1</t>
  </si>
  <si>
    <t>ZFPX5554-10P</t>
  </si>
  <si>
    <t>ZFPX5556-1</t>
  </si>
  <si>
    <t>ZFPX5556-9P</t>
  </si>
  <si>
    <t>ZFPX5558-1</t>
  </si>
  <si>
    <t>ZFPX5558-9P</t>
  </si>
  <si>
    <t>ZFPX5560-1</t>
  </si>
  <si>
    <t>ZFPX5560-4P</t>
  </si>
  <si>
    <t>ZFPX5562-1</t>
  </si>
  <si>
    <t>ZFPX5562-9P</t>
  </si>
  <si>
    <t>ZFPX5564-1</t>
  </si>
  <si>
    <t>ZFPX5564-10P</t>
  </si>
  <si>
    <t>ZFPX5566-1</t>
  </si>
  <si>
    <t>ZFPX5566-4P</t>
  </si>
  <si>
    <t>ZFPX5568-1</t>
  </si>
  <si>
    <t>ZFPX5568-4P</t>
  </si>
  <si>
    <t>ZFPX5570-1</t>
  </si>
  <si>
    <t>ZFPX5570-4P</t>
  </si>
  <si>
    <t>ZFPX5572-1</t>
  </si>
  <si>
    <t>ZFPX5572-9P</t>
  </si>
  <si>
    <t>ZFPX5574-1</t>
  </si>
  <si>
    <t>ZFPX5574-4P</t>
  </si>
  <si>
    <t>ZFPX5576-1</t>
  </si>
  <si>
    <t>ZFPX5576-9P</t>
  </si>
  <si>
    <t>ZFPX5578-1</t>
  </si>
  <si>
    <t>ZFPX5578-9P</t>
  </si>
  <si>
    <t>ZFPX5580-1</t>
  </si>
  <si>
    <t>ZFPX5580-25P</t>
  </si>
  <si>
    <t>ZFPX5582-1</t>
  </si>
  <si>
    <t>ZFPX5582-25P</t>
  </si>
  <si>
    <t>ZFPX5584-1</t>
  </si>
  <si>
    <t>ZFPX5584-9P</t>
  </si>
  <si>
    <t>ZFPX5586-1</t>
  </si>
  <si>
    <t>ZFPX5586-10P</t>
  </si>
  <si>
    <t>ZFPX5588-1</t>
  </si>
  <si>
    <t>ZFPX5588-9P</t>
  </si>
  <si>
    <t>ZFPX5590-1</t>
  </si>
  <si>
    <t>ZFPX5590-9P</t>
  </si>
  <si>
    <t>ZFPX5592-1</t>
  </si>
  <si>
    <t>ZFPX5592-9P</t>
  </si>
  <si>
    <t>ZFPX5594-1</t>
  </si>
  <si>
    <t>ZFPX5594-9P</t>
  </si>
  <si>
    <t>ZFPX5596-1</t>
  </si>
  <si>
    <t>ZFPX5596-25P</t>
  </si>
  <si>
    <t>ZFPX5598-1</t>
  </si>
  <si>
    <t>ZFPX5598-25P</t>
  </si>
  <si>
    <t>ZFPX5600</t>
  </si>
  <si>
    <t>ZFPX5602-1</t>
  </si>
  <si>
    <t>ZFPX5602-20P</t>
  </si>
  <si>
    <t>ZFPX5604-1</t>
  </si>
  <si>
    <t>ZFPX5604-18P</t>
  </si>
  <si>
    <t>ZFPX5606-1</t>
  </si>
  <si>
    <t>ZFPX5606-9P</t>
  </si>
  <si>
    <t>ZFPX5608-1</t>
  </si>
  <si>
    <t>ZFPX5608-4P</t>
  </si>
  <si>
    <t>ZFPX5610-1</t>
  </si>
  <si>
    <t>ZFPX5610-9P</t>
  </si>
  <si>
    <t>ZFPX5612-1</t>
  </si>
  <si>
    <t>ZFPX5612-9P</t>
  </si>
  <si>
    <t>ZFPX5650</t>
  </si>
  <si>
    <t>ZFPX5655</t>
  </si>
  <si>
    <t>ZFPX5660</t>
  </si>
  <si>
    <t>ZFPX5665</t>
  </si>
  <si>
    <t>ZFPX5670</t>
  </si>
  <si>
    <t>ZFPX5675</t>
  </si>
  <si>
    <t>ZFPX5680</t>
  </si>
  <si>
    <t>ZFPX5685</t>
  </si>
  <si>
    <t>ZFPX5690</t>
  </si>
  <si>
    <t>ZFPX5695</t>
  </si>
  <si>
    <t>ZFPX5700</t>
  </si>
  <si>
    <t>ZFPX6000</t>
  </si>
  <si>
    <t>ZFPX7000</t>
  </si>
  <si>
    <t>ZFPX7001</t>
  </si>
  <si>
    <t>ZFPX7002</t>
  </si>
  <si>
    <t>ZFPX7003</t>
  </si>
  <si>
    <t>ZFPX7004</t>
  </si>
  <si>
    <t>ZFPX7005</t>
  </si>
  <si>
    <t>ZFPX7006</t>
  </si>
  <si>
    <t>ZFPX7007</t>
  </si>
  <si>
    <t>ZFPX7008</t>
  </si>
  <si>
    <t>ZFPX8010</t>
  </si>
  <si>
    <t>ZFPX8015</t>
  </si>
  <si>
    <t>ZFPX8020</t>
  </si>
  <si>
    <t>ZFPX8030</t>
  </si>
  <si>
    <t>ZFPX8035</t>
  </si>
  <si>
    <t>ZFPX8040</t>
  </si>
  <si>
    <t>ZFPX8055</t>
  </si>
  <si>
    <t>ZFPX8060</t>
  </si>
  <si>
    <t>ZFPX8064</t>
  </si>
  <si>
    <t>ZFPX8065</t>
  </si>
  <si>
    <t>ZFPX9020</t>
  </si>
  <si>
    <t>ZFPX9035</t>
  </si>
  <si>
    <t>ZFPX9040</t>
  </si>
  <si>
    <t>ZFPX9040-S</t>
  </si>
  <si>
    <t>ZFPX9045</t>
  </si>
  <si>
    <t>ZFPX9050</t>
  </si>
  <si>
    <t>ZFPX9055</t>
  </si>
  <si>
    <t>ZFPX9070</t>
  </si>
  <si>
    <t>ZFPX9100</t>
  </si>
  <si>
    <t>ZFPX9105</t>
  </si>
  <si>
    <t>ZFPX9110</t>
  </si>
  <si>
    <t>ZFPX9115</t>
  </si>
  <si>
    <t>ZFPX9120</t>
  </si>
  <si>
    <t>ZFPX9125</t>
  </si>
  <si>
    <t>ZFPX9135</t>
  </si>
  <si>
    <t>ZFPX9136</t>
  </si>
  <si>
    <t>ZFPX9137</t>
  </si>
  <si>
    <t>ZFPX9138</t>
  </si>
  <si>
    <t>ZFPX9139</t>
  </si>
  <si>
    <t>ZFPX9140</t>
  </si>
  <si>
    <t>ZFPX9141</t>
  </si>
  <si>
    <t>ZFPX9142</t>
  </si>
  <si>
    <t>ZFPX9143</t>
  </si>
  <si>
    <t>ZFPX9144</t>
  </si>
  <si>
    <t>ZFPX9145</t>
  </si>
  <si>
    <t>ZFPX9146</t>
  </si>
  <si>
    <t>ZFPX9147</t>
  </si>
  <si>
    <t>ZFPX9148</t>
  </si>
  <si>
    <t>ZFPX9149</t>
  </si>
  <si>
    <t>ZFPX9150</t>
  </si>
  <si>
    <t>ZFPX9151</t>
  </si>
  <si>
    <t>ZFPX9152</t>
  </si>
  <si>
    <t>ZFPX9153</t>
  </si>
  <si>
    <t>ZFPX9154</t>
  </si>
  <si>
    <t>ZFPX9155</t>
  </si>
  <si>
    <t>ZFPX9156</t>
  </si>
  <si>
    <t>ZFPX9157</t>
  </si>
  <si>
    <t>ZFPX9158</t>
  </si>
  <si>
    <t>ZFPX9159</t>
  </si>
  <si>
    <t>ZFPX9160</t>
  </si>
  <si>
    <t>ZFPX9161</t>
  </si>
  <si>
    <t>ZFPX9162</t>
  </si>
  <si>
    <t>ZFPX9163</t>
  </si>
  <si>
    <t>ZFPX9164</t>
  </si>
  <si>
    <t>ZFPX9165</t>
  </si>
  <si>
    <t>ZFPX9200</t>
  </si>
  <si>
    <t>ZFPX9250</t>
  </si>
  <si>
    <t>ZFPX9251</t>
  </si>
  <si>
    <t>ZFPX9252</t>
  </si>
  <si>
    <t>ZFPX9253</t>
  </si>
  <si>
    <t>ZFPX9254</t>
  </si>
  <si>
    <t>ZFPX9255</t>
  </si>
  <si>
    <t>ZFPX9256</t>
  </si>
  <si>
    <t>ZFPX9257</t>
  </si>
  <si>
    <t>ZFPX9258</t>
  </si>
  <si>
    <t>ZFPX9259</t>
  </si>
  <si>
    <t>ZFPX9260</t>
  </si>
  <si>
    <t>ZFPX9261</t>
  </si>
  <si>
    <t>ZFPX9262</t>
  </si>
  <si>
    <t>ZFPX9263</t>
  </si>
  <si>
    <t>ZFPX9264</t>
  </si>
  <si>
    <t>ZFPX9265</t>
  </si>
  <si>
    <t>ZFPX9266</t>
  </si>
  <si>
    <t>ZFPZ8998</t>
  </si>
  <si>
    <t>ZFPZ8999</t>
  </si>
  <si>
    <t>ZFPZ9000</t>
  </si>
  <si>
    <t>ZFPZ9001</t>
  </si>
  <si>
    <t>ZFPZ9002</t>
  </si>
  <si>
    <t>ZFPZ9003</t>
  </si>
  <si>
    <t>ZFPZ9004</t>
  </si>
  <si>
    <t>ZFPZ9005</t>
  </si>
  <si>
    <t>ZFPZ9006</t>
  </si>
  <si>
    <t>ZFPZ9007</t>
  </si>
  <si>
    <t>ZFSE3321</t>
  </si>
  <si>
    <t>ZFSE3370</t>
  </si>
  <si>
    <t>ZFSS0010</t>
  </si>
  <si>
    <t>ZFSS0011</t>
  </si>
  <si>
    <t>ZFSS0012</t>
  </si>
  <si>
    <t>ZFSS0013</t>
  </si>
  <si>
    <t>ZFSS0014</t>
  </si>
  <si>
    <t>ZFSS0015</t>
  </si>
  <si>
    <t>ZFSS0016</t>
  </si>
  <si>
    <t>ZFSS0017</t>
  </si>
  <si>
    <t>ZFSS0018</t>
  </si>
  <si>
    <t>ZFSS0019</t>
  </si>
  <si>
    <t>ZFSS0020</t>
  </si>
  <si>
    <t>ZFSS0021</t>
  </si>
  <si>
    <t>ZFSS0022</t>
  </si>
  <si>
    <t>ZFSS0023</t>
  </si>
  <si>
    <t>ZFSS0024</t>
  </si>
  <si>
    <t>ZFSS0025</t>
  </si>
  <si>
    <t>ZFSS0026</t>
  </si>
  <si>
    <t>ZFSS0027</t>
  </si>
  <si>
    <t>ZFSS0028</t>
  </si>
  <si>
    <t>ZFSS0029</t>
  </si>
  <si>
    <t>ZFSS0030</t>
  </si>
  <si>
    <t>ZFSS0031</t>
  </si>
  <si>
    <t>ZFSS0032</t>
  </si>
  <si>
    <t>ZFSS0033</t>
  </si>
  <si>
    <t>ZFSS0034</t>
  </si>
  <si>
    <t>ZFSS0035</t>
  </si>
  <si>
    <t>ZFSS0036</t>
  </si>
  <si>
    <t>ZFSS0037</t>
  </si>
  <si>
    <t>ZFSS0038</t>
  </si>
  <si>
    <t>ZFSS0039</t>
  </si>
  <si>
    <t>ZFSS0040</t>
  </si>
  <si>
    <t>ZFSS0041</t>
  </si>
  <si>
    <t>ZFSS0042</t>
  </si>
  <si>
    <t>ZFSS0043</t>
  </si>
  <si>
    <t>ZFSS0044</t>
  </si>
  <si>
    <t>ZFSS0045</t>
  </si>
  <si>
    <t>ZFSS0046</t>
  </si>
  <si>
    <t>ZFSS0047</t>
  </si>
  <si>
    <t>ZFSS0048</t>
  </si>
  <si>
    <t>ZFSS0049</t>
  </si>
  <si>
    <t>ZFSS0050</t>
  </si>
  <si>
    <t>ZFSS0051</t>
  </si>
  <si>
    <t>ZFSS0052</t>
  </si>
  <si>
    <t>ZFSS0053</t>
  </si>
  <si>
    <t>ZFSS0054</t>
  </si>
  <si>
    <t>ZFSS0055</t>
  </si>
  <si>
    <t>ZFSS0056</t>
  </si>
  <si>
    <t>ZFSS0057</t>
  </si>
  <si>
    <t>ZFSS0058</t>
  </si>
  <si>
    <t>ZFSS0059</t>
  </si>
  <si>
    <t>ZFSS0060</t>
  </si>
  <si>
    <t>ZFSS0061</t>
  </si>
  <si>
    <t>ZFSS4100</t>
  </si>
  <si>
    <t>ZFSS4101</t>
  </si>
  <si>
    <t>ZFSS4102</t>
  </si>
  <si>
    <t>ZFSS4103</t>
  </si>
  <si>
    <t>ZFSS4104</t>
  </si>
  <si>
    <t>ZFSS4105</t>
  </si>
  <si>
    <t>ZFSS4106</t>
  </si>
  <si>
    <t>ZFSS4107</t>
  </si>
  <si>
    <t>ZFSS4108</t>
  </si>
  <si>
    <t>ZFSS4109</t>
  </si>
  <si>
    <t>ZFSS4110</t>
  </si>
  <si>
    <t>ZFSS4111</t>
  </si>
  <si>
    <t>ZFSS4112</t>
  </si>
  <si>
    <t>ZFSS4113</t>
  </si>
  <si>
    <t>ZFSS4114</t>
  </si>
  <si>
    <t>ZFSS4115</t>
  </si>
  <si>
    <t>ZFSS4116</t>
  </si>
  <si>
    <t>ZFSS4117</t>
  </si>
  <si>
    <t>ZFSS4118</t>
  </si>
  <si>
    <t>ZFSS4119</t>
  </si>
  <si>
    <t>ZFSS4120</t>
  </si>
  <si>
    <t>ZFSS4121</t>
  </si>
  <si>
    <t>ZFSS4122</t>
  </si>
  <si>
    <t>ZFSS4123</t>
  </si>
  <si>
    <t>ZFSS4124</t>
  </si>
  <si>
    <t>ZFSS4125</t>
  </si>
  <si>
    <t>ZFSS4126</t>
  </si>
  <si>
    <t>ZFSS4127</t>
  </si>
  <si>
    <t>ZFSS4128</t>
  </si>
  <si>
    <t>ZFSS4129</t>
  </si>
  <si>
    <t>ZFSS4130</t>
  </si>
  <si>
    <t>ZFSS4131</t>
  </si>
  <si>
    <t>ZFSS4132</t>
  </si>
  <si>
    <t>ZFSS4133</t>
  </si>
  <si>
    <t>ZFSS4134</t>
  </si>
  <si>
    <t>ZFSS4135</t>
  </si>
  <si>
    <t>ZFSS4136</t>
  </si>
  <si>
    <t>ZFSS4137</t>
  </si>
  <si>
    <t>ZFSS4138</t>
  </si>
  <si>
    <t>ZFSS4139</t>
  </si>
  <si>
    <t>ZFSS4140</t>
  </si>
  <si>
    <t>ZFSS4141</t>
  </si>
  <si>
    <t>ZFSS4142</t>
  </si>
  <si>
    <t>ZFSS4143</t>
  </si>
  <si>
    <t>ZFSS4144</t>
  </si>
  <si>
    <t>ZFSS4145</t>
  </si>
  <si>
    <t>ZFSS4146</t>
  </si>
  <si>
    <t>ZFSS4147</t>
  </si>
  <si>
    <t>ZFSS4148</t>
  </si>
  <si>
    <t>ZFSS4149</t>
  </si>
  <si>
    <t>ZFSS4150</t>
  </si>
  <si>
    <t>ZFSS4151</t>
  </si>
  <si>
    <t>ZFSS4152</t>
  </si>
  <si>
    <t>ZFSS4153</t>
  </si>
  <si>
    <t>ZFSS4154</t>
  </si>
  <si>
    <t>ZFSS4155</t>
  </si>
  <si>
    <t>ZFSS4156</t>
  </si>
  <si>
    <t>ZFSS4157</t>
  </si>
  <si>
    <t>ZFSS4158</t>
  </si>
  <si>
    <t>ZFSS4159</t>
  </si>
  <si>
    <t>ZFSS4160</t>
  </si>
  <si>
    <t>ZFSS4161</t>
  </si>
  <si>
    <t>ZFSS4162</t>
  </si>
  <si>
    <t>ZFSS4163</t>
  </si>
  <si>
    <t>ZFSS4164</t>
  </si>
  <si>
    <t>ZFSS4165</t>
  </si>
  <si>
    <t>ZFSS4166</t>
  </si>
  <si>
    <t>ZFSS4167</t>
  </si>
  <si>
    <t>ZFSS4168</t>
  </si>
  <si>
    <t>ZFSS4169</t>
  </si>
  <si>
    <t>ZFSS4170</t>
  </si>
  <si>
    <t>ZFSS4171</t>
  </si>
  <si>
    <t>ZFSS4172</t>
  </si>
  <si>
    <t>ZFSS4173</t>
  </si>
  <si>
    <t>ZFSS4174</t>
  </si>
  <si>
    <t>ZFSS4175</t>
  </si>
  <si>
    <t>ZFSS4176</t>
  </si>
  <si>
    <t>ZFSS4177</t>
  </si>
  <si>
    <t>ZFSS4178</t>
  </si>
  <si>
    <t>ZFSS4179</t>
  </si>
  <si>
    <t>ZFSS4180</t>
  </si>
  <si>
    <t>ZFSS4181</t>
  </si>
  <si>
    <t>ZFSS4182</t>
  </si>
  <si>
    <t>ZFSS4183</t>
  </si>
  <si>
    <t>ZFSS4184</t>
  </si>
  <si>
    <t>ZFSS4185</t>
  </si>
  <si>
    <t>ZFSS4186</t>
  </si>
  <si>
    <t>ZFSS4187</t>
  </si>
  <si>
    <t>ZFSS4188</t>
  </si>
  <si>
    <t>ZFSS4189</t>
  </si>
  <si>
    <t>ZFSS4190</t>
  </si>
  <si>
    <t>ZFSS4191</t>
  </si>
  <si>
    <t>ZFSS4192</t>
  </si>
  <si>
    <t>ZFSX0010</t>
  </si>
  <si>
    <t>ZFSX0021</t>
  </si>
  <si>
    <t>ZFSX0030</t>
  </si>
  <si>
    <t>ZFSX0040</t>
  </si>
  <si>
    <t>ZFSX0041</t>
  </si>
  <si>
    <t>ZFSX0042</t>
  </si>
  <si>
    <t>ZFSX0045</t>
  </si>
  <si>
    <t>ZFSX0050</t>
  </si>
  <si>
    <t>ZFSX0055</t>
  </si>
  <si>
    <t>ZFSX0060</t>
  </si>
  <si>
    <t>ZFSX0061</t>
  </si>
  <si>
    <t>ZFSX0065</t>
  </si>
  <si>
    <t>ZFSX0110</t>
  </si>
  <si>
    <t>ZFSX0120</t>
  </si>
  <si>
    <t>ZFSX0130</t>
  </si>
  <si>
    <t>ZFSX1010</t>
  </si>
  <si>
    <t>ZFSX1012</t>
  </si>
  <si>
    <t>ZFSX1020</t>
  </si>
  <si>
    <t>ZFSX1022</t>
  </si>
  <si>
    <t>ZFSX1023</t>
  </si>
  <si>
    <t>ZFSX1024</t>
  </si>
  <si>
    <t>ZFSX1120</t>
  </si>
  <si>
    <t>ZFSX1125</t>
  </si>
  <si>
    <t>ZFSX1126</t>
  </si>
  <si>
    <t>ZFSX1127</t>
  </si>
  <si>
    <t>ZFSX1130</t>
  </si>
  <si>
    <t>ZFSX1140</t>
  </si>
  <si>
    <t>ZFSX1320</t>
  </si>
  <si>
    <t>ZFSX1420</t>
  </si>
  <si>
    <t>ZFSX1621</t>
  </si>
  <si>
    <t>ZFSX1725</t>
  </si>
  <si>
    <t>ZFSX2109</t>
  </si>
  <si>
    <t>ZFSX2110</t>
  </si>
  <si>
    <t>ZFSX2111</t>
  </si>
  <si>
    <t>ZFSX2112</t>
  </si>
  <si>
    <t>ZFSX2310</t>
  </si>
  <si>
    <t>ZFSX2320</t>
  </si>
  <si>
    <t>ZFSX2360</t>
  </si>
  <si>
    <t>ZFSX2361</t>
  </si>
  <si>
    <t>ZFSX2362</t>
  </si>
  <si>
    <t>ZFSX2363</t>
  </si>
  <si>
    <t>ZFSX2364</t>
  </si>
  <si>
    <t>ZFSX2365</t>
  </si>
  <si>
    <t>ZFSX2366</t>
  </si>
  <si>
    <t>ZFSX2367</t>
  </si>
  <si>
    <t>ZFSX2368</t>
  </si>
  <si>
    <t>ZFSX2369</t>
  </si>
  <si>
    <t>ZFSX2370</t>
  </si>
  <si>
    <t>ZFSX2371</t>
  </si>
  <si>
    <t>ZFSX2372</t>
  </si>
  <si>
    <t>ZFSX2373</t>
  </si>
  <si>
    <t>ZFSX2375</t>
  </si>
  <si>
    <t>ZFSX2410</t>
  </si>
  <si>
    <t>ZFSX2730</t>
  </si>
  <si>
    <t>ZFSX2740</t>
  </si>
  <si>
    <t>ZFSX3010</t>
  </si>
  <si>
    <t>ZFSX3020</t>
  </si>
  <si>
    <t>ZFSX3025</t>
  </si>
  <si>
    <t>ZFSX3026</t>
  </si>
  <si>
    <t>ZFSX3027</t>
  </si>
  <si>
    <t>ZFSX3110</t>
  </si>
  <si>
    <t>ZFSX3120</t>
  </si>
  <si>
    <t>ZFSX3310</t>
  </si>
  <si>
    <t>ZFSX3320</t>
  </si>
  <si>
    <t>ZFSX3321</t>
  </si>
  <si>
    <t>ZFSX3330</t>
  </si>
  <si>
    <t>ZFSX3331</t>
  </si>
  <si>
    <t>ZFSX3340</t>
  </si>
  <si>
    <t>ZFSX3350</t>
  </si>
  <si>
    <t>ZFSX3351</t>
  </si>
  <si>
    <t>ZFSX3352</t>
  </si>
  <si>
    <t>ZFSX3353</t>
  </si>
  <si>
    <t>ZFSX3354</t>
  </si>
  <si>
    <t>ZFSX3355</t>
  </si>
  <si>
    <t>ZFSX3356</t>
  </si>
  <si>
    <t>ZFSX3357</t>
  </si>
  <si>
    <t>ZFSX3358</t>
  </si>
  <si>
    <t>ZFSX3359</t>
  </si>
  <si>
    <t>ZFSX3360</t>
  </si>
  <si>
    <t>ZFSX3361</t>
  </si>
  <si>
    <t>ZFSX3362</t>
  </si>
  <si>
    <t>ZFSX3363</t>
  </si>
  <si>
    <t>ZFSX3364</t>
  </si>
  <si>
    <t>ZFSX3365</t>
  </si>
  <si>
    <t>ZFSX3366</t>
  </si>
  <si>
    <t>ZFSX3367</t>
  </si>
  <si>
    <t>ZFSX3368</t>
  </si>
  <si>
    <t>ZFSX3369</t>
  </si>
  <si>
    <t>ZFSX3370</t>
  </si>
  <si>
    <t>ZFSX3371</t>
  </si>
  <si>
    <t>ZFSX3372</t>
  </si>
  <si>
    <t>ZFSX3373</t>
  </si>
  <si>
    <t>ZFSX3374</t>
  </si>
  <si>
    <t>ZFSX3375</t>
  </si>
  <si>
    <t>ZFSX3376</t>
  </si>
  <si>
    <t>ZFSX3377</t>
  </si>
  <si>
    <t>ZFSX3378</t>
  </si>
  <si>
    <t>ZFSX3379</t>
  </si>
  <si>
    <t>ZFSX3380</t>
  </si>
  <si>
    <t>ZFSX3381</t>
  </si>
  <si>
    <t>ZFSX3382</t>
  </si>
  <si>
    <t>ZFSX3383</t>
  </si>
  <si>
    <t>ZFSX3384</t>
  </si>
  <si>
    <t>ZFSX3385</t>
  </si>
  <si>
    <t>ZFSX3386</t>
  </si>
  <si>
    <t>ZFSX3387</t>
  </si>
  <si>
    <t>ZFSX3388</t>
  </si>
  <si>
    <t>ZFSX3389</t>
  </si>
  <si>
    <t>ZFSX3390</t>
  </si>
  <si>
    <t>ZFSX3391</t>
  </si>
  <si>
    <t>ZFSX3392</t>
  </si>
  <si>
    <t>ZFSX3393</t>
  </si>
  <si>
    <t>ZFSX3394</t>
  </si>
  <si>
    <t>ZFSX3395</t>
  </si>
  <si>
    <t>ZFSX3396</t>
  </si>
  <si>
    <t>ZFSX3397</t>
  </si>
  <si>
    <t>ZFSX3398</t>
  </si>
  <si>
    <t>ZFSX4110</t>
  </si>
  <si>
    <t>ZFSX4111</t>
  </si>
  <si>
    <t>ZFSX4112</t>
  </si>
  <si>
    <t>ZFSX4115</t>
  </si>
  <si>
    <t>ZFSX4116</t>
  </si>
  <si>
    <t>ZFSX4117</t>
  </si>
  <si>
    <t>ZFSX4118</t>
  </si>
  <si>
    <t>ZFSX4119</t>
  </si>
  <si>
    <t>ZFSX4120</t>
  </si>
  <si>
    <t>ZFSX4121</t>
  </si>
  <si>
    <t>ZFSX4125</t>
  </si>
  <si>
    <t>ZFSX4126</t>
  </si>
  <si>
    <t>ZFSX4127</t>
  </si>
  <si>
    <t>ZFSX4130</t>
  </si>
  <si>
    <t>ZFSX4510</t>
  </si>
  <si>
    <t>ZFSX4610</t>
  </si>
  <si>
    <t>ZFSX4710</t>
  </si>
  <si>
    <t>ZFSX5010</t>
  </si>
  <si>
    <t>ZFSX5110</t>
  </si>
  <si>
    <t>ZFSX5111</t>
  </si>
  <si>
    <t>ZFSX5112</t>
  </si>
  <si>
    <t>ZFSX5113</t>
  </si>
  <si>
    <t>ZFSX5114</t>
  </si>
  <si>
    <t>ZFSX5116</t>
  </si>
  <si>
    <t>ZFSX5117</t>
  </si>
  <si>
    <t>ZFSX5118</t>
  </si>
  <si>
    <t>ZFSX5210</t>
  </si>
  <si>
    <t>ZFSX5310</t>
  </si>
  <si>
    <t>ZFSX5320</t>
  </si>
  <si>
    <t>ZFSX5410</t>
  </si>
  <si>
    <t>ZFSX5610</t>
  </si>
  <si>
    <t>ZFSX5710</t>
  </si>
  <si>
    <t>ZFSX6110</t>
  </si>
  <si>
    <t>ZFSX6230</t>
  </si>
  <si>
    <t>ZFSX6240</t>
  </si>
  <si>
    <t>ZFSX6250</t>
  </si>
  <si>
    <t>ZFSX6310</t>
  </si>
  <si>
    <t>ZFSX6400</t>
  </si>
  <si>
    <t>ZFZE1260</t>
  </si>
  <si>
    <t>ZFZE1270</t>
  </si>
  <si>
    <t>ZFZE4290</t>
  </si>
  <si>
    <t>ZFZE9220</t>
  </si>
  <si>
    <t>ZFZX0010</t>
  </si>
  <si>
    <t>ZFZX0011</t>
  </si>
  <si>
    <t>ZFZX0020</t>
  </si>
  <si>
    <t>ZFZX0021</t>
  </si>
  <si>
    <t>ZFZX0022</t>
  </si>
  <si>
    <t>ZFZX0023</t>
  </si>
  <si>
    <t>ZFZX0025</t>
  </si>
  <si>
    <t>ZFZX0030</t>
  </si>
  <si>
    <t>ZFZX0040</t>
  </si>
  <si>
    <t>ZFZX0045</t>
  </si>
  <si>
    <t>ZFZX0110</t>
  </si>
  <si>
    <t>ZFZX0120</t>
  </si>
  <si>
    <t>ZFZX0130</t>
  </si>
  <si>
    <t>ZFZX0210</t>
  </si>
  <si>
    <t>ZFZX0220</t>
  </si>
  <si>
    <t>ZFZX0230</t>
  </si>
  <si>
    <t>ZFZX1110-S</t>
  </si>
  <si>
    <t>ZFZX1112-S</t>
  </si>
  <si>
    <t>ZFZX1130-P</t>
  </si>
  <si>
    <t>ZFZX1140-P</t>
  </si>
  <si>
    <t>ZFZX1150-P</t>
  </si>
  <si>
    <t>ZFZX1160-P</t>
  </si>
  <si>
    <t>ZFZX1230</t>
  </si>
  <si>
    <t>ZFZX1440</t>
  </si>
  <si>
    <t>ZFZX1460</t>
  </si>
  <si>
    <t>ZFZX1465</t>
  </si>
  <si>
    <t>ZFZX1510-S</t>
  </si>
  <si>
    <t>ZFZX1530-S</t>
  </si>
  <si>
    <t>ZFZX1540-S</t>
  </si>
  <si>
    <t>ZFZX1600-S</t>
  </si>
  <si>
    <t>ZFZX1730</t>
  </si>
  <si>
    <t>ZFZX1731</t>
  </si>
  <si>
    <t>ZFZX1740</t>
  </si>
  <si>
    <t>ZFZX1745</t>
  </si>
  <si>
    <t>ZFZX1750</t>
  </si>
  <si>
    <t>ZFZX1760</t>
  </si>
  <si>
    <t>ZFZX1770</t>
  </si>
  <si>
    <t>ZFZX2205</t>
  </si>
  <si>
    <t>ZFZX2210</t>
  </si>
  <si>
    <t>ZFZX2220</t>
  </si>
  <si>
    <t>ZFZX2225</t>
  </si>
  <si>
    <t>ZFZX2230</t>
  </si>
  <si>
    <t>ZFZX2235-S</t>
  </si>
  <si>
    <t>ZFZX2236</t>
  </si>
  <si>
    <t>ZFZX2236-S</t>
  </si>
  <si>
    <t>ZFZX2237</t>
  </si>
  <si>
    <t>ZFZX2240</t>
  </si>
  <si>
    <t>ZFZX2240-S</t>
  </si>
  <si>
    <t>ZFZX2245</t>
  </si>
  <si>
    <t>ZFZX2245-S</t>
  </si>
  <si>
    <t>ZFZX2255</t>
  </si>
  <si>
    <t>ZFZX2255-S</t>
  </si>
  <si>
    <t>ZFZX2265</t>
  </si>
  <si>
    <t>ZFZX2265-S</t>
  </si>
  <si>
    <t>ZFZX2266</t>
  </si>
  <si>
    <t>ZFZX2266-S</t>
  </si>
  <si>
    <t>ZFZX2267</t>
  </si>
  <si>
    <t>ZFZX2267-S</t>
  </si>
  <si>
    <t>ZFZX2269</t>
  </si>
  <si>
    <t>ZFZX2269-S</t>
  </si>
  <si>
    <t>ZFZX2270</t>
  </si>
  <si>
    <t>ZFZX2271</t>
  </si>
  <si>
    <t>ZFZX2410</t>
  </si>
  <si>
    <t>ZFZX2420</t>
  </si>
  <si>
    <t>ZFZX2430</t>
  </si>
  <si>
    <t>ZFZX2440</t>
  </si>
  <si>
    <t>ZFZX2450</t>
  </si>
  <si>
    <t>ZFZX2620</t>
  </si>
  <si>
    <t>ZFZX2810</t>
  </si>
  <si>
    <t>ZFZX2820</t>
  </si>
  <si>
    <t>ZFZX2830</t>
  </si>
  <si>
    <t>ZFZX3000</t>
  </si>
  <si>
    <t>ZFZX3005</t>
  </si>
  <si>
    <t>ZFZX3009</t>
  </si>
  <si>
    <t>ZFZX3010</t>
  </si>
  <si>
    <t>ZFZX3043</t>
  </si>
  <si>
    <t>ZFZX3053</t>
  </si>
  <si>
    <t>ZFZX3070-P</t>
  </si>
  <si>
    <t>ZFZX3072-P</t>
  </si>
  <si>
    <t>ZFZX3073-P</t>
  </si>
  <si>
    <t>ZFZX3074-P</t>
  </si>
  <si>
    <t>ZFZX3075-P</t>
  </si>
  <si>
    <t>ZFZX3076-P</t>
  </si>
  <si>
    <t>ZFZX3077-P</t>
  </si>
  <si>
    <t>ZFZX3078-K</t>
  </si>
  <si>
    <t>ZFZX3079-K</t>
  </si>
  <si>
    <t>ZFZX3080</t>
  </si>
  <si>
    <t>ZFZX3081</t>
  </si>
  <si>
    <t>ZFZX3082</t>
  </si>
  <si>
    <t>ZFZX3083-K</t>
  </si>
  <si>
    <t>ZFZX3084</t>
  </si>
  <si>
    <t>ZFZX3086</t>
  </si>
  <si>
    <t>ZFZX3088</t>
  </si>
  <si>
    <t>ZFZX3089</t>
  </si>
  <si>
    <t>ZFZX3090</t>
  </si>
  <si>
    <t>ZFZX3092</t>
  </si>
  <si>
    <t>ZFZX3094</t>
  </si>
  <si>
    <t>ZFZX3096</t>
  </si>
  <si>
    <t>ZFZX3110</t>
  </si>
  <si>
    <t>ZFZX3115</t>
  </si>
  <si>
    <t>ZFZX3120</t>
  </si>
  <si>
    <t>ZFZX3125</t>
  </si>
  <si>
    <t>ZFZX3130</t>
  </si>
  <si>
    <t>ZFZX3135</t>
  </si>
  <si>
    <t>ZFZX3140</t>
  </si>
  <si>
    <t>ZFZX3160</t>
  </si>
  <si>
    <t>ZFZX4020</t>
  </si>
  <si>
    <t>ZFZX4030</t>
  </si>
  <si>
    <t>ZFZX4040</t>
  </si>
  <si>
    <t>ZFZX4050</t>
  </si>
  <si>
    <t>ZFZX4060</t>
  </si>
  <si>
    <t>ZFZX4070</t>
  </si>
  <si>
    <t>ZFZX4080</t>
  </si>
  <si>
    <t>ZFZX4090</t>
  </si>
  <si>
    <t>ZFZX4100</t>
  </si>
  <si>
    <t>ZFZX4110</t>
  </si>
  <si>
    <t>ZFZX4120-K</t>
  </si>
  <si>
    <t>ZFZX4130-K</t>
  </si>
  <si>
    <t>ZFZX4140</t>
  </si>
  <si>
    <t>ZFZX4143</t>
  </si>
  <si>
    <t>ZFZX4150</t>
  </si>
  <si>
    <t>ZFZX4155</t>
  </si>
  <si>
    <t>ZFZX4170</t>
  </si>
  <si>
    <t>ZFZX4180</t>
  </si>
  <si>
    <t>ZFZX4182</t>
  </si>
  <si>
    <t>ZFZX4185</t>
  </si>
  <si>
    <t>ZFZX4210-K</t>
  </si>
  <si>
    <t>ZFZX4220</t>
  </si>
  <si>
    <t>ZFZX4230-K</t>
  </si>
  <si>
    <t>ZFZX4240-K</t>
  </si>
  <si>
    <t>ZFZX4242</t>
  </si>
  <si>
    <t>ZFZX4243</t>
  </si>
  <si>
    <t>ZFZX4250</t>
  </si>
  <si>
    <t>ZFZX4255</t>
  </si>
  <si>
    <t>ZFZX4260</t>
  </si>
  <si>
    <t>ZFZX4280</t>
  </si>
  <si>
    <t>ZFZX4520</t>
  </si>
  <si>
    <t>ZFZX4530</t>
  </si>
  <si>
    <t>ZFZX4540</t>
  </si>
  <si>
    <t>ZFZX4545</t>
  </si>
  <si>
    <t>ZFZX4550</t>
  </si>
  <si>
    <t>ZFZX4570</t>
  </si>
  <si>
    <t>ZFZX4580</t>
  </si>
  <si>
    <t>ZFZX4590</t>
  </si>
  <si>
    <t>ZFZX4600</t>
  </si>
  <si>
    <t>ZFZX4601</t>
  </si>
  <si>
    <t>ZFZX4605</t>
  </si>
  <si>
    <t>ZFZX4610</t>
  </si>
  <si>
    <t>ZFZX4620</t>
  </si>
  <si>
    <t>ZFZX4622</t>
  </si>
  <si>
    <t>ZFZX4630</t>
  </si>
  <si>
    <t>ZFZX4745</t>
  </si>
  <si>
    <t>ZFZX4749</t>
  </si>
  <si>
    <t>ZFZX4750</t>
  </si>
  <si>
    <t>ZFZX4751</t>
  </si>
  <si>
    <t>ZFZX4770</t>
  </si>
  <si>
    <t>ZFZX4780</t>
  </si>
  <si>
    <t>ZFZX4781</t>
  </si>
  <si>
    <t>ZFZX4789</t>
  </si>
  <si>
    <t>ZFZX4790</t>
  </si>
  <si>
    <t>ZFZX4800</t>
  </si>
  <si>
    <t>ZFZX4820</t>
  </si>
  <si>
    <t>ZFZX4830</t>
  </si>
  <si>
    <t>ZFZX4840</t>
  </si>
  <si>
    <t>ZFZX4841</t>
  </si>
  <si>
    <t>ZFZX4850</t>
  </si>
  <si>
    <t>ZFZX4895</t>
  </si>
  <si>
    <t>ZFZX4900</t>
  </si>
  <si>
    <t>ZFZX4910-P</t>
  </si>
  <si>
    <t>ZFZX4920-P</t>
  </si>
  <si>
    <t>ZFZX4930-P</t>
  </si>
  <si>
    <t>ZFZX4935-P</t>
  </si>
  <si>
    <t>ZFZX4940-P</t>
  </si>
  <si>
    <t>ZFZX4945-P</t>
  </si>
  <si>
    <t>ZFZX4950-P</t>
  </si>
  <si>
    <t>ZFZX4960-P</t>
  </si>
  <si>
    <t>ZFZX5020-K</t>
  </si>
  <si>
    <t>ZFZX5030</t>
  </si>
  <si>
    <t>ZFZX5030-40S</t>
  </si>
  <si>
    <t>ZFZX5035</t>
  </si>
  <si>
    <t>ZFZX5037</t>
  </si>
  <si>
    <t>ZFZX5040</t>
  </si>
  <si>
    <t>ZFZX5042</t>
  </si>
  <si>
    <t>ZFZX5050</t>
  </si>
  <si>
    <t>ZFZX5051</t>
  </si>
  <si>
    <t>ZFZX5060</t>
  </si>
  <si>
    <t>ZFZX5080-1</t>
  </si>
  <si>
    <t>ZFZX5080-10S</t>
  </si>
  <si>
    <t>ZFZX5080-40S</t>
  </si>
  <si>
    <t>ZFZX5090</t>
  </si>
  <si>
    <t>ZFZX5110</t>
  </si>
  <si>
    <t>ZFZX5115-K</t>
  </si>
  <si>
    <t>ZFZX5120</t>
  </si>
  <si>
    <t>ZFZX5125-K</t>
  </si>
  <si>
    <t>ZFZX5126</t>
  </si>
  <si>
    <t>ZFZX5127</t>
  </si>
  <si>
    <t>ZFZX5128</t>
  </si>
  <si>
    <t>ZFZX5129</t>
  </si>
  <si>
    <t>ZFZX5130</t>
  </si>
  <si>
    <t>ZFZX5131</t>
  </si>
  <si>
    <t>ZFZX5132</t>
  </si>
  <si>
    <t>ZFZX5133</t>
  </si>
  <si>
    <t>ZFZX5134</t>
  </si>
  <si>
    <t>ZFZX5135</t>
  </si>
  <si>
    <t>ZFZX5135-K</t>
  </si>
  <si>
    <t>ZFZX5136</t>
  </si>
  <si>
    <t>ZFZX5137</t>
  </si>
  <si>
    <t>ZFZX5138</t>
  </si>
  <si>
    <t>ZFZX5139</t>
  </si>
  <si>
    <t>ZFZX5141</t>
  </si>
  <si>
    <t>ZFZX5142</t>
  </si>
  <si>
    <t>ZFZX5143</t>
  </si>
  <si>
    <t>ZFZX5144</t>
  </si>
  <si>
    <t>ZFZX5145</t>
  </si>
  <si>
    <t>ZFZX5146</t>
  </si>
  <si>
    <t>ZFZX5147</t>
  </si>
  <si>
    <t>ZFZX6010</t>
  </si>
  <si>
    <t>ZFZX9202</t>
  </si>
  <si>
    <t>ZFZX9204</t>
  </si>
  <si>
    <t>ZFZX9205</t>
  </si>
  <si>
    <t>ZFZX9206</t>
  </si>
  <si>
    <t>ZFZX9208</t>
  </si>
  <si>
    <t>ZGRX0001</t>
  </si>
  <si>
    <t>ZGRX0002</t>
  </si>
  <si>
    <t>ZHBX0001</t>
  </si>
  <si>
    <t>ZHBX0002</t>
  </si>
  <si>
    <t>ZHBX0003</t>
  </si>
  <si>
    <t>ZHBX0004</t>
  </si>
  <si>
    <t>ZHBX0005</t>
  </si>
  <si>
    <t>ZHBX0006</t>
  </si>
  <si>
    <t>ZHBX0007</t>
  </si>
  <si>
    <t>ZHBX0008</t>
  </si>
  <si>
    <t>ZHBX0009</t>
  </si>
  <si>
    <t>ZHBX0010</t>
  </si>
  <si>
    <t>ZHBX0011</t>
  </si>
  <si>
    <t>ZHBX0012</t>
  </si>
  <si>
    <t>ZHBX0013</t>
  </si>
  <si>
    <t>ZHBX0014</t>
  </si>
  <si>
    <t>ZHBX0015</t>
  </si>
  <si>
    <t>ZHBX0016</t>
  </si>
  <si>
    <t>ZHBX0017</t>
  </si>
  <si>
    <t>ZHBX0018</t>
  </si>
  <si>
    <t>ZHPX0001</t>
  </si>
  <si>
    <t>ZHPX0001-4</t>
  </si>
  <si>
    <t>ZIIE1670</t>
  </si>
  <si>
    <t>ZIIE1671</t>
  </si>
  <si>
    <t>ZIIE1673</t>
  </si>
  <si>
    <t>ZIIS1130</t>
  </si>
  <si>
    <t>ZIIS1131</t>
  </si>
  <si>
    <t>ZIIS1132</t>
  </si>
  <si>
    <t>ZIIS1133</t>
  </si>
  <si>
    <t>ZIIS1134</t>
  </si>
  <si>
    <t>ZIIS1410</t>
  </si>
  <si>
    <t>ZIIS1411</t>
  </si>
  <si>
    <t>ZIIS1412</t>
  </si>
  <si>
    <t>ZIIS1413</t>
  </si>
  <si>
    <t>ZIIS1414</t>
  </si>
  <si>
    <t>ZIIS1415</t>
  </si>
  <si>
    <t>ZIIS1416</t>
  </si>
  <si>
    <t>ZIIS1731</t>
  </si>
  <si>
    <t>ZIIS1732</t>
  </si>
  <si>
    <t>ZIIS1733</t>
  </si>
  <si>
    <t>ZIIS1734</t>
  </si>
  <si>
    <t>ZIIS1735</t>
  </si>
  <si>
    <t>ZIIS1736</t>
  </si>
  <si>
    <t>ZIIS1737</t>
  </si>
  <si>
    <t>ZIIS1738</t>
  </si>
  <si>
    <t>ZIIS1739</t>
  </si>
  <si>
    <t>ZIIS1740</t>
  </si>
  <si>
    <t>ZIIS1741</t>
  </si>
  <si>
    <t>ZIIS1742</t>
  </si>
  <si>
    <t>ZIIS1743</t>
  </si>
  <si>
    <t>ZIIS1744</t>
  </si>
  <si>
    <t>ZIIS1745</t>
  </si>
  <si>
    <t>ZIIS1746</t>
  </si>
  <si>
    <t>ZIIS1747</t>
  </si>
  <si>
    <t>ZIIS1748</t>
  </si>
  <si>
    <t>ZIIS1760</t>
  </si>
  <si>
    <t>ZIIS1761</t>
  </si>
  <si>
    <t>ZIIS1762</t>
  </si>
  <si>
    <t>ZIIS1763</t>
  </si>
  <si>
    <t>ZIIS1764</t>
  </si>
  <si>
    <t>ZIIS1765</t>
  </si>
  <si>
    <t>ZIIS1766</t>
  </si>
  <si>
    <t>ZIIS1767</t>
  </si>
  <si>
    <t>ZIIS1768</t>
  </si>
  <si>
    <t>ZIIX1120</t>
  </si>
  <si>
    <t>ZIIX1120-S</t>
  </si>
  <si>
    <t>ZIIX1130-S</t>
  </si>
  <si>
    <t>ZIIX1131</t>
  </si>
  <si>
    <t>ZIIX1131-S</t>
  </si>
  <si>
    <t>ZIIX1132</t>
  </si>
  <si>
    <t>ZIIX1135</t>
  </si>
  <si>
    <t>ZIIX1140</t>
  </si>
  <si>
    <t>ZIIX1140-S</t>
  </si>
  <si>
    <t>ZIIX1150</t>
  </si>
  <si>
    <t>ZIIX1150-S</t>
  </si>
  <si>
    <t>ZIIX1152</t>
  </si>
  <si>
    <t>ZIIX1210</t>
  </si>
  <si>
    <t>ZIIX1211</t>
  </si>
  <si>
    <t>ZIIX1230</t>
  </si>
  <si>
    <t>ZIIX1231</t>
  </si>
  <si>
    <t>ZIIX1240</t>
  </si>
  <si>
    <t>ZIIX1250</t>
  </si>
  <si>
    <t>ZIIX1270</t>
  </si>
  <si>
    <t>ZIIX1275</t>
  </si>
  <si>
    <t>ZIIX1276</t>
  </si>
  <si>
    <t>ZIIX1310</t>
  </si>
  <si>
    <t>ZIIX1320</t>
  </si>
  <si>
    <t>ZIIX1330</t>
  </si>
  <si>
    <t>ZIIX1335</t>
  </si>
  <si>
    <t>ZIIX1350</t>
  </si>
  <si>
    <t>ZIIX1360</t>
  </si>
  <si>
    <t>ZIIX1361</t>
  </si>
  <si>
    <t>ZIIX1390</t>
  </si>
  <si>
    <t>ZIIX1410</t>
  </si>
  <si>
    <t>ZIIX1420-S</t>
  </si>
  <si>
    <t>ZIIX1430</t>
  </si>
  <si>
    <t>ZIIX1440</t>
  </si>
  <si>
    <t>ZIIX1445</t>
  </si>
  <si>
    <t>ZIIX1446</t>
  </si>
  <si>
    <t>ZIIX1500-S</t>
  </si>
  <si>
    <t>ZIIX1510</t>
  </si>
  <si>
    <t>ZIIX1520</t>
  </si>
  <si>
    <t>ZIIX1540</t>
  </si>
  <si>
    <t>ZIIX1560</t>
  </si>
  <si>
    <t>ZIIX1570</t>
  </si>
  <si>
    <t>ZIIX1571</t>
  </si>
  <si>
    <t>ZIIX1575</t>
  </si>
  <si>
    <t>ZIIX1576</t>
  </si>
  <si>
    <t>ZIIX1610</t>
  </si>
  <si>
    <t>ZIIX1620</t>
  </si>
  <si>
    <t>ZIIX1630</t>
  </si>
  <si>
    <t>ZIIX1640</t>
  </si>
  <si>
    <t>ZIIX1645</t>
  </si>
  <si>
    <t>ZIIX1650</t>
  </si>
  <si>
    <t>ZIIX1660</t>
  </si>
  <si>
    <t>ZIIX1661</t>
  </si>
  <si>
    <t>ZIIX1680</t>
  </si>
  <si>
    <t>ZIIX1690</t>
  </si>
  <si>
    <t>ZIIX1695</t>
  </si>
  <si>
    <t>ZIIX1730</t>
  </si>
  <si>
    <t>ZIIX1730-2</t>
  </si>
  <si>
    <t>ZIIX1730-2K</t>
  </si>
  <si>
    <t>ZIIX1735</t>
  </si>
  <si>
    <t>ZIIX1740</t>
  </si>
  <si>
    <t>ZIIX1741</t>
  </si>
  <si>
    <t>ZIIX1742</t>
  </si>
  <si>
    <t>ZIIX1743</t>
  </si>
  <si>
    <t>ZIIX1744</t>
  </si>
  <si>
    <t>ZIIX1745</t>
  </si>
  <si>
    <t>ZIIX1746</t>
  </si>
  <si>
    <t>ZIIX1747</t>
  </si>
  <si>
    <t>ZIIX1748</t>
  </si>
  <si>
    <t>ZIIX1749</t>
  </si>
  <si>
    <t>ZIIX1750</t>
  </si>
  <si>
    <t>ZIIX1755</t>
  </si>
  <si>
    <t>ZIIX1760</t>
  </si>
  <si>
    <t>ZIIX1765</t>
  </si>
  <si>
    <t>ZIIX1770</t>
  </si>
  <si>
    <t>ZIIX1775</t>
  </si>
  <si>
    <t>ZIIX1780</t>
  </si>
  <si>
    <t>ZIIX1800</t>
  </si>
  <si>
    <t>ZIIX1805</t>
  </si>
  <si>
    <t>ZIIX1810</t>
  </si>
  <si>
    <t>ZIIX1815</t>
  </si>
  <si>
    <t>ZIIX2030</t>
  </si>
  <si>
    <t>ZIIX2031</t>
  </si>
  <si>
    <t>ZIIX2040</t>
  </si>
  <si>
    <t>ZIIX2050</t>
  </si>
  <si>
    <t>ZIIX2060</t>
  </si>
  <si>
    <t>ZIIX2069</t>
  </si>
  <si>
    <t>ZIIX2080-S</t>
  </si>
  <si>
    <t>ZIIX2110</t>
  </si>
  <si>
    <t>ZIIX2150</t>
  </si>
  <si>
    <t>ZIIX2190-S</t>
  </si>
  <si>
    <t>ZIIX2192-S</t>
  </si>
  <si>
    <t>ZIIX2210</t>
  </si>
  <si>
    <t>ZIIX2213</t>
  </si>
  <si>
    <t>ZIIX2215</t>
  </si>
  <si>
    <t>ZIIX2220</t>
  </si>
  <si>
    <t>ZIIX2221</t>
  </si>
  <si>
    <t>ZIIX2222</t>
  </si>
  <si>
    <t>ZIIX2225</t>
  </si>
  <si>
    <t>ZIIX2226</t>
  </si>
  <si>
    <t>ZIIX2230</t>
  </si>
  <si>
    <t>ZIIX2235</t>
  </si>
  <si>
    <t>ZIIX2240</t>
  </si>
  <si>
    <t>ZIIX2245</t>
  </si>
  <si>
    <t>ZIIX2245-K</t>
  </si>
  <si>
    <t>ZIIX2305</t>
  </si>
  <si>
    <t>ZIIX2350</t>
  </si>
  <si>
    <t>ZIIX2400</t>
  </si>
  <si>
    <t>ZIIX2405</t>
  </si>
  <si>
    <t>ZIIX2410</t>
  </si>
  <si>
    <t>ZIIX2430</t>
  </si>
  <si>
    <t>ZIIX2430-S</t>
  </si>
  <si>
    <t>ZIIX2440</t>
  </si>
  <si>
    <t>ZIIX2440-S</t>
  </si>
  <si>
    <t>ZIIX2450</t>
  </si>
  <si>
    <t>ZIIX2450-S</t>
  </si>
  <si>
    <t>ZIIX2470</t>
  </si>
  <si>
    <t>ZIIX2480</t>
  </si>
  <si>
    <t>ZIIX2490</t>
  </si>
  <si>
    <t>ZIIX2490-S</t>
  </si>
  <si>
    <t>ZIIX2510</t>
  </si>
  <si>
    <t>ZIIX2520</t>
  </si>
  <si>
    <t>ZIIX2610</t>
  </si>
  <si>
    <t>ZIIX2620</t>
  </si>
  <si>
    <t>ZIIX2630</t>
  </si>
  <si>
    <t>ZIIX2650</t>
  </si>
  <si>
    <t>ZIIX2651</t>
  </si>
  <si>
    <t>ZIIX2652</t>
  </si>
  <si>
    <t>ZIIX2653</t>
  </si>
  <si>
    <t>ZIIX2654</t>
  </si>
  <si>
    <t>ZIIX2655</t>
  </si>
  <si>
    <t>ZIIX2656</t>
  </si>
  <si>
    <t>ZIIX2657</t>
  </si>
  <si>
    <t>ZIIX2658</t>
  </si>
  <si>
    <t>ZIIX2659</t>
  </si>
  <si>
    <t>ZIIX2660</t>
  </si>
  <si>
    <t>ZIIX2661</t>
  </si>
  <si>
    <t>ZIIX2662</t>
  </si>
  <si>
    <t>ZIIX2663</t>
  </si>
  <si>
    <t>ZIIX2664</t>
  </si>
  <si>
    <t>ZIIX2665</t>
  </si>
  <si>
    <t>ZIIX2666</t>
  </si>
  <si>
    <t>ZIIX2667</t>
  </si>
  <si>
    <t>ZIIX2668</t>
  </si>
  <si>
    <t>ZIIX2669</t>
  </si>
  <si>
    <t>ZIIX2670</t>
  </si>
  <si>
    <t>ZIIX2671</t>
  </si>
  <si>
    <t>ZIIX2672</t>
  </si>
  <si>
    <t>ZIIX2673</t>
  </si>
  <si>
    <t>ZIIX2674</t>
  </si>
  <si>
    <t>ZIIX2675</t>
  </si>
  <si>
    <t>ZIIX2676</t>
  </si>
  <si>
    <t>ZIIX2677</t>
  </si>
  <si>
    <t>ZIIX2678</t>
  </si>
  <si>
    <t>ZIIX2679</t>
  </si>
  <si>
    <t>ZIIX2680</t>
  </si>
  <si>
    <t>ZIIX2681</t>
  </si>
  <si>
    <t>ZIIX2682</t>
  </si>
  <si>
    <t>ZIIX2683</t>
  </si>
  <si>
    <t>ZIIX2684</t>
  </si>
  <si>
    <t>ZIIX2685</t>
  </si>
  <si>
    <t>ZIIX2686</t>
  </si>
  <si>
    <t>ZIIX2687</t>
  </si>
  <si>
    <t>ZIIX2688</t>
  </si>
  <si>
    <t>ZIIX2689</t>
  </si>
  <si>
    <t>ZIIX2690</t>
  </si>
  <si>
    <t>ZIIX2691</t>
  </si>
  <si>
    <t>ZIIX2692</t>
  </si>
  <si>
    <t>ZIIX2693</t>
  </si>
  <si>
    <t>ZIIX2694</t>
  </si>
  <si>
    <t>ZIIX2695</t>
  </si>
  <si>
    <t>ZIIX2696</t>
  </si>
  <si>
    <t>ZIIX2697</t>
  </si>
  <si>
    <t>ZIIX2698</t>
  </si>
  <si>
    <t>ZIIX2699</t>
  </si>
  <si>
    <t>ZIIX2700</t>
  </si>
  <si>
    <t>ZIIX2701</t>
  </si>
  <si>
    <t>ZIIX2702</t>
  </si>
  <si>
    <t>ZIIX2703</t>
  </si>
  <si>
    <t>ZIIX2704</t>
  </si>
  <si>
    <t>ZIIX2705</t>
  </si>
  <si>
    <t>ZIIX2706</t>
  </si>
  <si>
    <t>ZIIX2707</t>
  </si>
  <si>
    <t>ZIIX2708</t>
  </si>
  <si>
    <t>ZIIX2709</t>
  </si>
  <si>
    <t>ZIIX2710</t>
  </si>
  <si>
    <t>ZIIX2711</t>
  </si>
  <si>
    <t>ZIIX2712</t>
  </si>
  <si>
    <t>ZIIX2713</t>
  </si>
  <si>
    <t>ZIIX2714</t>
  </si>
  <si>
    <t>ZIIX2715</t>
  </si>
  <si>
    <t>ZIIX2716</t>
  </si>
  <si>
    <t>ZIIX2717</t>
  </si>
  <si>
    <t>ZIIX2718</t>
  </si>
  <si>
    <t>ZIIX2719</t>
  </si>
  <si>
    <t>ZIIX2720</t>
  </si>
  <si>
    <t>ZIIX2721</t>
  </si>
  <si>
    <t>ZIIX2722</t>
  </si>
  <si>
    <t>ZIIX2723</t>
  </si>
  <si>
    <t>ZIIX2724</t>
  </si>
  <si>
    <t>ZIIX2725</t>
  </si>
  <si>
    <t>ZIIX2810</t>
  </si>
  <si>
    <t>ZIIX2811</t>
  </si>
  <si>
    <t>ZIIX2815</t>
  </si>
  <si>
    <t>ZIIX2815-S</t>
  </si>
  <si>
    <t>ZIIX2817-S</t>
  </si>
  <si>
    <t>ZIIX2820</t>
  </si>
  <si>
    <t>ZIIX2825</t>
  </si>
  <si>
    <t>ZIIX2830</t>
  </si>
  <si>
    <t>ZIIX2831</t>
  </si>
  <si>
    <t>ZIIX2832</t>
  </si>
  <si>
    <t>ZIIX2840</t>
  </si>
  <si>
    <t>ZIIX2900</t>
  </si>
  <si>
    <t>ZIIX2905</t>
  </si>
  <si>
    <t>ZIIX2910</t>
  </si>
  <si>
    <t>ZIIX2911</t>
  </si>
  <si>
    <t>ZIIX2915</t>
  </si>
  <si>
    <t>ZIIX2916</t>
  </si>
  <si>
    <t>ZIIX2920</t>
  </si>
  <si>
    <t>ZIIX2925</t>
  </si>
  <si>
    <t>ZIIX2930</t>
  </si>
  <si>
    <t>ZIIX2935</t>
  </si>
  <si>
    <t>ZIIX2940</t>
  </si>
  <si>
    <t>ZIIX2943</t>
  </si>
  <si>
    <t>ZIIX2946</t>
  </si>
  <si>
    <t>ZIIX2949</t>
  </si>
  <si>
    <t>ZIIX2952</t>
  </si>
  <si>
    <t>ZIIX2955</t>
  </si>
  <si>
    <t>ZIIX2958</t>
  </si>
  <si>
    <t>ZIIX2961</t>
  </si>
  <si>
    <t>ZIIX2964</t>
  </si>
  <si>
    <t>ZIIX2967</t>
  </si>
  <si>
    <t>ZIIX2970</t>
  </si>
  <si>
    <t>ZIIX2973</t>
  </si>
  <si>
    <t>ZIIX2976</t>
  </si>
  <si>
    <t>ZIIX2990</t>
  </si>
  <si>
    <t>ZIIX2993</t>
  </si>
  <si>
    <t>ZIIX2995</t>
  </si>
  <si>
    <t>ZIIX2996</t>
  </si>
  <si>
    <t>ZIIX2997</t>
  </si>
  <si>
    <t>ZIIX2998</t>
  </si>
  <si>
    <t>ZIIX2999</t>
  </si>
  <si>
    <t>ZIIX3000</t>
  </si>
  <si>
    <t>ZIIX3001</t>
  </si>
  <si>
    <t>ZIIX3002</t>
  </si>
  <si>
    <t>ZIIX3010</t>
  </si>
  <si>
    <t>ZIIX3020</t>
  </si>
  <si>
    <t>ZIIX3030</t>
  </si>
  <si>
    <t>ZIIX3050</t>
  </si>
  <si>
    <t>ZIIX3060</t>
  </si>
  <si>
    <t>ZIIX3070</t>
  </si>
  <si>
    <t>ZIIX3080</t>
  </si>
  <si>
    <t>ZIIX4001</t>
  </si>
  <si>
    <t>ZIIX4001-K</t>
  </si>
  <si>
    <t>ZIIX4005</t>
  </si>
  <si>
    <t>ZIIX4015</t>
  </si>
  <si>
    <t>ZIIX4015-K</t>
  </si>
  <si>
    <t>ZIIX4017</t>
  </si>
  <si>
    <t>ZIIX4020</t>
  </si>
  <si>
    <t>ZIIX4020-S</t>
  </si>
  <si>
    <t>ZIIX4025</t>
  </si>
  <si>
    <t>ZIIX4025-S</t>
  </si>
  <si>
    <t>ZIIX4030</t>
  </si>
  <si>
    <t>ZIIX4030-S</t>
  </si>
  <si>
    <t>ZIIX4035</t>
  </si>
  <si>
    <t>ZIIX4035-S</t>
  </si>
  <si>
    <t>ZIIX4040</t>
  </si>
  <si>
    <t>ZIIX4040-S</t>
  </si>
  <si>
    <t>ZIIX4050</t>
  </si>
  <si>
    <t>ZIIX4060</t>
  </si>
  <si>
    <t>ZILA0120</t>
  </si>
  <si>
    <t>ZILA0130</t>
  </si>
  <si>
    <t>ZILA0180</t>
  </si>
  <si>
    <t>ZILA0221</t>
  </si>
  <si>
    <t>ZILA0222</t>
  </si>
  <si>
    <t>ZILA0223</t>
  </si>
  <si>
    <t>ZILA0227</t>
  </si>
  <si>
    <t>ZILA0230</t>
  </si>
  <si>
    <t>ZILA0231</t>
  </si>
  <si>
    <t>ZILA0240</t>
  </si>
  <si>
    <t>ZILA0241</t>
  </si>
  <si>
    <t>ZILA0245</t>
  </si>
  <si>
    <t>ZILA0246</t>
  </si>
  <si>
    <t>ZILA0250</t>
  </si>
  <si>
    <t>ZILA0251</t>
  </si>
  <si>
    <t>ZILA0305</t>
  </si>
  <si>
    <t>ZILA0306</t>
  </si>
  <si>
    <t>ZILA0315</t>
  </si>
  <si>
    <t>ZILA0316</t>
  </si>
  <si>
    <t>ZILA0320</t>
  </si>
  <si>
    <t>ZILA0321</t>
  </si>
  <si>
    <t>ZILA0325</t>
  </si>
  <si>
    <t>ZILA0326</t>
  </si>
  <si>
    <t>ZILA0335</t>
  </si>
  <si>
    <t>ZILA0336</t>
  </si>
  <si>
    <t>ZILA0337</t>
  </si>
  <si>
    <t>ZILA0338</t>
  </si>
  <si>
    <t>ZILA0339</t>
  </si>
  <si>
    <t>ZILA0340</t>
  </si>
  <si>
    <t>ZILA0341</t>
  </si>
  <si>
    <t>ZILA0342</t>
  </si>
  <si>
    <t>ZILA0345</t>
  </si>
  <si>
    <t>ZILA0350</t>
  </si>
  <si>
    <t>ZILA0355</t>
  </si>
  <si>
    <t>ZILA0360</t>
  </si>
  <si>
    <t>ZILA0361</t>
  </si>
  <si>
    <t>ZILA0362</t>
  </si>
  <si>
    <t>ZILA0363</t>
  </si>
  <si>
    <t>ZILA0364</t>
  </si>
  <si>
    <t>ZILA0365</t>
  </si>
  <si>
    <t>ZILA0366</t>
  </si>
  <si>
    <t>ZILA0367</t>
  </si>
  <si>
    <t>ZILA0368</t>
  </si>
  <si>
    <t>ZILA0410</t>
  </si>
  <si>
    <t>ZILA0420</t>
  </si>
  <si>
    <t>ZILA0440</t>
  </si>
  <si>
    <t>ZILA05</t>
  </si>
  <si>
    <t>ZILA0510</t>
  </si>
  <si>
    <t>ZILA0520</t>
  </si>
  <si>
    <t>ZILA0527</t>
  </si>
  <si>
    <t>ZILA0530</t>
  </si>
  <si>
    <t>ZILA0533</t>
  </si>
  <si>
    <t>ZILA0536</t>
  </si>
  <si>
    <t>ZILA0539</t>
  </si>
  <si>
    <t>ZILA0542</t>
  </si>
  <si>
    <t>ZILA0545</t>
  </si>
  <si>
    <t>ZILA0548</t>
  </si>
  <si>
    <t>ZILA0550</t>
  </si>
  <si>
    <t>ZILA0551</t>
  </si>
  <si>
    <t>ZILA0553</t>
  </si>
  <si>
    <t>ZILA0557</t>
  </si>
  <si>
    <t>ZILA0560</t>
  </si>
  <si>
    <t>ZILA0561</t>
  </si>
  <si>
    <t>ZILA0563</t>
  </si>
  <si>
    <t>ZILA0566</t>
  </si>
  <si>
    <t>ZILA0567</t>
  </si>
  <si>
    <t>ZILA0569</t>
  </si>
  <si>
    <t>ZILA0572</t>
  </si>
  <si>
    <t>ZILA0575</t>
  </si>
  <si>
    <t>ZILA0580</t>
  </si>
  <si>
    <t>ZILA0581</t>
  </si>
  <si>
    <t>ZILA0582</t>
  </si>
  <si>
    <t>ZILA0583</t>
  </si>
  <si>
    <t>ZILA0584</t>
  </si>
  <si>
    <t>ZILA0585</t>
  </si>
  <si>
    <t>ZILA0586</t>
  </si>
  <si>
    <t>ZILA0587</t>
  </si>
  <si>
    <t>ZILA0588</t>
  </si>
  <si>
    <t>ZILA0600</t>
  </si>
  <si>
    <t>ZILA0605</t>
  </si>
  <si>
    <t>ZILA0610</t>
  </si>
  <si>
    <t>ZILA0615</t>
  </si>
  <si>
    <t>ZILA0620</t>
  </si>
  <si>
    <t>ZILA0625</t>
  </si>
  <si>
    <t>ZILA0630</t>
  </si>
  <si>
    <t>ZILA0635</t>
  </si>
  <si>
    <t>ZILA0640</t>
  </si>
  <si>
    <t>ZILA0645</t>
  </si>
  <si>
    <t>ZILA0650</t>
  </si>
  <si>
    <t>ZILA0655</t>
  </si>
  <si>
    <t>ZILA0660</t>
  </si>
  <si>
    <t>ZILA0665</t>
  </si>
  <si>
    <t>ZILA0670</t>
  </si>
  <si>
    <t>ZILA0675</t>
  </si>
  <si>
    <t>ZILA0680</t>
  </si>
  <si>
    <t>ZILA0685</t>
  </si>
  <si>
    <t>ZILA0690</t>
  </si>
  <si>
    <t>ZILA0695</t>
  </si>
  <si>
    <t>ZILA0700</t>
  </si>
  <si>
    <t>ZILA0705</t>
  </si>
  <si>
    <t>ZILA0710</t>
  </si>
  <si>
    <t>ZILA0720</t>
  </si>
  <si>
    <t>ZILA0725</t>
  </si>
  <si>
    <t>ZILA0827</t>
  </si>
  <si>
    <t>ZILA0830</t>
  </si>
  <si>
    <t>ZILA0833</t>
  </si>
  <si>
    <t>ZILA0836</t>
  </si>
  <si>
    <t>ZILA0839</t>
  </si>
  <si>
    <t>ZILA0845</t>
  </si>
  <si>
    <t>ZILA0848</t>
  </si>
  <si>
    <t>ZILA0851</t>
  </si>
  <si>
    <t>ZILA0853</t>
  </si>
  <si>
    <t>ZILA0857</t>
  </si>
  <si>
    <t>ZILA0863</t>
  </si>
  <si>
    <t>ZILA0867</t>
  </si>
  <si>
    <t>ZILA0869</t>
  </si>
  <si>
    <t>ZILA0880</t>
  </si>
  <si>
    <t>ZILA0881</t>
  </si>
  <si>
    <t>ZILA0882</t>
  </si>
  <si>
    <t>ZILA0883</t>
  </si>
  <si>
    <t>ZILA0884</t>
  </si>
  <si>
    <t>ZILA0885</t>
  </si>
  <si>
    <t>ZILA0886</t>
  </si>
  <si>
    <t>ZILA0887</t>
  </si>
  <si>
    <t>ZILA7000</t>
  </si>
  <si>
    <t>ZILE0010</t>
  </si>
  <si>
    <t>ZILE0015</t>
  </si>
  <si>
    <t>ZILE0016</t>
  </si>
  <si>
    <t>ZILE0020</t>
  </si>
  <si>
    <t>ZILE0025</t>
  </si>
  <si>
    <t>ZILE0030</t>
  </si>
  <si>
    <t>ZILE0035</t>
  </si>
  <si>
    <t>ZILE0040</t>
  </si>
  <si>
    <t>ZILE0045</t>
  </si>
  <si>
    <t xml:space="preserve">ZILE0045 </t>
  </si>
  <si>
    <t>ZILE0046</t>
  </si>
  <si>
    <t>ZILE0050</t>
  </si>
  <si>
    <t>ZILE0055</t>
  </si>
  <si>
    <t>ZILE0056</t>
  </si>
  <si>
    <t>ZILE0060</t>
  </si>
  <si>
    <t>ZILE0061</t>
  </si>
  <si>
    <t>ZILE0230</t>
  </si>
  <si>
    <t>ZILE0235</t>
  </si>
  <si>
    <t>ZILE0280</t>
  </si>
  <si>
    <t>ZILE5010</t>
  </si>
  <si>
    <t>ZILX0210-1</t>
  </si>
  <si>
    <t>ZILX0210-2</t>
  </si>
  <si>
    <t>ZILX0212</t>
  </si>
  <si>
    <t>ZILX0215</t>
  </si>
  <si>
    <t>ZILX0216</t>
  </si>
  <si>
    <t>ZILX0218</t>
  </si>
  <si>
    <t>ZILX0220</t>
  </si>
  <si>
    <t>ZILX0221</t>
  </si>
  <si>
    <t>ZILX0222</t>
  </si>
  <si>
    <t>ZILX0225</t>
  </si>
  <si>
    <t>ZILX0226</t>
  </si>
  <si>
    <t>ZILX0227</t>
  </si>
  <si>
    <t>ZILX0275</t>
  </si>
  <si>
    <t>ZILX0285</t>
  </si>
  <si>
    <t>ZILX0500</t>
  </si>
  <si>
    <t>ZILX0505</t>
  </si>
  <si>
    <t>ZILX0508</t>
  </si>
  <si>
    <t>ZILX0509</t>
  </si>
  <si>
    <t>ZILX0510</t>
  </si>
  <si>
    <t>ZILX1135</t>
  </si>
  <si>
    <t>ZILX1140</t>
  </si>
  <si>
    <t>ZILX1650</t>
  </si>
  <si>
    <t>ZILX3110</t>
  </si>
  <si>
    <t>ZILX3120</t>
  </si>
  <si>
    <t>ZILX3125</t>
  </si>
  <si>
    <t>ZILX3130</t>
  </si>
  <si>
    <t>ZILX4110</t>
  </si>
  <si>
    <t>ZILX4111</t>
  </si>
  <si>
    <t>ZILX4112</t>
  </si>
  <si>
    <t>ZILX4120</t>
  </si>
  <si>
    <t>ZILX4121</t>
  </si>
  <si>
    <t>ZILX4122</t>
  </si>
  <si>
    <t>ZILX4130</t>
  </si>
  <si>
    <t>ZILX4140</t>
  </si>
  <si>
    <t>ZILX4142</t>
  </si>
  <si>
    <t>ZILX4143</t>
  </si>
  <si>
    <t>ZILX4144</t>
  </si>
  <si>
    <t>ZILX4150</t>
  </si>
  <si>
    <t>ZILX4152</t>
  </si>
  <si>
    <t>ZILX4153</t>
  </si>
  <si>
    <t>ZILX4154</t>
  </si>
  <si>
    <t>ZILX4160</t>
  </si>
  <si>
    <t>ZILX4165</t>
  </si>
  <si>
    <t>ZILX4170</t>
  </si>
  <si>
    <t>ZILX4171-P</t>
  </si>
  <si>
    <t>ZILX4175</t>
  </si>
  <si>
    <t>ZILX4176-P</t>
  </si>
  <si>
    <t>ZILX4180-P</t>
  </si>
  <si>
    <t>ZILX4210</t>
  </si>
  <si>
    <t>ZILX4215</t>
  </si>
  <si>
    <t>ZILX4220</t>
  </si>
  <si>
    <t>ZILX5000</t>
  </si>
  <si>
    <t>ZILX5009</t>
  </si>
  <si>
    <t>ZILX5010</t>
  </si>
  <si>
    <t>ZILX5015-P</t>
  </si>
  <si>
    <t>ZILX5020</t>
  </si>
  <si>
    <t>ZILX6120</t>
  </si>
  <si>
    <t>ZILX6130</t>
  </si>
  <si>
    <t>ZILX6140</t>
  </si>
  <si>
    <t>ZILX6160</t>
  </si>
  <si>
    <t>ZILX6170</t>
  </si>
  <si>
    <t>ZILX6180</t>
  </si>
  <si>
    <t>ZILX6190</t>
  </si>
  <si>
    <t>ZILX6270</t>
  </si>
  <si>
    <t>ZILX6330</t>
  </si>
  <si>
    <t>ZILX6360</t>
  </si>
  <si>
    <t>ZILX6380</t>
  </si>
  <si>
    <t>ZILX7140-1</t>
  </si>
  <si>
    <t>ZILX7140-250S</t>
  </si>
  <si>
    <t>ZILX7230</t>
  </si>
  <si>
    <t>ZILX7240</t>
  </si>
  <si>
    <t>ZILX7260</t>
  </si>
  <si>
    <t>ZILX7265</t>
  </si>
  <si>
    <t>ZILX8010</t>
  </si>
  <si>
    <t>ZILX8020</t>
  </si>
  <si>
    <t>ZIMS0001</t>
  </si>
  <si>
    <t>ZIMS0004</t>
  </si>
  <si>
    <t>ZIMS0005</t>
  </si>
  <si>
    <t>ZIMS0006</t>
  </si>
  <si>
    <t>ZIMS0012</t>
  </si>
  <si>
    <t>ZINS0050</t>
  </si>
  <si>
    <t>ZINS0051</t>
  </si>
  <si>
    <t>ZINS0052</t>
  </si>
  <si>
    <t>ZINS0053</t>
  </si>
  <si>
    <t>ZINS0054</t>
  </si>
  <si>
    <t>ZINS0055</t>
  </si>
  <si>
    <t>ZINS0056</t>
  </si>
  <si>
    <t>ZINS0057</t>
  </si>
  <si>
    <t>ZINS0058</t>
  </si>
  <si>
    <t>ZINS0059</t>
  </si>
  <si>
    <t>ZINS0060</t>
  </si>
  <si>
    <t>ZINS0061</t>
  </si>
  <si>
    <t>ZINS0063</t>
  </si>
  <si>
    <t>ZINS0064</t>
  </si>
  <si>
    <t>ZINS0065</t>
  </si>
  <si>
    <t>ZINS0066</t>
  </si>
  <si>
    <t>ZINS0067</t>
  </si>
  <si>
    <t>ZINS0068</t>
  </si>
  <si>
    <t>ZINS0069</t>
  </si>
  <si>
    <t>ZINS0070</t>
  </si>
  <si>
    <t>ZINS0071</t>
  </si>
  <si>
    <t>ZINS0072</t>
  </si>
  <si>
    <t>ZINS0073</t>
  </si>
  <si>
    <t>ZINS0074</t>
  </si>
  <si>
    <t>ZINS0075</t>
  </si>
  <si>
    <t>ZINS0076</t>
  </si>
  <si>
    <t>ZINS0077</t>
  </si>
  <si>
    <t>ZINS0078</t>
  </si>
  <si>
    <t>ZINS0079</t>
  </si>
  <si>
    <t>ZINS0080</t>
  </si>
  <si>
    <t>ZINS0081</t>
  </si>
  <si>
    <t>ZINS0082</t>
  </si>
  <si>
    <t>ZINS0083</t>
  </si>
  <si>
    <t>ZINS0084</t>
  </si>
  <si>
    <t>ZINS0085</t>
  </si>
  <si>
    <t>ZINS0086</t>
  </si>
  <si>
    <t>ZINS0087</t>
  </si>
  <si>
    <t>ZINS0088</t>
  </si>
  <si>
    <t>ZINS0090</t>
  </si>
  <si>
    <t>ZINS0091</t>
  </si>
  <si>
    <t>ZINS0092</t>
  </si>
  <si>
    <t>ZINS0093</t>
  </si>
  <si>
    <t>ZINS0094</t>
  </si>
  <si>
    <t>ZINS0095</t>
  </si>
  <si>
    <t>ZINS0096</t>
  </si>
  <si>
    <t>ZINS0097</t>
  </si>
  <si>
    <t>ZINS0098</t>
  </si>
  <si>
    <t>ZINS0099</t>
  </si>
  <si>
    <t>ZINS0100</t>
  </si>
  <si>
    <t>ZINS0101</t>
  </si>
  <si>
    <t>ZINS0102</t>
  </si>
  <si>
    <t>ZINS0103</t>
  </si>
  <si>
    <t>ZINS0104</t>
  </si>
  <si>
    <t>ZINS0105</t>
  </si>
  <si>
    <t>ZINS0106</t>
  </si>
  <si>
    <t>ZINS0108</t>
  </si>
  <si>
    <t>ZINS0109</t>
  </si>
  <si>
    <t>ZINS0110</t>
  </si>
  <si>
    <t>ZINS0111</t>
  </si>
  <si>
    <t>ZINS0112</t>
  </si>
  <si>
    <t>ZINS0113</t>
  </si>
  <si>
    <t>ZINS0114</t>
  </si>
  <si>
    <t>ZINS0115</t>
  </si>
  <si>
    <t>ZINS0116</t>
  </si>
  <si>
    <t>ZINS0117</t>
  </si>
  <si>
    <t>ZINS0118</t>
  </si>
  <si>
    <t>ZINS0119</t>
  </si>
  <si>
    <t>ZINS0120</t>
  </si>
  <si>
    <t>ZINS0121</t>
  </si>
  <si>
    <t>ZINS0122</t>
  </si>
  <si>
    <t>ZINS0123</t>
  </si>
  <si>
    <t>ZINS0126</t>
  </si>
  <si>
    <t>ZINS0127</t>
  </si>
  <si>
    <t>ZINS0128</t>
  </si>
  <si>
    <t>ZINS0129</t>
  </si>
  <si>
    <t>ZINS0130</t>
  </si>
  <si>
    <t>ZINS0131</t>
  </si>
  <si>
    <t>ZINS0132</t>
  </si>
  <si>
    <t>ZINS0133</t>
  </si>
  <si>
    <t>ZINS0134</t>
  </si>
  <si>
    <t>ZINS0135</t>
  </si>
  <si>
    <t>ZINS0136</t>
  </si>
  <si>
    <t>ZINS0137</t>
  </si>
  <si>
    <t>ZINS0138</t>
  </si>
  <si>
    <t>ZINS0139</t>
  </si>
  <si>
    <t>ZINS0140</t>
  </si>
  <si>
    <t>ZINS0141</t>
  </si>
  <si>
    <t>ZINS0142</t>
  </si>
  <si>
    <t>ZINS0143</t>
  </si>
  <si>
    <t>ZINS0144</t>
  </si>
  <si>
    <t>ZINS0147</t>
  </si>
  <si>
    <t>ZINS0148</t>
  </si>
  <si>
    <t>ZINS0149</t>
  </si>
  <si>
    <t>ZINS0150</t>
  </si>
  <si>
    <t>ZINS0151</t>
  </si>
  <si>
    <t>ZINS0152</t>
  </si>
  <si>
    <t>ZINS0153</t>
  </si>
  <si>
    <t>ZINS0154</t>
  </si>
  <si>
    <t>ZINS0155</t>
  </si>
  <si>
    <t>ZINS0156</t>
  </si>
  <si>
    <t>ZINS0157</t>
  </si>
  <si>
    <t>ZINS0158</t>
  </si>
  <si>
    <t>ZINS0159</t>
  </si>
  <si>
    <t>ZINS0160</t>
  </si>
  <si>
    <t>ZINS0161</t>
  </si>
  <si>
    <t>ZINS0162</t>
  </si>
  <si>
    <t>ZINS0163</t>
  </si>
  <si>
    <t>ZINS0164</t>
  </si>
  <si>
    <t>ZINS0165</t>
  </si>
  <si>
    <t>ZINS0166</t>
  </si>
  <si>
    <t>ZINS0167</t>
  </si>
  <si>
    <t>ZINS0168</t>
  </si>
  <si>
    <t>ZINS0169</t>
  </si>
  <si>
    <t>ZINS0170</t>
  </si>
  <si>
    <t>ZINS0171</t>
  </si>
  <si>
    <t>ZINS0172</t>
  </si>
  <si>
    <t>ZINS0173</t>
  </si>
  <si>
    <t>ZINS0174</t>
  </si>
  <si>
    <t>ZINS0175</t>
  </si>
  <si>
    <t>ZINS0178</t>
  </si>
  <si>
    <t>ZINS0179</t>
  </si>
  <si>
    <t>ZINS0180</t>
  </si>
  <si>
    <t>ZINS0181</t>
  </si>
  <si>
    <t>ZINS0182</t>
  </si>
  <si>
    <t>ZINS0183</t>
  </si>
  <si>
    <t>ZINS0185</t>
  </si>
  <si>
    <t>ZINS0186</t>
  </si>
  <si>
    <t>ZINS0188</t>
  </si>
  <si>
    <t>ZINS0189</t>
  </si>
  <si>
    <t>ZINS0190</t>
  </si>
  <si>
    <t>ZINS0191</t>
  </si>
  <si>
    <t>ZINS0192</t>
  </si>
  <si>
    <t>ZINS0193</t>
  </si>
  <si>
    <t>ZINS0194</t>
  </si>
  <si>
    <t>ZINS0195</t>
  </si>
  <si>
    <t>ZINS0196</t>
  </si>
  <si>
    <t>ZINS0197</t>
  </si>
  <si>
    <t>ZINS0198</t>
  </si>
  <si>
    <t>ZINS0199</t>
  </si>
  <si>
    <t>ZINS0200</t>
  </si>
  <si>
    <t>ZINS0201</t>
  </si>
  <si>
    <t>ZINS0202</t>
  </si>
  <si>
    <t>ZINS0203</t>
  </si>
  <si>
    <t>ZINS0204</t>
  </si>
  <si>
    <t>ZINS0205</t>
  </si>
  <si>
    <t>ZINS0206</t>
  </si>
  <si>
    <t>ZINS0207</t>
  </si>
  <si>
    <t>ZINS0208</t>
  </si>
  <si>
    <t>ZINS0209</t>
  </si>
  <si>
    <t>ZINS0210</t>
  </si>
  <si>
    <t>ZINS0213</t>
  </si>
  <si>
    <t>ZINS0214</t>
  </si>
  <si>
    <t>ZINS0215</t>
  </si>
  <si>
    <t>ZINS0216</t>
  </si>
  <si>
    <t>ZINS0217</t>
  </si>
  <si>
    <t>ZINS0218</t>
  </si>
  <si>
    <t>ZINS0220</t>
  </si>
  <si>
    <t>ZINS0221</t>
  </si>
  <si>
    <t>ZINS0223</t>
  </si>
  <si>
    <t>ZINS0224</t>
  </si>
  <si>
    <t>ZINS0225</t>
  </si>
  <si>
    <t>ZINS0226</t>
  </si>
  <si>
    <t>ZINS0227</t>
  </si>
  <si>
    <t>ZINS0228</t>
  </si>
  <si>
    <t>ZINS0229</t>
  </si>
  <si>
    <t>ZINS0230</t>
  </si>
  <si>
    <t>ZINS0231</t>
  </si>
  <si>
    <t>ZINS0232</t>
  </si>
  <si>
    <t>ZINS0233</t>
  </si>
  <si>
    <t>ZINS0234</t>
  </si>
  <si>
    <t>ZINS0235</t>
  </si>
  <si>
    <t>ZINS0236</t>
  </si>
  <si>
    <t>ZINS0237</t>
  </si>
  <si>
    <t>ZINS0238</t>
  </si>
  <si>
    <t>ZINS0239</t>
  </si>
  <si>
    <t>ZINS0240</t>
  </si>
  <si>
    <t>ZINS0241</t>
  </si>
  <si>
    <t>ZINS0242</t>
  </si>
  <si>
    <t>ZINS0243</t>
  </si>
  <si>
    <t>ZINS0244</t>
  </si>
  <si>
    <t>ZINS0245</t>
  </si>
  <si>
    <t>ZINS0246</t>
  </si>
  <si>
    <t>ZINS0247</t>
  </si>
  <si>
    <t>ZINS0248</t>
  </si>
  <si>
    <t>ZINS0249</t>
  </si>
  <si>
    <t>ZINS0252</t>
  </si>
  <si>
    <t>ZINS0253</t>
  </si>
  <si>
    <t>ZINS0254</t>
  </si>
  <si>
    <t>ZINS0255</t>
  </si>
  <si>
    <t>ZINS0256</t>
  </si>
  <si>
    <t>ZINS0257</t>
  </si>
  <si>
    <t>ZINS0259</t>
  </si>
  <si>
    <t>ZINS0260</t>
  </si>
  <si>
    <t>ZINS0262</t>
  </si>
  <si>
    <t>ZINS0263</t>
  </si>
  <si>
    <t>ZINS0264</t>
  </si>
  <si>
    <t>ZINS0265</t>
  </si>
  <si>
    <t>ZINS0266</t>
  </si>
  <si>
    <t>ZINS0267</t>
  </si>
  <si>
    <t>ZINS0268</t>
  </si>
  <si>
    <t>ZINS0269</t>
  </si>
  <si>
    <t>ZINS0270</t>
  </si>
  <si>
    <t>ZINS0271</t>
  </si>
  <si>
    <t>ZINS0272</t>
  </si>
  <si>
    <t>ZINS0273</t>
  </si>
  <si>
    <t>ZINS0274</t>
  </si>
  <si>
    <t>ZINS0275</t>
  </si>
  <si>
    <t>ZINS0276</t>
  </si>
  <si>
    <t>ZINS0277</t>
  </si>
  <si>
    <t>ZINS0278</t>
  </si>
  <si>
    <t>ZINS0279</t>
  </si>
  <si>
    <t>ZINS0280</t>
  </si>
  <si>
    <t>ZINS0281</t>
  </si>
  <si>
    <t>ZINS0282</t>
  </si>
  <si>
    <t>ZINS0283</t>
  </si>
  <si>
    <t>ZINS0284</t>
  </si>
  <si>
    <t>ZINS0285</t>
  </si>
  <si>
    <t>ZINS0286</t>
  </si>
  <si>
    <t>ZINS0287</t>
  </si>
  <si>
    <t>ZINS0288</t>
  </si>
  <si>
    <t>ZINS0291</t>
  </si>
  <si>
    <t>ZINS0292</t>
  </si>
  <si>
    <t>ZINS0293</t>
  </si>
  <si>
    <t>ZINS0294</t>
  </si>
  <si>
    <t>ZINS0295</t>
  </si>
  <si>
    <t>ZINS0296</t>
  </si>
  <si>
    <t>ZINS0298</t>
  </si>
  <si>
    <t>ZINS0299</t>
  </si>
  <si>
    <t>ZINS0301</t>
  </si>
  <si>
    <t>ZINS0302</t>
  </si>
  <si>
    <t>ZINS0303</t>
  </si>
  <si>
    <t>ZINS0304</t>
  </si>
  <si>
    <t>ZINS0305</t>
  </si>
  <si>
    <t>ZINS0306</t>
  </si>
  <si>
    <t>ZINS0307</t>
  </si>
  <si>
    <t>ZINS0309</t>
  </si>
  <si>
    <t>ZINS0310</t>
  </si>
  <si>
    <t>ZINS0311</t>
  </si>
  <si>
    <t>ZINS0312</t>
  </si>
  <si>
    <t>ZINS0313</t>
  </si>
  <si>
    <t>ZINS0314</t>
  </si>
  <si>
    <t>ZINS0315</t>
  </si>
  <si>
    <t>ZINS0316</t>
  </si>
  <si>
    <t>ZINS0318</t>
  </si>
  <si>
    <t>ZINS0319</t>
  </si>
  <si>
    <t>ZINS0320</t>
  </si>
  <si>
    <t>ZINS0321</t>
  </si>
  <si>
    <t>ZINS0323</t>
  </si>
  <si>
    <t>ZINS0324</t>
  </si>
  <si>
    <t>ZINS0325</t>
  </si>
  <si>
    <t>ZINS0326</t>
  </si>
  <si>
    <t>ZINS0327</t>
  </si>
  <si>
    <t>ZINS0328</t>
  </si>
  <si>
    <t>ZINS0329</t>
  </si>
  <si>
    <t>ZINS0331</t>
  </si>
  <si>
    <t>ZINS0332</t>
  </si>
  <si>
    <t>ZINS0333</t>
  </si>
  <si>
    <t>ZINS0334</t>
  </si>
  <si>
    <t>ZINS0335</t>
  </si>
  <si>
    <t>ZINS0336</t>
  </si>
  <si>
    <t>ZINS0337</t>
  </si>
  <si>
    <t>ZINS0338</t>
  </si>
  <si>
    <t>ZINS0340</t>
  </si>
  <si>
    <t>ZINS0341</t>
  </si>
  <si>
    <t>ZINS0342</t>
  </si>
  <si>
    <t>ZINS0343</t>
  </si>
  <si>
    <t>ZINS0344</t>
  </si>
  <si>
    <t>ZINS0345</t>
  </si>
  <si>
    <t>ZINS0346</t>
  </si>
  <si>
    <t>ZINS0348</t>
  </si>
  <si>
    <t>ZINS0349</t>
  </si>
  <si>
    <t>ZINS0350</t>
  </si>
  <si>
    <t>ZINS0351</t>
  </si>
  <si>
    <t>ZINS0352</t>
  </si>
  <si>
    <t>ZINS0353</t>
  </si>
  <si>
    <t>ZINS0354</t>
  </si>
  <si>
    <t>ZINS0355</t>
  </si>
  <si>
    <t>ZINS0356</t>
  </si>
  <si>
    <t>ZINS0357</t>
  </si>
  <si>
    <t>ZINS0358</t>
  </si>
  <si>
    <t>ZINS0359</t>
  </si>
  <si>
    <t>ZINS0360</t>
  </si>
  <si>
    <t>ZINS0361</t>
  </si>
  <si>
    <t>ZINS0362</t>
  </si>
  <si>
    <t>ZINS0363</t>
  </si>
  <si>
    <t>ZINS0364</t>
  </si>
  <si>
    <t>ZINS0365</t>
  </si>
  <si>
    <t>ZINS0366</t>
  </si>
  <si>
    <t>ZINS0367</t>
  </si>
  <si>
    <t>ZINS0368</t>
  </si>
  <si>
    <t>ZINS0369</t>
  </si>
  <si>
    <t>ZINS0370</t>
  </si>
  <si>
    <t>ZINS0371</t>
  </si>
  <si>
    <t>ZINS0372</t>
  </si>
  <si>
    <t>ZINS0373</t>
  </si>
  <si>
    <t>ZINS0374</t>
  </si>
  <si>
    <t>ZINS0375</t>
  </si>
  <si>
    <t>ZINS0376</t>
  </si>
  <si>
    <t>ZINS0377</t>
  </si>
  <si>
    <t>ZINS0378</t>
  </si>
  <si>
    <t>ZINS0379</t>
  </si>
  <si>
    <t>ZINS0380</t>
  </si>
  <si>
    <t>ZINS0381</t>
  </si>
  <si>
    <t>ZINS0382</t>
  </si>
  <si>
    <t>ZINS0383</t>
  </si>
  <si>
    <t>ZINS0384</t>
  </si>
  <si>
    <t>ZINS0385</t>
  </si>
  <si>
    <t>ZINS0386</t>
  </si>
  <si>
    <t>ZINS0387</t>
  </si>
  <si>
    <t>ZINS0388</t>
  </si>
  <si>
    <t>ZINS0389</t>
  </si>
  <si>
    <t>ZINS0390</t>
  </si>
  <si>
    <t>ZINS0391</t>
  </si>
  <si>
    <t>ZINS0392</t>
  </si>
  <si>
    <t>ZINS0393</t>
  </si>
  <si>
    <t>ZINS0394</t>
  </si>
  <si>
    <t>ZINS0395</t>
  </si>
  <si>
    <t>ZINS0396</t>
  </si>
  <si>
    <t>ZINS0397</t>
  </si>
  <si>
    <t>ZINS0398</t>
  </si>
  <si>
    <t>ZINS0399</t>
  </si>
  <si>
    <t>ZINS0400</t>
  </si>
  <si>
    <t>ZINS0401</t>
  </si>
  <si>
    <t>ZINS0402</t>
  </si>
  <si>
    <t>ZINS0403</t>
  </si>
  <si>
    <t>ZINS0404</t>
  </si>
  <si>
    <t>ZINS0405</t>
  </si>
  <si>
    <t>ZINS0406</t>
  </si>
  <si>
    <t>ZINS0407</t>
  </si>
  <si>
    <t>ZINS0408</t>
  </si>
  <si>
    <t>ZINS0409</t>
  </si>
  <si>
    <t>ZINS0410</t>
  </si>
  <si>
    <t>ZINS0411</t>
  </si>
  <si>
    <t>ZINS0412</t>
  </si>
  <si>
    <t>ZINS0413</t>
  </si>
  <si>
    <t>ZINS0414</t>
  </si>
  <si>
    <t>ZINS0415</t>
  </si>
  <si>
    <t>ZINS0416</t>
  </si>
  <si>
    <t>ZINS0417</t>
  </si>
  <si>
    <t>ZINS0418</t>
  </si>
  <si>
    <t>ZINS0419</t>
  </si>
  <si>
    <t>ZINS0420</t>
  </si>
  <si>
    <t>ZINS0421</t>
  </si>
  <si>
    <t>ZINS0422</t>
  </si>
  <si>
    <t>ZINS0423</t>
  </si>
  <si>
    <t>ZINS0424</t>
  </si>
  <si>
    <t>ZINS0425</t>
  </si>
  <si>
    <t>ZINS0426</t>
  </si>
  <si>
    <t>ZINS0427</t>
  </si>
  <si>
    <t>ZINS0428</t>
  </si>
  <si>
    <t>ZINS0429</t>
  </si>
  <si>
    <t>ZINS0430</t>
  </si>
  <si>
    <t>ZINS0431</t>
  </si>
  <si>
    <t>ZINS0432</t>
  </si>
  <si>
    <t>ZINS0433</t>
  </si>
  <si>
    <t>ZINS0434</t>
  </si>
  <si>
    <t>ZINS0435</t>
  </si>
  <si>
    <t>ZINS0436</t>
  </si>
  <si>
    <t>ZINS0437</t>
  </si>
  <si>
    <t>ZINS0438</t>
  </si>
  <si>
    <t>ZINS0439</t>
  </si>
  <si>
    <t>ZINS0440</t>
  </si>
  <si>
    <t>ZINS0441</t>
  </si>
  <si>
    <t>ZINS0442</t>
  </si>
  <si>
    <t>ZINS0443</t>
  </si>
  <si>
    <t>ZINS0444</t>
  </si>
  <si>
    <t>ZINS0445</t>
  </si>
  <si>
    <t>ZINS0446</t>
  </si>
  <si>
    <t>ZINS0447</t>
  </si>
  <si>
    <t>ZINS0448</t>
  </si>
  <si>
    <t>ZINS0449</t>
  </si>
  <si>
    <t>ZINS0450</t>
  </si>
  <si>
    <t>ZINS0451</t>
  </si>
  <si>
    <t>ZINS0452</t>
  </si>
  <si>
    <t>ZINS0453</t>
  </si>
  <si>
    <t>ZINS0454</t>
  </si>
  <si>
    <t>ZINS0455</t>
  </si>
  <si>
    <t>ZINS0456</t>
  </si>
  <si>
    <t>ZINS0457</t>
  </si>
  <si>
    <t>ZINS0458</t>
  </si>
  <si>
    <t>ZINS0459</t>
  </si>
  <si>
    <t>ZINS0460</t>
  </si>
  <si>
    <t>ZINS0461</t>
  </si>
  <si>
    <t>ZINS0462</t>
  </si>
  <si>
    <t>ZINS0463</t>
  </si>
  <si>
    <t>ZINS0464</t>
  </si>
  <si>
    <t>ZINS0465</t>
  </si>
  <si>
    <t>ZINS0466</t>
  </si>
  <si>
    <t>ZINS0467</t>
  </si>
  <si>
    <t>ZINS0468</t>
  </si>
  <si>
    <t>ZINS0469</t>
  </si>
  <si>
    <t>ZINS0470</t>
  </si>
  <si>
    <t>ZINS0471</t>
  </si>
  <si>
    <t>ZINS0472</t>
  </si>
  <si>
    <t>ZINS0473</t>
  </si>
  <si>
    <t>ZINS0474</t>
  </si>
  <si>
    <t>ZINS0475</t>
  </si>
  <si>
    <t>ZINS0476</t>
  </si>
  <si>
    <t>ZINS0477</t>
  </si>
  <si>
    <t>ZINS0478</t>
  </si>
  <si>
    <t>ZINS0479</t>
  </si>
  <si>
    <t>ZINS0480</t>
  </si>
  <si>
    <t>ZINS0481</t>
  </si>
  <si>
    <t>ZINS0482</t>
  </si>
  <si>
    <t>ZINS0483</t>
  </si>
  <si>
    <t>ZINS0484</t>
  </si>
  <si>
    <t>ZINS0485</t>
  </si>
  <si>
    <t>ZINS0486</t>
  </si>
  <si>
    <t>ZINS0487</t>
  </si>
  <si>
    <t>ZINS0488</t>
  </si>
  <si>
    <t>ZINS0489</t>
  </si>
  <si>
    <t>ZINS0490</t>
  </si>
  <si>
    <t>ZINS0491</t>
  </si>
  <si>
    <t>ZINS0492</t>
  </si>
  <si>
    <t>ZINS0493</t>
  </si>
  <si>
    <t>ZINS0494</t>
  </si>
  <si>
    <t>ZINS0495</t>
  </si>
  <si>
    <t>ZINS0496</t>
  </si>
  <si>
    <t>ZINS0497</t>
  </si>
  <si>
    <t>ZINS0498</t>
  </si>
  <si>
    <t>ZINS0499</t>
  </si>
  <si>
    <t>ZINS0500</t>
  </si>
  <si>
    <t>ZINS0501</t>
  </si>
  <si>
    <t>ZINS0502</t>
  </si>
  <si>
    <t>ZINS0503</t>
  </si>
  <si>
    <t>ZINS0504</t>
  </si>
  <si>
    <t>ZINS0505</t>
  </si>
  <si>
    <t>ZINS0506</t>
  </si>
  <si>
    <t>ZINS0507</t>
  </si>
  <si>
    <t>ZINS0508</t>
  </si>
  <si>
    <t>ZINS0509</t>
  </si>
  <si>
    <t>ZINS0510</t>
  </si>
  <si>
    <t>ZINS0511</t>
  </si>
  <si>
    <t>ZINS0512</t>
  </si>
  <si>
    <t>ZINS0513</t>
  </si>
  <si>
    <t>ZINS0514</t>
  </si>
  <si>
    <t>ZINS0515</t>
  </si>
  <si>
    <t>ZINS0516</t>
  </si>
  <si>
    <t>ZINS0517</t>
  </si>
  <si>
    <t>ZINS0518</t>
  </si>
  <si>
    <t>ZINS0519</t>
  </si>
  <si>
    <t>ZINS0520</t>
  </si>
  <si>
    <t>ZINS0521</t>
  </si>
  <si>
    <t>ZINS0522</t>
  </si>
  <si>
    <t>ZINS0523</t>
  </si>
  <si>
    <t>ZINS0524</t>
  </si>
  <si>
    <t>ZINS0525</t>
  </si>
  <si>
    <t>ZINS0526</t>
  </si>
  <si>
    <t>ZINS0527</t>
  </si>
  <si>
    <t>ZINS0528</t>
  </si>
  <si>
    <t>ZINS0529</t>
  </si>
  <si>
    <t>ZINS0530</t>
  </si>
  <si>
    <t>ZINS0531</t>
  </si>
  <si>
    <t>ZINS0532</t>
  </si>
  <si>
    <t>ZINS0533</t>
  </si>
  <si>
    <t>ZINS0534</t>
  </si>
  <si>
    <t>ZINS0535</t>
  </si>
  <si>
    <t>ZINS0536</t>
  </si>
  <si>
    <t>ZINS0537</t>
  </si>
  <si>
    <t>ZINS0538</t>
  </si>
  <si>
    <t>ZINS0539</t>
  </si>
  <si>
    <t>ZINS0540</t>
  </si>
  <si>
    <t>ZINS0541</t>
  </si>
  <si>
    <t>ZINS0542</t>
  </si>
  <si>
    <t>ZINS0543</t>
  </si>
  <si>
    <t>ZINS0544</t>
  </si>
  <si>
    <t>ZINS0545</t>
  </si>
  <si>
    <t>ZINS0546</t>
  </si>
  <si>
    <t>ZINS0547</t>
  </si>
  <si>
    <t>ZINS0548</t>
  </si>
  <si>
    <t>ZINS0549</t>
  </si>
  <si>
    <t>ZINS0550</t>
  </si>
  <si>
    <t>ZINS0551</t>
  </si>
  <si>
    <t>ZINS0552</t>
  </si>
  <si>
    <t>ZINS0553</t>
  </si>
  <si>
    <t>ZINS0554</t>
  </si>
  <si>
    <t>ZINS0555</t>
  </si>
  <si>
    <t>ZINS0556</t>
  </si>
  <si>
    <t>ZINS0557</t>
  </si>
  <si>
    <t>ZINS0558</t>
  </si>
  <si>
    <t>ZINS0559</t>
  </si>
  <si>
    <t>ZINS0560</t>
  </si>
  <si>
    <t>ZINS0561</t>
  </si>
  <si>
    <t>ZINS0562</t>
  </si>
  <si>
    <t>ZINS0563</t>
  </si>
  <si>
    <t>ZINS0564</t>
  </si>
  <si>
    <t>ZINS0565</t>
  </si>
  <si>
    <t>ZINS0566</t>
  </si>
  <si>
    <t>ZINS0567</t>
  </si>
  <si>
    <t>ZINS0568</t>
  </si>
  <si>
    <t>ZINS0569</t>
  </si>
  <si>
    <t>ZINS0570</t>
  </si>
  <si>
    <t>ZINS0571</t>
  </si>
  <si>
    <t>ZINS0572</t>
  </si>
  <si>
    <t>ZINS0573</t>
  </si>
  <si>
    <t>ZINS0574</t>
  </si>
  <si>
    <t>ZINS0575</t>
  </si>
  <si>
    <t>ZINS0576</t>
  </si>
  <si>
    <t>ZINS0577</t>
  </si>
  <si>
    <t>ZINS0578</t>
  </si>
  <si>
    <t>ZINS0579</t>
  </si>
  <si>
    <t>ZINS0580</t>
  </si>
  <si>
    <t>ZINS0581</t>
  </si>
  <si>
    <t>ZINS0582</t>
  </si>
  <si>
    <t>ZINS0583</t>
  </si>
  <si>
    <t>ZINS0584</t>
  </si>
  <si>
    <t>ZINS0585</t>
  </si>
  <si>
    <t>ZINS0586</t>
  </si>
  <si>
    <t>ZINS0587</t>
  </si>
  <si>
    <t>ZINS0588</t>
  </si>
  <si>
    <t>ZINS0589</t>
  </si>
  <si>
    <t>ZINS0590</t>
  </si>
  <si>
    <t>ZINS0591</t>
  </si>
  <si>
    <t>ZINS0592</t>
  </si>
  <si>
    <t>ZINS0593</t>
  </si>
  <si>
    <t>ZINS0594</t>
  </si>
  <si>
    <t>ZINS0595</t>
  </si>
  <si>
    <t>ZINS0596</t>
  </si>
  <si>
    <t>ZINS0597</t>
  </si>
  <si>
    <t>ZINS0598</t>
  </si>
  <si>
    <t>ZINS0599</t>
  </si>
  <si>
    <t>ZINS0600</t>
  </si>
  <si>
    <t>ZINS0601</t>
  </si>
  <si>
    <t>ZINS0602</t>
  </si>
  <si>
    <t>ZINS0603</t>
  </si>
  <si>
    <t>ZINS0604</t>
  </si>
  <si>
    <t>ZINS0605</t>
  </si>
  <si>
    <t>ZINS0606</t>
  </si>
  <si>
    <t>ZINS0607</t>
  </si>
  <si>
    <t>ZINS0608</t>
  </si>
  <si>
    <t>ZINS0609</t>
  </si>
  <si>
    <t>ZINS0610</t>
  </si>
  <si>
    <t>ZINS0611</t>
  </si>
  <si>
    <t>ZINS0612</t>
  </si>
  <si>
    <t>ZINS0613</t>
  </si>
  <si>
    <t>ZINS0614</t>
  </si>
  <si>
    <t>ZINS0615</t>
  </si>
  <si>
    <t>ZINS0616</t>
  </si>
  <si>
    <t>ZINS0617</t>
  </si>
  <si>
    <t>ZINS0618</t>
  </si>
  <si>
    <t>ZINS0619</t>
  </si>
  <si>
    <t>ZINS0620</t>
  </si>
  <si>
    <t>ZINS0621</t>
  </si>
  <si>
    <t>ZINS0622</t>
  </si>
  <si>
    <t>ZINS0623</t>
  </si>
  <si>
    <t>ZINS0624</t>
  </si>
  <si>
    <t>ZINS0625</t>
  </si>
  <si>
    <t>ZINS0626</t>
  </si>
  <si>
    <t>ZINS0627</t>
  </si>
  <si>
    <t>ZINS0628</t>
  </si>
  <si>
    <t>ZINS0629</t>
  </si>
  <si>
    <t>ZINS0630</t>
  </si>
  <si>
    <t>ZINS0631</t>
  </si>
  <si>
    <t>ZINS0632</t>
  </si>
  <si>
    <t>ZINS0633</t>
  </si>
  <si>
    <t>ZINS0634</t>
  </si>
  <si>
    <t>ZINS0635</t>
  </si>
  <si>
    <t>ZINS0636</t>
  </si>
  <si>
    <t>ZINS0637</t>
  </si>
  <si>
    <t>ZINS0638</t>
  </si>
  <si>
    <t>ZINS0639</t>
  </si>
  <si>
    <t>ZINS0640</t>
  </si>
  <si>
    <t>ZINS0641</t>
  </si>
  <si>
    <t>ZINS0642</t>
  </si>
  <si>
    <t>ZINS0643</t>
  </si>
  <si>
    <t>ZINS0644</t>
  </si>
  <si>
    <t>ZINS0645</t>
  </si>
  <si>
    <t>ZINS0646</t>
  </si>
  <si>
    <t>ZINS0647</t>
  </si>
  <si>
    <t>ZINS0648</t>
  </si>
  <si>
    <t>ZINS0649</t>
  </si>
  <si>
    <t>ZINS0650</t>
  </si>
  <si>
    <t>ZINS0651</t>
  </si>
  <si>
    <t>ZINS0652</t>
  </si>
  <si>
    <t>ZINS0653</t>
  </si>
  <si>
    <t>ZINS0654</t>
  </si>
  <si>
    <t>ZINS0655</t>
  </si>
  <si>
    <t>ZINS0656</t>
  </si>
  <si>
    <t>ZINS0657</t>
  </si>
  <si>
    <t>ZINS0658</t>
  </si>
  <si>
    <t>ZINS0659</t>
  </si>
  <si>
    <t>ZINS0660</t>
  </si>
  <si>
    <t>ZINS0661</t>
  </si>
  <si>
    <t>ZINS0662</t>
  </si>
  <si>
    <t>ZINS0663</t>
  </si>
  <si>
    <t>ZINS0664</t>
  </si>
  <si>
    <t>ZINS0665</t>
  </si>
  <si>
    <t>ZINS0666</t>
  </si>
  <si>
    <t>ZINS0667</t>
  </si>
  <si>
    <t>ZINS0668</t>
  </si>
  <si>
    <t>ZINS0669</t>
  </si>
  <si>
    <t>ZINS0670</t>
  </si>
  <si>
    <t>ZINS0671</t>
  </si>
  <si>
    <t>ZINS0672</t>
  </si>
  <si>
    <t>ZINS0673</t>
  </si>
  <si>
    <t>ZINS0674</t>
  </si>
  <si>
    <t>ZINS0675</t>
  </si>
  <si>
    <t>ZINS0676</t>
  </si>
  <si>
    <t>ZINS0677</t>
  </si>
  <si>
    <t>ZINS0678</t>
  </si>
  <si>
    <t>ZINS0679</t>
  </si>
  <si>
    <t>ZINS0680</t>
  </si>
  <si>
    <t>ZINS0681</t>
  </si>
  <si>
    <t>ZINS0682</t>
  </si>
  <si>
    <t>ZINS0683</t>
  </si>
  <si>
    <t>ZINS0684</t>
  </si>
  <si>
    <t>ZINS0685</t>
  </si>
  <si>
    <t>ZINS0686</t>
  </si>
  <si>
    <t>ZINS0687</t>
  </si>
  <si>
    <t>ZINS0688</t>
  </si>
  <si>
    <t>ZINS0689</t>
  </si>
  <si>
    <t>ZINS0690</t>
  </si>
  <si>
    <t>ZINS0691</t>
  </si>
  <si>
    <t>ZINS0692</t>
  </si>
  <si>
    <t>ZINS0693</t>
  </si>
  <si>
    <t>ZINS0694</t>
  </si>
  <si>
    <t>ZINS0695</t>
  </si>
  <si>
    <t>ZINS0696</t>
  </si>
  <si>
    <t>ZINS0697</t>
  </si>
  <si>
    <t>ZINS0698</t>
  </si>
  <si>
    <t>ZINS0699</t>
  </si>
  <si>
    <t>ZINS0700</t>
  </si>
  <si>
    <t>ZINS0701</t>
  </si>
  <si>
    <t>ZINS0702</t>
  </si>
  <si>
    <t>ZINS0703</t>
  </si>
  <si>
    <t>ZINS0704</t>
  </si>
  <si>
    <t>ZINS0705</t>
  </si>
  <si>
    <t>ZINS0706</t>
  </si>
  <si>
    <t>ZINS0707</t>
  </si>
  <si>
    <t>ZINS0708</t>
  </si>
  <si>
    <t>ZINS0709</t>
  </si>
  <si>
    <t>ZINS0710</t>
  </si>
  <si>
    <t>ZINS0711</t>
  </si>
  <si>
    <t>ZINS0712</t>
  </si>
  <si>
    <t>ZINS0713</t>
  </si>
  <si>
    <t>ZINS0714</t>
  </si>
  <si>
    <t>ZINS0715</t>
  </si>
  <si>
    <t>ZINS0716</t>
  </si>
  <si>
    <t>ZINS0717</t>
  </si>
  <si>
    <t>ZINS0718</t>
  </si>
  <si>
    <t>ZINS0719</t>
  </si>
  <si>
    <t>ZINS0720</t>
  </si>
  <si>
    <t>ZINS0721</t>
  </si>
  <si>
    <t>ZINS0722</t>
  </si>
  <si>
    <t>ZINS0723</t>
  </si>
  <si>
    <t>ZINS0724</t>
  </si>
  <si>
    <t>ZINS0725</t>
  </si>
  <si>
    <t>ZINS0726</t>
  </si>
  <si>
    <t>ZINS0727</t>
  </si>
  <si>
    <t>ZINS0728</t>
  </si>
  <si>
    <t>ZINS0729</t>
  </si>
  <si>
    <t>ZINS0730</t>
  </si>
  <si>
    <t>ZINS0731</t>
  </si>
  <si>
    <t>ZINS0732</t>
  </si>
  <si>
    <t>ZINS0733</t>
  </si>
  <si>
    <t>ZINS0734</t>
  </si>
  <si>
    <t>ZINS0735</t>
  </si>
  <si>
    <t>ZINS0736</t>
  </si>
  <si>
    <t>ZINS0737</t>
  </si>
  <si>
    <t>ZINS0738</t>
  </si>
  <si>
    <t>ZINS0739</t>
  </si>
  <si>
    <t>ZINS0740</t>
  </si>
  <si>
    <t>ZINS0741</t>
  </si>
  <si>
    <t>ZINS0742</t>
  </si>
  <si>
    <t>ZINS0743</t>
  </si>
  <si>
    <t>ZINS0744</t>
  </si>
  <si>
    <t>ZINS0745</t>
  </si>
  <si>
    <t>ZINS0746</t>
  </si>
  <si>
    <t>ZINS0747</t>
  </si>
  <si>
    <t>ZINS0748</t>
  </si>
  <si>
    <t>ZINS0749</t>
  </si>
  <si>
    <t>ZINS0750</t>
  </si>
  <si>
    <t>ZINS0751</t>
  </si>
  <si>
    <t>ZINS0752</t>
  </si>
  <si>
    <t>ZINS0753</t>
  </si>
  <si>
    <t>ZINS0754</t>
  </si>
  <si>
    <t>ZINS0755</t>
  </si>
  <si>
    <t>ZINS0756</t>
  </si>
  <si>
    <t>ZINS0757</t>
  </si>
  <si>
    <t>ZINS0758</t>
  </si>
  <si>
    <t>ZINS0759</t>
  </si>
  <si>
    <t>ZINS0760</t>
  </si>
  <si>
    <t>ZINS0761</t>
  </si>
  <si>
    <t>ZINS0762</t>
  </si>
  <si>
    <t>ZINS0763</t>
  </si>
  <si>
    <t>ZINS0764</t>
  </si>
  <si>
    <t>ZINS0765</t>
  </si>
  <si>
    <t>ZINS0766</t>
  </si>
  <si>
    <t>ZINS0767</t>
  </si>
  <si>
    <t>ZINS0768</t>
  </si>
  <si>
    <t>ZINS0769</t>
  </si>
  <si>
    <t>ZINS0770</t>
  </si>
  <si>
    <t>ZINS0771</t>
  </si>
  <si>
    <t>ZINS0772</t>
  </si>
  <si>
    <t>ZINS0773</t>
  </si>
  <si>
    <t>ZINS0774</t>
  </si>
  <si>
    <t>ZINS0775</t>
  </si>
  <si>
    <t>ZINS0776</t>
  </si>
  <si>
    <t>ZINS0777</t>
  </si>
  <si>
    <t>ZINS0778</t>
  </si>
  <si>
    <t>ZINS0779</t>
  </si>
  <si>
    <t>ZINS0780</t>
  </si>
  <si>
    <t>ZINS0781</t>
  </si>
  <si>
    <t>ZINS0782</t>
  </si>
  <si>
    <t>ZINS0783</t>
  </si>
  <si>
    <t>ZINS0784</t>
  </si>
  <si>
    <t>ZINS0785</t>
  </si>
  <si>
    <t>ZINS0786</t>
  </si>
  <si>
    <t>ZINS0787</t>
  </si>
  <si>
    <t>ZINS0788</t>
  </si>
  <si>
    <t>ZINS0789</t>
  </si>
  <si>
    <t>ZINS0790</t>
  </si>
  <si>
    <t>ZINS0791</t>
  </si>
  <si>
    <t>ZINS0792</t>
  </si>
  <si>
    <t>ZINS0793</t>
  </si>
  <si>
    <t>ZINS0794</t>
  </si>
  <si>
    <t>ZINS0795</t>
  </si>
  <si>
    <t>ZINS0796</t>
  </si>
  <si>
    <t>ZINS0797</t>
  </si>
  <si>
    <t>ZINS0798</t>
  </si>
  <si>
    <t>ZINS0799</t>
  </si>
  <si>
    <t>ZINS0800</t>
  </si>
  <si>
    <t>ZINS0801</t>
  </si>
  <si>
    <t>ZINS0802</t>
  </si>
  <si>
    <t>ZINS0803</t>
  </si>
  <si>
    <t>ZINS0804</t>
  </si>
  <si>
    <t>ZINS0805</t>
  </si>
  <si>
    <t>ZINS0806</t>
  </si>
  <si>
    <t>ZINS0807</t>
  </si>
  <si>
    <t>ZINS0808</t>
  </si>
  <si>
    <t>ZINS0809</t>
  </si>
  <si>
    <t>ZINS0810</t>
  </si>
  <si>
    <t>ZINS0811</t>
  </si>
  <si>
    <t>ZINS0812</t>
  </si>
  <si>
    <t>ZINS0813</t>
  </si>
  <si>
    <t>ZINS0814</t>
  </si>
  <si>
    <t>ZINS0815</t>
  </si>
  <si>
    <t>ZINS0816</t>
  </si>
  <si>
    <t>ZINS0817</t>
  </si>
  <si>
    <t>ZINS0818</t>
  </si>
  <si>
    <t>ZINS0819</t>
  </si>
  <si>
    <t>ZINS0820</t>
  </si>
  <si>
    <t>ZINS0821</t>
  </si>
  <si>
    <t>ZINS0822</t>
  </si>
  <si>
    <t>ZINS0823</t>
  </si>
  <si>
    <t>ZINS0824</t>
  </si>
  <si>
    <t>ZINS0825</t>
  </si>
  <si>
    <t>ZINS0828</t>
  </si>
  <si>
    <t>ZINS0829</t>
  </si>
  <si>
    <t>ZINS0830</t>
  </si>
  <si>
    <t>ZINS0831</t>
  </si>
  <si>
    <t>ZINS0832</t>
  </si>
  <si>
    <t>ZINS0833</t>
  </si>
  <si>
    <t>ZINS0834</t>
  </si>
  <si>
    <t>ZINS0835</t>
  </si>
  <si>
    <t>ZINS0836</t>
  </si>
  <si>
    <t>ZINS0837</t>
  </si>
  <si>
    <t>ZINS0838</t>
  </si>
  <si>
    <t>ZINS0839</t>
  </si>
  <si>
    <t>ZINS0840</t>
  </si>
  <si>
    <t>ZINS0841</t>
  </si>
  <si>
    <t>ZINS0842</t>
  </si>
  <si>
    <t>ZINS0843</t>
  </si>
  <si>
    <t>ZINS0844</t>
  </si>
  <si>
    <t>ZINS0845</t>
  </si>
  <si>
    <t>ZINS0846</t>
  </si>
  <si>
    <t>ZINS0847</t>
  </si>
  <si>
    <t>ZINS0848</t>
  </si>
  <si>
    <t>ZINS0851</t>
  </si>
  <si>
    <t>ZINS0852</t>
  </si>
  <si>
    <t>ZINS0853</t>
  </si>
  <si>
    <t>ZINS0854</t>
  </si>
  <si>
    <t>ZINS0855</t>
  </si>
  <si>
    <t>ZINS0856</t>
  </si>
  <si>
    <t>ZINS0857</t>
  </si>
  <si>
    <t>ZINS0858</t>
  </si>
  <si>
    <t>ZINS0859</t>
  </si>
  <si>
    <t>ZINS0860</t>
  </si>
  <si>
    <t>ZINS0863</t>
  </si>
  <si>
    <t>ZINS0864</t>
  </si>
  <si>
    <t>ZINS0865</t>
  </si>
  <si>
    <t>ZINS0866</t>
  </si>
  <si>
    <t>ZINS0867</t>
  </si>
  <si>
    <t>ZINS0868</t>
  </si>
  <si>
    <t>ZINS0869</t>
  </si>
  <si>
    <t>ZINS0870</t>
  </si>
  <si>
    <t>ZINS0871</t>
  </si>
  <si>
    <t>ZINS0872</t>
  </si>
  <si>
    <t>ZINS0873</t>
  </si>
  <si>
    <t>ZINS0874</t>
  </si>
  <si>
    <t>ZINS0875</t>
  </si>
  <si>
    <t>ZINS0876</t>
  </si>
  <si>
    <t>ZINS0877</t>
  </si>
  <si>
    <t>ZINS0878</t>
  </si>
  <si>
    <t>ZINS0879</t>
  </si>
  <si>
    <t>ZINS0880</t>
  </si>
  <si>
    <t>ZINS0881</t>
  </si>
  <si>
    <t>ZINS0882</t>
  </si>
  <si>
    <t>ZINS0883</t>
  </si>
  <si>
    <t>ZINS0884</t>
  </si>
  <si>
    <t>ZINS0885</t>
  </si>
  <si>
    <t>ZINS0886</t>
  </si>
  <si>
    <t>ZINS0887</t>
  </si>
  <si>
    <t>ZINS0888</t>
  </si>
  <si>
    <t>ZINS0889</t>
  </si>
  <si>
    <t>ZINS0890</t>
  </si>
  <si>
    <t>ZINS0891</t>
  </si>
  <si>
    <t>ZINS0892</t>
  </si>
  <si>
    <t>ZINS0893</t>
  </si>
  <si>
    <t>ZINS0894</t>
  </si>
  <si>
    <t>ZINS0895</t>
  </si>
  <si>
    <t>ZINS0896</t>
  </si>
  <si>
    <t>ZINS0897</t>
  </si>
  <si>
    <t>ZINS0898</t>
  </si>
  <si>
    <t>ZINS0899</t>
  </si>
  <si>
    <t>ZINS0900</t>
  </si>
  <si>
    <t>ZINS0901</t>
  </si>
  <si>
    <t>ZINS0902</t>
  </si>
  <si>
    <t>ZINS0903</t>
  </si>
  <si>
    <t>ZINS0904</t>
  </si>
  <si>
    <t>ZINS0905</t>
  </si>
  <si>
    <t>ZINS0906</t>
  </si>
  <si>
    <t>ZINS0907</t>
  </si>
  <si>
    <t>ZINS0908</t>
  </si>
  <si>
    <t>ZINS0909</t>
  </si>
  <si>
    <t>ZINS0910</t>
  </si>
  <si>
    <t>ZINS0911</t>
  </si>
  <si>
    <t>ZINS0912</t>
  </si>
  <si>
    <t>ZINS0913</t>
  </si>
  <si>
    <t>ZINS0914</t>
  </si>
  <si>
    <t>ZINS0915</t>
  </si>
  <si>
    <t>ZINS0916</t>
  </si>
  <si>
    <t>ZINS0917</t>
  </si>
  <si>
    <t>ZINS0918</t>
  </si>
  <si>
    <t>ZINS0919</t>
  </si>
  <si>
    <t>ZINS0920</t>
  </si>
  <si>
    <t>ZINS0921</t>
  </si>
  <si>
    <t>ZINS0922</t>
  </si>
  <si>
    <t>ZINS0923</t>
  </si>
  <si>
    <t>ZINS0924</t>
  </si>
  <si>
    <t>ZINS0925</t>
  </si>
  <si>
    <t>ZINS0926</t>
  </si>
  <si>
    <t>ZINS0927</t>
  </si>
  <si>
    <t>ZINS0928</t>
  </si>
  <si>
    <t>ZINS0929</t>
  </si>
  <si>
    <t>ZINS0930</t>
  </si>
  <si>
    <t>ZINS0931</t>
  </si>
  <si>
    <t>ZINS0932</t>
  </si>
  <si>
    <t>ZINS0933</t>
  </si>
  <si>
    <t>ZINS0934</t>
  </si>
  <si>
    <t>ZINS0935</t>
  </si>
  <si>
    <t>ZINS0936</t>
  </si>
  <si>
    <t>ZINS0937</t>
  </si>
  <si>
    <t>ZINS0938</t>
  </si>
  <si>
    <t>ZINS0939</t>
  </si>
  <si>
    <t>ZINS0940</t>
  </si>
  <si>
    <t>ZINS0941</t>
  </si>
  <si>
    <t>ZINS0942</t>
  </si>
  <si>
    <t>ZINS0943</t>
  </si>
  <si>
    <t>ZINS0944</t>
  </si>
  <si>
    <t>ZINS0945</t>
  </si>
  <si>
    <t>ZINS0946</t>
  </si>
  <si>
    <t>ZINS0947</t>
  </si>
  <si>
    <t>ZINS0948</t>
  </si>
  <si>
    <t>ZINS0949</t>
  </si>
  <si>
    <t>ZINS0950</t>
  </si>
  <si>
    <t>ZINS0951</t>
  </si>
  <si>
    <t>ZINS0952</t>
  </si>
  <si>
    <t>ZINS0953</t>
  </si>
  <si>
    <t>ZINS0954</t>
  </si>
  <si>
    <t>ZINS0955</t>
  </si>
  <si>
    <t>ZINS0956</t>
  </si>
  <si>
    <t>ZINS0957</t>
  </si>
  <si>
    <t>ZINS0958</t>
  </si>
  <si>
    <t>ZINS0959</t>
  </si>
  <si>
    <t>ZINS0960</t>
  </si>
  <si>
    <t>ZINS0961</t>
  </si>
  <si>
    <t>ZINS0962</t>
  </si>
  <si>
    <t>ZINS0963</t>
  </si>
  <si>
    <t>ZINS0964</t>
  </si>
  <si>
    <t>ZINS0965</t>
  </si>
  <si>
    <t>ZINS0966</t>
  </si>
  <si>
    <t>ZINS0967</t>
  </si>
  <si>
    <t>ZINS0968</t>
  </si>
  <si>
    <t>ZINS0969</t>
  </si>
  <si>
    <t>ZINS0970</t>
  </si>
  <si>
    <t>ZINS0971</t>
  </si>
  <si>
    <t>ZINS0972</t>
  </si>
  <si>
    <t>ZINS0973</t>
  </si>
  <si>
    <t>ZINS0974</t>
  </si>
  <si>
    <t>ZINS0975</t>
  </si>
  <si>
    <t>ZINS0976</t>
  </si>
  <si>
    <t>ZINS0977</t>
  </si>
  <si>
    <t>ZINS0978</t>
  </si>
  <si>
    <t>ZINS0979</t>
  </si>
  <si>
    <t>ZINS0980</t>
  </si>
  <si>
    <t>ZINS0981</t>
  </si>
  <si>
    <t>ZINS0982</t>
  </si>
  <si>
    <t>ZINS0983</t>
  </si>
  <si>
    <t>ZINS0984</t>
  </si>
  <si>
    <t>ZINS0985</t>
  </si>
  <si>
    <t>ZINS0986</t>
  </si>
  <si>
    <t>ZINS0987</t>
  </si>
  <si>
    <t>ZINS0988</t>
  </si>
  <si>
    <t>ZINS0989</t>
  </si>
  <si>
    <t>ZINS0990</t>
  </si>
  <si>
    <t>ZINS0991</t>
  </si>
  <si>
    <t>ZINS0992</t>
  </si>
  <si>
    <t>ZINS0993</t>
  </si>
  <si>
    <t>ZINS0994</t>
  </si>
  <si>
    <t>ZINS0995</t>
  </si>
  <si>
    <t>ZINS0996</t>
  </si>
  <si>
    <t>ZINS0997</t>
  </si>
  <si>
    <t>ZINS0998</t>
  </si>
  <si>
    <t>ZINS0999</t>
  </si>
  <si>
    <t>ZINS1000</t>
  </si>
  <si>
    <t>ZINS1001</t>
  </si>
  <si>
    <t>ZINS1002</t>
  </si>
  <si>
    <t>ZINS1003</t>
  </si>
  <si>
    <t>ZINS1004</t>
  </si>
  <si>
    <t>ZINS1005</t>
  </si>
  <si>
    <t>ZINS1006</t>
  </si>
  <si>
    <t>ZINS1007</t>
  </si>
  <si>
    <t>ZINS1008</t>
  </si>
  <si>
    <t>ZINS1009</t>
  </si>
  <si>
    <t>ZINS1010</t>
  </si>
  <si>
    <t>ZINS1011</t>
  </si>
  <si>
    <t>ZINS1012</t>
  </si>
  <si>
    <t>ZINS1013</t>
  </si>
  <si>
    <t>ZINS1014</t>
  </si>
  <si>
    <t>ZINS1015</t>
  </si>
  <si>
    <t>ZINS1016</t>
  </si>
  <si>
    <t>ZINS1017</t>
  </si>
  <si>
    <t>ZINS1018</t>
  </si>
  <si>
    <t>ZINS1019</t>
  </si>
  <si>
    <t>ZINS1020</t>
  </si>
  <si>
    <t>ZINS1021</t>
  </si>
  <si>
    <t>ZINS1022</t>
  </si>
  <si>
    <t>ZINS1023</t>
  </si>
  <si>
    <t>ZINS1024</t>
  </si>
  <si>
    <t>ZINS1025</t>
  </si>
  <si>
    <t>ZINS1026</t>
  </si>
  <si>
    <t>ZINS1027</t>
  </si>
  <si>
    <t>ZINS1028</t>
  </si>
  <si>
    <t>ZINS1029</t>
  </si>
  <si>
    <t>ZINS1030</t>
  </si>
  <si>
    <t>ZINS1031</t>
  </si>
  <si>
    <t>ZINS1032</t>
  </si>
  <si>
    <t>ZINS1033</t>
  </si>
  <si>
    <t>ZINS1034</t>
  </si>
  <si>
    <t>ZINS1035</t>
  </si>
  <si>
    <t>ZINS1036</t>
  </si>
  <si>
    <t>ZINS1037</t>
  </si>
  <si>
    <t>ZINS1038</t>
  </si>
  <si>
    <t>ZINS1039</t>
  </si>
  <si>
    <t>ZINS1040</t>
  </si>
  <si>
    <t>ZINS1041</t>
  </si>
  <si>
    <t>ZINS1042</t>
  </si>
  <si>
    <t>ZINS1043</t>
  </si>
  <si>
    <t>ZINS1044</t>
  </si>
  <si>
    <t>ZINS1045</t>
  </si>
  <si>
    <t>ZINS1046</t>
  </si>
  <si>
    <t>ZINS1047</t>
  </si>
  <si>
    <t>ZINS1048</t>
  </si>
  <si>
    <t>ZINS1049</t>
  </si>
  <si>
    <t>ZINS1050</t>
  </si>
  <si>
    <t>ZINS1051</t>
  </si>
  <si>
    <t>ZINS1052</t>
  </si>
  <si>
    <t>ZINS1053</t>
  </si>
  <si>
    <t>ZINS1054</t>
  </si>
  <si>
    <t>ZINS1055</t>
  </si>
  <si>
    <t>ZINS1056</t>
  </si>
  <si>
    <t>ZINS1057</t>
  </si>
  <si>
    <t>ZINS1058</t>
  </si>
  <si>
    <t>ZINS1059</t>
  </si>
  <si>
    <t>ZINS1060</t>
  </si>
  <si>
    <t>ZINS1061</t>
  </si>
  <si>
    <t>ZINS1062</t>
  </si>
  <si>
    <t>ZINS1063</t>
  </si>
  <si>
    <t>ZINS1064</t>
  </si>
  <si>
    <t>ZINS1065</t>
  </si>
  <si>
    <t>ZIRA1240</t>
  </si>
  <si>
    <t>ZIRA1630</t>
  </si>
  <si>
    <t>ZIRA1635</t>
  </si>
  <si>
    <t>ZIRA1640</t>
  </si>
  <si>
    <t>ZIRA1650</t>
  </si>
  <si>
    <t>ZIRA1660</t>
  </si>
  <si>
    <t>ZIRA1670</t>
  </si>
  <si>
    <t>ZIRA1680</t>
  </si>
  <si>
    <t>ZIRA1700</t>
  </si>
  <si>
    <t>ZIRA1710</t>
  </si>
  <si>
    <t>ZIRA1720</t>
  </si>
  <si>
    <t>ZIRA1730</t>
  </si>
  <si>
    <t>ZIRA1740</t>
  </si>
  <si>
    <t>ZIRA1750</t>
  </si>
  <si>
    <t>ZIRA1780</t>
  </si>
  <si>
    <t>ZIRA1782</t>
  </si>
  <si>
    <t>ZIRA1785</t>
  </si>
  <si>
    <t>ZIRA1790</t>
  </si>
  <si>
    <t>ZIRA1795</t>
  </si>
  <si>
    <t>ZIRA3010</t>
  </si>
  <si>
    <t>ZIRA3011</t>
  </si>
  <si>
    <t>ZIRA3020</t>
  </si>
  <si>
    <t>ZIRA3021</t>
  </si>
  <si>
    <t>ZIRX1110</t>
  </si>
  <si>
    <t>ZIRX1250</t>
  </si>
  <si>
    <t>ZIRX1310</t>
  </si>
  <si>
    <t>ZIRX1420</t>
  </si>
  <si>
    <t>ZIRX1421</t>
  </si>
  <si>
    <t>ZIRX1422</t>
  </si>
  <si>
    <t>ZIRX1430</t>
  </si>
  <si>
    <t>ZIRX1431</t>
  </si>
  <si>
    <t>ZIRX1432</t>
  </si>
  <si>
    <t>ZIRX1433</t>
  </si>
  <si>
    <t>ZIRX1434</t>
  </si>
  <si>
    <t>ZIRX1435</t>
  </si>
  <si>
    <t>ZIRX1436</t>
  </si>
  <si>
    <t>ZIRX1437</t>
  </si>
  <si>
    <t>ZIRX1438</t>
  </si>
  <si>
    <t>ZIRX1439</t>
  </si>
  <si>
    <t>ZIRX1510</t>
  </si>
  <si>
    <t>ZIRX1610</t>
  </si>
  <si>
    <t>ZIRX1620</t>
  </si>
  <si>
    <t>ZIRX1630</t>
  </si>
  <si>
    <t>ZIRX1640</t>
  </si>
  <si>
    <t>ZIRX1650</t>
  </si>
  <si>
    <t>ZIRZ1230</t>
  </si>
  <si>
    <t>ZIXX0010</t>
  </si>
  <si>
    <t>ZIXX0011</t>
  </si>
  <si>
    <t>ZIXX1110</t>
  </si>
  <si>
    <t>ZIXX1120</t>
  </si>
  <si>
    <t>ZIXX1130</t>
  </si>
  <si>
    <t>ZIXX1140</t>
  </si>
  <si>
    <t>ZIXX1358</t>
  </si>
  <si>
    <t>ZIXX1359</t>
  </si>
  <si>
    <t>ZIXX1360</t>
  </si>
  <si>
    <t>ZIXX1361</t>
  </si>
  <si>
    <t>ZIXX1362</t>
  </si>
  <si>
    <t>ZIXX1365</t>
  </si>
  <si>
    <t>ZIXX1405</t>
  </si>
  <si>
    <t>ZIXX1410</t>
  </si>
  <si>
    <t>ZIXX1420</t>
  </si>
  <si>
    <t>ZIXX1430</t>
  </si>
  <si>
    <t>ZIXX1510</t>
  </si>
  <si>
    <t>ZIXX1520</t>
  </si>
  <si>
    <t>ZIXX1530</t>
  </si>
  <si>
    <t>ZIXX1610-S</t>
  </si>
  <si>
    <t>ZIXX1620-S</t>
  </si>
  <si>
    <t>ZIXX1630-S</t>
  </si>
  <si>
    <t>ZIXX1640-S</t>
  </si>
  <si>
    <t>ZIXX1710</t>
  </si>
  <si>
    <t>ZIXX1720</t>
  </si>
  <si>
    <t>ZIXX1910</t>
  </si>
  <si>
    <t>ZIXX1911</t>
  </si>
  <si>
    <t>ZIXX1930</t>
  </si>
  <si>
    <t>ZIXX2110</t>
  </si>
  <si>
    <t>ZIXX3130</t>
  </si>
  <si>
    <t>ZIXX3150</t>
  </si>
  <si>
    <t>ZIXX3151</t>
  </si>
  <si>
    <t>ZIXX3152</t>
  </si>
  <si>
    <t>ZIXX4040</t>
  </si>
  <si>
    <t>ZIXX4045</t>
  </si>
  <si>
    <t>ZIZX1110</t>
  </si>
  <si>
    <t>ZIZX1111</t>
  </si>
  <si>
    <t>ZIZX1112</t>
  </si>
  <si>
    <t>ZIZX1112-S</t>
  </si>
  <si>
    <t>ZIZX1113</t>
  </si>
  <si>
    <t>ZIZX1120-1</t>
  </si>
  <si>
    <t>ZIZX1120-60</t>
  </si>
  <si>
    <t>ZIZX3200-S</t>
  </si>
  <si>
    <t>ZIZX3201</t>
  </si>
  <si>
    <t>ZIZX3205-S</t>
  </si>
  <si>
    <t>ZIZX3206</t>
  </si>
  <si>
    <t>ZIZX3210-S</t>
  </si>
  <si>
    <t>ZIZX3211</t>
  </si>
  <si>
    <t>ZIZX3215-S</t>
  </si>
  <si>
    <t>ZIZX3216</t>
  </si>
  <si>
    <t>ZIZX3220</t>
  </si>
  <si>
    <t>ZIZX3225-S</t>
  </si>
  <si>
    <t>ZIZX3226</t>
  </si>
  <si>
    <t>ZIZX3230</t>
  </si>
  <si>
    <t>ZIZX8120</t>
  </si>
  <si>
    <t>ZIZX8230</t>
  </si>
  <si>
    <t>ZIZX9220</t>
  </si>
  <si>
    <t>ZKEX0001</t>
  </si>
  <si>
    <t>ZKEX0002</t>
  </si>
  <si>
    <t>ZKEX0003</t>
  </si>
  <si>
    <t>ZKEX0004</t>
  </si>
  <si>
    <t>ZKEX0005</t>
  </si>
  <si>
    <t>ZKEX0006</t>
  </si>
  <si>
    <t>ZKEX0007</t>
  </si>
  <si>
    <t>ZKEX0008</t>
  </si>
  <si>
    <t>ZKEX0009</t>
  </si>
  <si>
    <t>ZKEX0010</t>
  </si>
  <si>
    <t>ZKEX0011</t>
  </si>
  <si>
    <t>ZKEX0012</t>
  </si>
  <si>
    <t>ZKEX0013</t>
  </si>
  <si>
    <t>ZKEX0014</t>
  </si>
  <si>
    <t>ZKEX0015</t>
  </si>
  <si>
    <t>ZKEX0016</t>
  </si>
  <si>
    <t>ZKEX0017</t>
  </si>
  <si>
    <t>ZKEX0018</t>
  </si>
  <si>
    <t>ZKEX0019</t>
  </si>
  <si>
    <t>ZKEX0020</t>
  </si>
  <si>
    <t>ZKEX0021</t>
  </si>
  <si>
    <t>ZKEX0022</t>
  </si>
  <si>
    <t>ZKEX0023</t>
  </si>
  <si>
    <t>ZKEX0024</t>
  </si>
  <si>
    <t>ZKEX0025</t>
  </si>
  <si>
    <t>ZKEX0026</t>
  </si>
  <si>
    <t>ZKEX0027</t>
  </si>
  <si>
    <t>ZKEX0028</t>
  </si>
  <si>
    <t>ZKEX0029</t>
  </si>
  <si>
    <t>ZKEX0030</t>
  </si>
  <si>
    <t>ZKEX0031</t>
  </si>
  <si>
    <t>ZKEX0032</t>
  </si>
  <si>
    <t>ZKEX0033</t>
  </si>
  <si>
    <t>ZKEX0034</t>
  </si>
  <si>
    <t>ZKEX0035</t>
  </si>
  <si>
    <t>ZKEX0036</t>
  </si>
  <si>
    <t>ZKEX0037</t>
  </si>
  <si>
    <t>ZKEX0038</t>
  </si>
  <si>
    <t>ZKEX0039</t>
  </si>
  <si>
    <t>ZKEX0040</t>
  </si>
  <si>
    <t>ZKEX0041</t>
  </si>
  <si>
    <t>ZKEX0042</t>
  </si>
  <si>
    <t>ZKEX0043</t>
  </si>
  <si>
    <t>ZKEX0044</t>
  </si>
  <si>
    <t>ZKEX0045</t>
  </si>
  <si>
    <t>ZKEX0046</t>
  </si>
  <si>
    <t>ZKEX0047</t>
  </si>
  <si>
    <t>ZKEX0048</t>
  </si>
  <si>
    <t>ZKEX0049</t>
  </si>
  <si>
    <t>ZKEX0050</t>
  </si>
  <si>
    <t>ZKEX0051</t>
  </si>
  <si>
    <t>ZKEX0052</t>
  </si>
  <si>
    <t>ZKEX0053</t>
  </si>
  <si>
    <t>ZKEX0054</t>
  </si>
  <si>
    <t>ZKEX0055</t>
  </si>
  <si>
    <t>ZKEX0056</t>
  </si>
  <si>
    <t>ZKEX0057</t>
  </si>
  <si>
    <t>ZKEX0058</t>
  </si>
  <si>
    <t>ZKEX0059</t>
  </si>
  <si>
    <t>ZKEX0060</t>
  </si>
  <si>
    <t>ZKEX0061</t>
  </si>
  <si>
    <t>ZKEX0062</t>
  </si>
  <si>
    <t>ZKEX0063</t>
  </si>
  <si>
    <t>ZKEX0064</t>
  </si>
  <si>
    <t>ZKEX0065</t>
  </si>
  <si>
    <t>ZKEX0066</t>
  </si>
  <si>
    <t>ZKEX0067</t>
  </si>
  <si>
    <t>ZKEX0068</t>
  </si>
  <si>
    <t>ZKEX0069</t>
  </si>
  <si>
    <t>ZKEX0070</t>
  </si>
  <si>
    <t>ZKEX0071</t>
  </si>
  <si>
    <t>ZKEX0072</t>
  </si>
  <si>
    <t>ZKEX0073</t>
  </si>
  <si>
    <t>ZKEX0074</t>
  </si>
  <si>
    <t>ZKEX0075</t>
  </si>
  <si>
    <t>ZKEX0076</t>
  </si>
  <si>
    <t>ZKEX0077</t>
  </si>
  <si>
    <t>ZKEX0078</t>
  </si>
  <si>
    <t>ZKEX0079</t>
  </si>
  <si>
    <t>ZKEX0080</t>
  </si>
  <si>
    <t>ZKEX0081</t>
  </si>
  <si>
    <t>ZKEX0082</t>
  </si>
  <si>
    <t>ZKEX0083</t>
  </si>
  <si>
    <t>ZKEX0084</t>
  </si>
  <si>
    <t>ZKEX0085</t>
  </si>
  <si>
    <t>ZKEX0086</t>
  </si>
  <si>
    <t>ZKEX0087</t>
  </si>
  <si>
    <t>ZKEX0088</t>
  </si>
  <si>
    <t>ZKEX0089</t>
  </si>
  <si>
    <t>ZKEX0090</t>
  </si>
  <si>
    <t>ZKEX0091</t>
  </si>
  <si>
    <t>ZKEX0092</t>
  </si>
  <si>
    <t>ZKEX0093</t>
  </si>
  <si>
    <t>ZKEX0094</t>
  </si>
  <si>
    <t>ZKEX0095</t>
  </si>
  <si>
    <t>ZKEX0096</t>
  </si>
  <si>
    <t>ZKEX0097</t>
  </si>
  <si>
    <t>ZKEX0098</t>
  </si>
  <si>
    <t>ZKEX0099</t>
  </si>
  <si>
    <t>ZKEX0100</t>
  </si>
  <si>
    <t>ZKEX0101</t>
  </si>
  <si>
    <t>ZKEX0102</t>
  </si>
  <si>
    <t>ZKEX0103</t>
  </si>
  <si>
    <t>ZKEX0104</t>
  </si>
  <si>
    <t>ZKEX0105</t>
  </si>
  <si>
    <t>ZKOX0001</t>
  </si>
  <si>
    <t>ZKOX0002</t>
  </si>
  <si>
    <t>ZKOX0003</t>
  </si>
  <si>
    <t>ZKOX0004</t>
  </si>
  <si>
    <t>ZKOX0005</t>
  </si>
  <si>
    <t>ZKOX0006</t>
  </si>
  <si>
    <t>ZKOX0007</t>
  </si>
  <si>
    <t>ZKOX0008</t>
  </si>
  <si>
    <t>ZKOX0009</t>
  </si>
  <si>
    <t>ZKOX0010</t>
  </si>
  <si>
    <t>ZKOX0011</t>
  </si>
  <si>
    <t>ZKOX0012</t>
  </si>
  <si>
    <t>ZKOX0013</t>
  </si>
  <si>
    <t>ZKOX0014</t>
  </si>
  <si>
    <t>ZKOX0015</t>
  </si>
  <si>
    <t>ZKOX0016</t>
  </si>
  <si>
    <t>ZKOX0017</t>
  </si>
  <si>
    <t>ZKOX0018</t>
  </si>
  <si>
    <t>ZKOX0019</t>
  </si>
  <si>
    <t>ZKOX0020</t>
  </si>
  <si>
    <t>ZKOX0021</t>
  </si>
  <si>
    <t>ZKOX0022</t>
  </si>
  <si>
    <t>ZKOX0023</t>
  </si>
  <si>
    <t>ZKOX0024</t>
  </si>
  <si>
    <t>ZKOX0025</t>
  </si>
  <si>
    <t>ZKOX0026</t>
  </si>
  <si>
    <t>ZKOX0027</t>
  </si>
  <si>
    <t>ZKOX0028</t>
  </si>
  <si>
    <t>ZKOX0029</t>
  </si>
  <si>
    <t>ZKOX0030</t>
  </si>
  <si>
    <t>ZKOX0031</t>
  </si>
  <si>
    <t>ZKOX0032</t>
  </si>
  <si>
    <t>ZKOX0033</t>
  </si>
  <si>
    <t>ZKOX0034</t>
  </si>
  <si>
    <t>ZKOX0035</t>
  </si>
  <si>
    <t>ZKOX0036</t>
  </si>
  <si>
    <t>ZKOX0037</t>
  </si>
  <si>
    <t>ZKOX0038</t>
  </si>
  <si>
    <t>ZKOX0039</t>
  </si>
  <si>
    <t>ZKOX0040</t>
  </si>
  <si>
    <t>ZKOX0041</t>
  </si>
  <si>
    <t>ZKOX0042</t>
  </si>
  <si>
    <t>ZKOX0043</t>
  </si>
  <si>
    <t>ZKOX0044</t>
  </si>
  <si>
    <t>ZKOX0045</t>
  </si>
  <si>
    <t>ZKOX0046</t>
  </si>
  <si>
    <t>ZKOX0047</t>
  </si>
  <si>
    <t>ZKOX0048</t>
  </si>
  <si>
    <t>ZKOX0049</t>
  </si>
  <si>
    <t>ZKOX0050</t>
  </si>
  <si>
    <t>ZKOX0051</t>
  </si>
  <si>
    <t>ZKOX0052</t>
  </si>
  <si>
    <t>ZKOX0053</t>
  </si>
  <si>
    <t>ZKOX0054</t>
  </si>
  <si>
    <t>ZKOX0055</t>
  </si>
  <si>
    <t>ZKOX0056</t>
  </si>
  <si>
    <t>ZKOX0057</t>
  </si>
  <si>
    <t>ZKOX0058</t>
  </si>
  <si>
    <t>ZKOX0059</t>
  </si>
  <si>
    <t>ZKOX0060</t>
  </si>
  <si>
    <t>ZKOX0061</t>
  </si>
  <si>
    <t>ZKOX0062</t>
  </si>
  <si>
    <t>ZKOX0063</t>
  </si>
  <si>
    <t>ZKOX0064</t>
  </si>
  <si>
    <t>ZKOX0065</t>
  </si>
  <si>
    <t>ZKOX0066</t>
  </si>
  <si>
    <t>ZKOX0067</t>
  </si>
  <si>
    <t>ZKOX0068</t>
  </si>
  <si>
    <t>ZKOX0069</t>
  </si>
  <si>
    <t>ZKOX0070</t>
  </si>
  <si>
    <t>ZKOX0071</t>
  </si>
  <si>
    <t>ZKOX0072</t>
  </si>
  <si>
    <t>ZKOX0073</t>
  </si>
  <si>
    <t>ZKOX0074</t>
  </si>
  <si>
    <t>ZKOX0075</t>
  </si>
  <si>
    <t>ZKOX0076</t>
  </si>
  <si>
    <t>ZKOX0077</t>
  </si>
  <si>
    <t>ZKOX0078</t>
  </si>
  <si>
    <t>ZKOX0079</t>
  </si>
  <si>
    <t>ZKOX0080</t>
  </si>
  <si>
    <t>ZKOX0081</t>
  </si>
  <si>
    <t>ZKOX0082</t>
  </si>
  <si>
    <t>ZKOX0083</t>
  </si>
  <si>
    <t>ZKOX0084</t>
  </si>
  <si>
    <t>ZKOX0085</t>
  </si>
  <si>
    <t>ZKOX0086</t>
  </si>
  <si>
    <t>ZKOX0087</t>
  </si>
  <si>
    <t>ZKOX0088</t>
  </si>
  <si>
    <t>ZKOX0089</t>
  </si>
  <si>
    <t>ZKOX0090</t>
  </si>
  <si>
    <t>ZKOX0092</t>
  </si>
  <si>
    <t>ZKOX0093</t>
  </si>
  <si>
    <t>ZKOX0094</t>
  </si>
  <si>
    <t>ZKOX0095</t>
  </si>
  <si>
    <t>ZKOX0096</t>
  </si>
  <si>
    <t>ZKOX0097</t>
  </si>
  <si>
    <t>ZKOX0098</t>
  </si>
  <si>
    <t>ZKOX0099</t>
  </si>
  <si>
    <t>ZKOX0100</t>
  </si>
  <si>
    <t>ZKOX0101</t>
  </si>
  <si>
    <t>ZKOX0102</t>
  </si>
  <si>
    <t>ZKOX0103</t>
  </si>
  <si>
    <t>ZKOX0104</t>
  </si>
  <si>
    <t>ZKOX0105</t>
  </si>
  <si>
    <t>ZKOX0106</t>
  </si>
  <si>
    <t>ZKOX0107</t>
  </si>
  <si>
    <t>ZKOX0108</t>
  </si>
  <si>
    <t>ZKOX0109</t>
  </si>
  <si>
    <t>ZKOX0110</t>
  </si>
  <si>
    <t>ZKOX0111</t>
  </si>
  <si>
    <t>ZKOX0112</t>
  </si>
  <si>
    <t>ZKOX0113</t>
  </si>
  <si>
    <t>ZKOX0114</t>
  </si>
  <si>
    <t>ZKOX0115</t>
  </si>
  <si>
    <t>ZKOX0116</t>
  </si>
  <si>
    <t>ZKOX0117</t>
  </si>
  <si>
    <t>ZKOX0118</t>
  </si>
  <si>
    <t>ZKOX0119</t>
  </si>
  <si>
    <t>ZKOX0120</t>
  </si>
  <si>
    <t>ZKOX0121</t>
  </si>
  <si>
    <t>ZKOX0122</t>
  </si>
  <si>
    <t>ZKOX0123</t>
  </si>
  <si>
    <t>ZKOX0124</t>
  </si>
  <si>
    <t>ZKOX0125</t>
  </si>
  <si>
    <t>ZKOX0126</t>
  </si>
  <si>
    <t>ZKOX0127</t>
  </si>
  <si>
    <t>ZKOX0128</t>
  </si>
  <si>
    <t>ZKOX0129</t>
  </si>
  <si>
    <t>ZKOX0130</t>
  </si>
  <si>
    <t>ZKOX0131</t>
  </si>
  <si>
    <t>ZKOX0132</t>
  </si>
  <si>
    <t>ZKOX0133</t>
  </si>
  <si>
    <t>ZKOX0134</t>
  </si>
  <si>
    <t>ZKOX0135</t>
  </si>
  <si>
    <t>ZKOX0136</t>
  </si>
  <si>
    <t>ZKOX0137</t>
  </si>
  <si>
    <t>ZKOX0138</t>
  </si>
  <si>
    <t>ZKOX0139</t>
  </si>
  <si>
    <t>ZKOX0140</t>
  </si>
  <si>
    <t>ZKOX0141</t>
  </si>
  <si>
    <t>ZKOX0142</t>
  </si>
  <si>
    <t>ZKOX0143</t>
  </si>
  <si>
    <t>ZKOX0144</t>
  </si>
  <si>
    <t>ZKOX0145</t>
  </si>
  <si>
    <t>ZKOX0146</t>
  </si>
  <si>
    <t>ZKOX0147</t>
  </si>
  <si>
    <t>ZKOX0148</t>
  </si>
  <si>
    <t>ZKOX0149</t>
  </si>
  <si>
    <t>ZKOX0150</t>
  </si>
  <si>
    <t>ZKOX0151</t>
  </si>
  <si>
    <t>ZKOX0152</t>
  </si>
  <si>
    <t>ZKOX0153</t>
  </si>
  <si>
    <t>ZKOX0154</t>
  </si>
  <si>
    <t>ZKOX0155</t>
  </si>
  <si>
    <t>ZKOX0156</t>
  </si>
  <si>
    <t>ZKOX0157</t>
  </si>
  <si>
    <t>ZKOX0158</t>
  </si>
  <si>
    <t>ZKOX0159</t>
  </si>
  <si>
    <t>ZKOX0160</t>
  </si>
  <si>
    <t>ZKOX0161</t>
  </si>
  <si>
    <t>ZKOX0162</t>
  </si>
  <si>
    <t>ZKOX0163</t>
  </si>
  <si>
    <t>ZKOX0164</t>
  </si>
  <si>
    <t>ZKOX0165</t>
  </si>
  <si>
    <t>ZKOX0166</t>
  </si>
  <si>
    <t>ZKOX0167</t>
  </si>
  <si>
    <t>ZKOX0168</t>
  </si>
  <si>
    <t>ZKOX0169</t>
  </si>
  <si>
    <t>ZKOX0170</t>
  </si>
  <si>
    <t>ZKOX0171</t>
  </si>
  <si>
    <t>ZKOX0172</t>
  </si>
  <si>
    <t>ZKOX0173</t>
  </si>
  <si>
    <t>ZKOX0174</t>
  </si>
  <si>
    <t>ZKOX0175</t>
  </si>
  <si>
    <t>ZKOX0176</t>
  </si>
  <si>
    <t>ZKOX0177</t>
  </si>
  <si>
    <t>ZKOX0178</t>
  </si>
  <si>
    <t>ZKOX0179</t>
  </si>
  <si>
    <t>ZKOX0180</t>
  </si>
  <si>
    <t>ZKOX0181</t>
  </si>
  <si>
    <t>ZKOX0182</t>
  </si>
  <si>
    <t>ZKOX0183</t>
  </si>
  <si>
    <t>ZKOX0184</t>
  </si>
  <si>
    <t>ZKOX0185</t>
  </si>
  <si>
    <t>ZKOX0186</t>
  </si>
  <si>
    <t>ZKOX0187</t>
  </si>
  <si>
    <t>ZKOX0188</t>
  </si>
  <si>
    <t>ZKOX0189</t>
  </si>
  <si>
    <t>ZKOX0190</t>
  </si>
  <si>
    <t>ZKOX0191</t>
  </si>
  <si>
    <t>ZKOX0192</t>
  </si>
  <si>
    <t>ZKOX0193</t>
  </si>
  <si>
    <t>ZKOX0194</t>
  </si>
  <si>
    <t>ZKOX0195</t>
  </si>
  <si>
    <t>ZKOX0196</t>
  </si>
  <si>
    <t>ZKOX0197</t>
  </si>
  <si>
    <t>ZKOX0198</t>
  </si>
  <si>
    <t>ZKOX0199</t>
  </si>
  <si>
    <t>ZKOX0200</t>
  </si>
  <si>
    <t>ZKOX0201</t>
  </si>
  <si>
    <t>ZKOX0202</t>
  </si>
  <si>
    <t>ZKOX0203</t>
  </si>
  <si>
    <t>ZKOX0204</t>
  </si>
  <si>
    <t>ZKOX0205</t>
  </si>
  <si>
    <t>ZKOX0206</t>
  </si>
  <si>
    <t>ZKOX0207</t>
  </si>
  <si>
    <t>ZKOX0208</t>
  </si>
  <si>
    <t>ZKOX0209</t>
  </si>
  <si>
    <t>ZKOX0210</t>
  </si>
  <si>
    <t>ZKOX0211</t>
  </si>
  <si>
    <t>ZKOX0212</t>
  </si>
  <si>
    <t>ZKOX0213</t>
  </si>
  <si>
    <t>ZKOX0214</t>
  </si>
  <si>
    <t>ZKOX0215</t>
  </si>
  <si>
    <t>ZKOX0216</t>
  </si>
  <si>
    <t>ZKOX0217</t>
  </si>
  <si>
    <t>ZKOX0218</t>
  </si>
  <si>
    <t>ZKOX0219</t>
  </si>
  <si>
    <t>ZKOX0220</t>
  </si>
  <si>
    <t>ZKOX0221</t>
  </si>
  <si>
    <t>ZKOX0222</t>
  </si>
  <si>
    <t>ZKOX0223</t>
  </si>
  <si>
    <t>ZKOX0224</t>
  </si>
  <si>
    <t>ZKOX0225</t>
  </si>
  <si>
    <t>ZKOX0226</t>
  </si>
  <si>
    <t>ZKOX0227</t>
  </si>
  <si>
    <t>ZKOX0228</t>
  </si>
  <si>
    <t>ZKOX0229</t>
  </si>
  <si>
    <t>ZKOX0230</t>
  </si>
  <si>
    <t>ZKOX0231</t>
  </si>
  <si>
    <t>ZKOX0232</t>
  </si>
  <si>
    <t>ZKOX0233</t>
  </si>
  <si>
    <t>ZKOX0234</t>
  </si>
  <si>
    <t>ZKOX0235</t>
  </si>
  <si>
    <t>ZKOX0236</t>
  </si>
  <si>
    <t>ZKOX0237</t>
  </si>
  <si>
    <t>ZKOX0238</t>
  </si>
  <si>
    <t>ZKOX0239</t>
  </si>
  <si>
    <t>ZKOX0240</t>
  </si>
  <si>
    <t>ZKOX0241</t>
  </si>
  <si>
    <t>ZKOX0242</t>
  </si>
  <si>
    <t>ZKOX0243</t>
  </si>
  <si>
    <t>ZKOX0244</t>
  </si>
  <si>
    <t>ZKOX0245</t>
  </si>
  <si>
    <t>ZKOX0246</t>
  </si>
  <si>
    <t>ZKOX0247</t>
  </si>
  <si>
    <t>ZKOX0248</t>
  </si>
  <si>
    <t>ZKOX0250</t>
  </si>
  <si>
    <t>ZKOX0251</t>
  </si>
  <si>
    <t>ZKOX0252</t>
  </si>
  <si>
    <t>ZKRS0001</t>
  </si>
  <si>
    <t>ZLMS0001</t>
  </si>
  <si>
    <t>ZLMS0002</t>
  </si>
  <si>
    <t>ZLMS0003</t>
  </si>
  <si>
    <t>ZLMS0004</t>
  </si>
  <si>
    <t>ZLMS0005</t>
  </si>
  <si>
    <t>ZLMS0006</t>
  </si>
  <si>
    <t>ZLMS0007</t>
  </si>
  <si>
    <t>ZLMS0008</t>
  </si>
  <si>
    <t>ZLMS0009</t>
  </si>
  <si>
    <t>ZLMS0010</t>
  </si>
  <si>
    <t>ZLMS0011</t>
  </si>
  <si>
    <t>ZLMS0012</t>
  </si>
  <si>
    <t>ZLMS0013</t>
  </si>
  <si>
    <t>ZLMS0014</t>
  </si>
  <si>
    <t>ZLMS0015</t>
  </si>
  <si>
    <t>ZLMS0016</t>
  </si>
  <si>
    <t>ZLMS0017</t>
  </si>
  <si>
    <t>ZLMS0018</t>
  </si>
  <si>
    <t>ZLMS0019</t>
  </si>
  <si>
    <t>ZLMS0020</t>
  </si>
  <si>
    <t>ZLMS0021</t>
  </si>
  <si>
    <t>ZLMS0022</t>
  </si>
  <si>
    <t>ZLMS0023</t>
  </si>
  <si>
    <t>ZLMS0024</t>
  </si>
  <si>
    <t>ZLMS0025</t>
  </si>
  <si>
    <t>ZLMS0026</t>
  </si>
  <si>
    <t>ZLMS0027</t>
  </si>
  <si>
    <t>ZLMS0028</t>
  </si>
  <si>
    <t>ZLMS0029</t>
  </si>
  <si>
    <t>ZLMS0030</t>
  </si>
  <si>
    <t>ZLMS0031</t>
  </si>
  <si>
    <t>ZLMS0032</t>
  </si>
  <si>
    <t>ZLMS0033</t>
  </si>
  <si>
    <t>ZLMS0034</t>
  </si>
  <si>
    <t>ZLMS0035</t>
  </si>
  <si>
    <t>ZLMS0036</t>
  </si>
  <si>
    <t>ZLMS0037</t>
  </si>
  <si>
    <t>ZLMS0038</t>
  </si>
  <si>
    <t>ZLMS0039</t>
  </si>
  <si>
    <t>ZLMS0040</t>
  </si>
  <si>
    <t>ZLMS0041</t>
  </si>
  <si>
    <t>ZLMS0042</t>
  </si>
  <si>
    <t>ZLMS0043</t>
  </si>
  <si>
    <t>ZLMS0044</t>
  </si>
  <si>
    <t>ZLMS0045</t>
  </si>
  <si>
    <t>ZLMS0046</t>
  </si>
  <si>
    <t>ZLMS0047</t>
  </si>
  <si>
    <t>ZLMS0048</t>
  </si>
  <si>
    <t>ZLMS0049</t>
  </si>
  <si>
    <t>ZLMS0050</t>
  </si>
  <si>
    <t>ZLMS0051</t>
  </si>
  <si>
    <t>ZLMS0052</t>
  </si>
  <si>
    <t>ZLMS0053</t>
  </si>
  <si>
    <t>ZLMS0054</t>
  </si>
  <si>
    <t>ZLMS0055</t>
  </si>
  <si>
    <t>ZLMS0056</t>
  </si>
  <si>
    <t>ZLMS0057</t>
  </si>
  <si>
    <t>ZLMS0058</t>
  </si>
  <si>
    <t>ZLMS0059</t>
  </si>
  <si>
    <t>ZLMS0060</t>
  </si>
  <si>
    <t>ZLMS0061</t>
  </si>
  <si>
    <t>ZLMS0062</t>
  </si>
  <si>
    <t>ZLMS0063</t>
  </si>
  <si>
    <t>ZLMS0064</t>
  </si>
  <si>
    <t>ZLMS0065</t>
  </si>
  <si>
    <t>ZLMS0066</t>
  </si>
  <si>
    <t>ZLMS0067</t>
  </si>
  <si>
    <t>ZLMS0068</t>
  </si>
  <si>
    <t>ZLMS0069</t>
  </si>
  <si>
    <t>ZLMS0070</t>
  </si>
  <si>
    <t>ZLMS0071</t>
  </si>
  <si>
    <t>ZLMS0072</t>
  </si>
  <si>
    <t>ZLMS0073</t>
  </si>
  <si>
    <t>ZLMS0074</t>
  </si>
  <si>
    <t>ZLMS0075</t>
  </si>
  <si>
    <t>ZLMS0076</t>
  </si>
  <si>
    <t>ZLMS0077</t>
  </si>
  <si>
    <t>ZLMS0078</t>
  </si>
  <si>
    <t>ZLMS0079</t>
  </si>
  <si>
    <t>ZLMS0080</t>
  </si>
  <si>
    <t>ZLMS0081</t>
  </si>
  <si>
    <t>ZLMS0082</t>
  </si>
  <si>
    <t>ZLMS0083</t>
  </si>
  <si>
    <t>ZLMS0084</t>
  </si>
  <si>
    <t>ZLMS0085</t>
  </si>
  <si>
    <t>ZLMS0086</t>
  </si>
  <si>
    <t>ZLMS0087</t>
  </si>
  <si>
    <t>ZLMS0088</t>
  </si>
  <si>
    <t>ZLMS0089</t>
  </si>
  <si>
    <t>ZLMS0090</t>
  </si>
  <si>
    <t>ZLMS0091</t>
  </si>
  <si>
    <t>ZLMS0092</t>
  </si>
  <si>
    <t>ZLMS0093</t>
  </si>
  <si>
    <t>ZLMS0094</t>
  </si>
  <si>
    <t>ZLMS0095</t>
  </si>
  <si>
    <t>ZLMS0096</t>
  </si>
  <si>
    <t>ZLMS0097</t>
  </si>
  <si>
    <t>ZLMS0098</t>
  </si>
  <si>
    <t>ZLMS0099</t>
  </si>
  <si>
    <t>ZLMS0100</t>
  </si>
  <si>
    <t>ZLMS0101</t>
  </si>
  <si>
    <t>ZLMS0102</t>
  </si>
  <si>
    <t>ZLMS0103</t>
  </si>
  <si>
    <t>ZLMS0104</t>
  </si>
  <si>
    <t>ZLMS0105</t>
  </si>
  <si>
    <t>ZLMS0106</t>
  </si>
  <si>
    <t>ZLMS0107</t>
  </si>
  <si>
    <t>ZLMS0108</t>
  </si>
  <si>
    <t>ZLMS0109</t>
  </si>
  <si>
    <t>ZLMS0110</t>
  </si>
  <si>
    <t>ZLMS0111</t>
  </si>
  <si>
    <t>ZLMS0112</t>
  </si>
  <si>
    <t>ZLMS0113</t>
  </si>
  <si>
    <t>ZLMS0114</t>
  </si>
  <si>
    <t>ZLMS0115</t>
  </si>
  <si>
    <t>ZLMS0116</t>
  </si>
  <si>
    <t>ZLMS0117</t>
  </si>
  <si>
    <t>ZLMS0118</t>
  </si>
  <si>
    <t>ZLMS0119</t>
  </si>
  <si>
    <t>ZLMS0120</t>
  </si>
  <si>
    <t>ZLMS0121</t>
  </si>
  <si>
    <t>ZLMS0122</t>
  </si>
  <si>
    <t>ZLMS0123</t>
  </si>
  <si>
    <t>ZLMS0124</t>
  </si>
  <si>
    <t>ZLMS0125</t>
  </si>
  <si>
    <t>ZLMS0126</t>
  </si>
  <si>
    <t>ZLMS0127</t>
  </si>
  <si>
    <t>ZLMS0128</t>
  </si>
  <si>
    <t>ZLMS0129</t>
  </si>
  <si>
    <t>ZLMS0130</t>
  </si>
  <si>
    <t>ZLMS0131</t>
  </si>
  <si>
    <t>ZLMS0132</t>
  </si>
  <si>
    <t>ZLMS0133</t>
  </si>
  <si>
    <t>ZLMS0134</t>
  </si>
  <si>
    <t>ZLMS0135</t>
  </si>
  <si>
    <t>ZLMS0136</t>
  </si>
  <si>
    <t>ZLMS0137</t>
  </si>
  <si>
    <t>ZLMS0138</t>
  </si>
  <si>
    <t>ZLMS0139</t>
  </si>
  <si>
    <t>ZLMS0140</t>
  </si>
  <si>
    <t>ZLMS0141</t>
  </si>
  <si>
    <t>ZLMS0142</t>
  </si>
  <si>
    <t>ZLMS0143</t>
  </si>
  <si>
    <t>ZLMS0144</t>
  </si>
  <si>
    <t>ZLMS0145</t>
  </si>
  <si>
    <t>ZLMS0146</t>
  </si>
  <si>
    <t>ZLMS0147</t>
  </si>
  <si>
    <t>ZLMS0148</t>
  </si>
  <si>
    <t>ZLMS0149</t>
  </si>
  <si>
    <t>ZLMS0150</t>
  </si>
  <si>
    <t>ZLMS0151</t>
  </si>
  <si>
    <t>ZLMS0152</t>
  </si>
  <si>
    <t>ZLMS0153</t>
  </si>
  <si>
    <t>ZLMS0154</t>
  </si>
  <si>
    <t>ZLMS0155</t>
  </si>
  <si>
    <t>ZLMS0156</t>
  </si>
  <si>
    <t>ZLMS0157</t>
  </si>
  <si>
    <t>ZLMS0158</t>
  </si>
  <si>
    <t>ZLMS0159</t>
  </si>
  <si>
    <t>ZLMS0160</t>
  </si>
  <si>
    <t>ZLMS0161</t>
  </si>
  <si>
    <t>ZLMS0162</t>
  </si>
  <si>
    <t>ZLMS0163</t>
  </si>
  <si>
    <t>ZLMS0164</t>
  </si>
  <si>
    <t>ZLMS0165</t>
  </si>
  <si>
    <t>ZLMS0166</t>
  </si>
  <si>
    <t>ZLMS0167</t>
  </si>
  <si>
    <t>ZLMS0168</t>
  </si>
  <si>
    <t>ZLMS0169</t>
  </si>
  <si>
    <t>ZLMS0170</t>
  </si>
  <si>
    <t>ZLMS0171</t>
  </si>
  <si>
    <t>ZLMS0172</t>
  </si>
  <si>
    <t>ZLMS0173</t>
  </si>
  <si>
    <t>ZLMS0174</t>
  </si>
  <si>
    <t>ZLMS0175</t>
  </si>
  <si>
    <t>ZLMS0176</t>
  </si>
  <si>
    <t>ZLMS0177</t>
  </si>
  <si>
    <t>ZLMS0178</t>
  </si>
  <si>
    <t>ZLMS0179</t>
  </si>
  <si>
    <t>ZLMS0180</t>
  </si>
  <si>
    <t>ZLMS0181</t>
  </si>
  <si>
    <t>ZLMS0182</t>
  </si>
  <si>
    <t>ZLMS0183</t>
  </si>
  <si>
    <t>ZLMS0184</t>
  </si>
  <si>
    <t>ZLMS0185</t>
  </si>
  <si>
    <t>ZLMS0186</t>
  </si>
  <si>
    <t>ZLMS0187</t>
  </si>
  <si>
    <t>ZLMS0188</t>
  </si>
  <si>
    <t>ZLMS0189</t>
  </si>
  <si>
    <t>ZLMS0190</t>
  </si>
  <si>
    <t>ZLMS0191</t>
  </si>
  <si>
    <t>ZLMS0192</t>
  </si>
  <si>
    <t>ZLMS0193</t>
  </si>
  <si>
    <t>ZLMS0194</t>
  </si>
  <si>
    <t>ZLMS0195</t>
  </si>
  <si>
    <t>ZLMS0196</t>
  </si>
  <si>
    <t>ZLMS0197</t>
  </si>
  <si>
    <t>ZLMS0198</t>
  </si>
  <si>
    <t>ZLMS0199</t>
  </si>
  <si>
    <t>ZLMS0200</t>
  </si>
  <si>
    <t>ZLMS0201</t>
  </si>
  <si>
    <t>ZLMS0202</t>
  </si>
  <si>
    <t>ZLMS0203</t>
  </si>
  <si>
    <t>ZLMS0204</t>
  </si>
  <si>
    <t>ZLMS0205</t>
  </si>
  <si>
    <t>ZLMS0206</t>
  </si>
  <si>
    <t>ZLMS0207</t>
  </si>
  <si>
    <t>ZLMS0208</t>
  </si>
  <si>
    <t>ZLMS0209</t>
  </si>
  <si>
    <t>ZLMS0210</t>
  </si>
  <si>
    <t>ZLMS0211</t>
  </si>
  <si>
    <t>ZLMS0212</t>
  </si>
  <si>
    <t>ZLMS0213</t>
  </si>
  <si>
    <t>ZLMS0214</t>
  </si>
  <si>
    <t>ZLMS0215</t>
  </si>
  <si>
    <t>ZLMS0216</t>
  </si>
  <si>
    <t>ZLMS0217</t>
  </si>
  <si>
    <t>ZLMS0218</t>
  </si>
  <si>
    <t>ZLMS0219</t>
  </si>
  <si>
    <t>ZLMS0220</t>
  </si>
  <si>
    <t>ZLMS0221</t>
  </si>
  <si>
    <t>ZLMS0222</t>
  </si>
  <si>
    <t>ZLMS0223</t>
  </si>
  <si>
    <t>ZLMS0224</t>
  </si>
  <si>
    <t>ZLMS0225</t>
  </si>
  <si>
    <t>ZLMS0226</t>
  </si>
  <si>
    <t>ZLMS0227</t>
  </si>
  <si>
    <t>ZLMS0228</t>
  </si>
  <si>
    <t>ZLMS0229</t>
  </si>
  <si>
    <t>ZLMS0230</t>
  </si>
  <si>
    <t>ZLMS0231</t>
  </si>
  <si>
    <t>ZLMS0232</t>
  </si>
  <si>
    <t>ZLMS0233</t>
  </si>
  <si>
    <t>ZLMS0234</t>
  </si>
  <si>
    <t>ZLMS0235</t>
  </si>
  <si>
    <t>ZLMS0236</t>
  </si>
  <si>
    <t>ZLMS0237</t>
  </si>
  <si>
    <t>ZLMS0238</t>
  </si>
  <si>
    <t>ZLMS0239</t>
  </si>
  <si>
    <t>ZLMS0240</t>
  </si>
  <si>
    <t>ZLMS0241</t>
  </si>
  <si>
    <t>ZLMS0242</t>
  </si>
  <si>
    <t>ZLMS0243</t>
  </si>
  <si>
    <t>ZLMS0244</t>
  </si>
  <si>
    <t>ZLMS0245</t>
  </si>
  <si>
    <t>ZLMS0246</t>
  </si>
  <si>
    <t>ZLMS0247</t>
  </si>
  <si>
    <t>ZLMS0248</t>
  </si>
  <si>
    <t>ZLMS0249</t>
  </si>
  <si>
    <t>ZLMS0250</t>
  </si>
  <si>
    <t>ZLMS0251</t>
  </si>
  <si>
    <t>ZLMS0252</t>
  </si>
  <si>
    <t>ZLMS0253</t>
  </si>
  <si>
    <t>ZLMS0254</t>
  </si>
  <si>
    <t>ZLMS0255</t>
  </si>
  <si>
    <t>ZLMS0256</t>
  </si>
  <si>
    <t>ZLMS0257</t>
  </si>
  <si>
    <t>ZLMS0258</t>
  </si>
  <si>
    <t>ZLMS0259</t>
  </si>
  <si>
    <t>ZLMS0260</t>
  </si>
  <si>
    <t>ZLMS0261</t>
  </si>
  <si>
    <t>ZLMS0262</t>
  </si>
  <si>
    <t>ZLMS0263</t>
  </si>
  <si>
    <t>ZLMS0264</t>
  </si>
  <si>
    <t>ZLMS0265</t>
  </si>
  <si>
    <t>ZLMS0266</t>
  </si>
  <si>
    <t>ZLMS0267</t>
  </si>
  <si>
    <t>ZLMS0268</t>
  </si>
  <si>
    <t>ZLMS0269</t>
  </si>
  <si>
    <t>ZLMS0270</t>
  </si>
  <si>
    <t>ZLMS0271</t>
  </si>
  <si>
    <t>ZLMS0272</t>
  </si>
  <si>
    <t>ZLMS0273</t>
  </si>
  <si>
    <t>ZLMS0274</t>
  </si>
  <si>
    <t>ZLMS0275</t>
  </si>
  <si>
    <t>ZLMS0276</t>
  </si>
  <si>
    <t>ZLMS0277</t>
  </si>
  <si>
    <t>ZLMS0278</t>
  </si>
  <si>
    <t>ZLMS0279</t>
  </si>
  <si>
    <t>ZLMS0280</t>
  </si>
  <si>
    <t>ZLMX0001</t>
  </si>
  <si>
    <t>ZLMX0002</t>
  </si>
  <si>
    <t>ZLMX0003</t>
  </si>
  <si>
    <t>ZLMX0004</t>
  </si>
  <si>
    <t>ZLMX0005</t>
  </si>
  <si>
    <t>ZLMX0006</t>
  </si>
  <si>
    <t>ZLMX0007</t>
  </si>
  <si>
    <t>ZLMX0008</t>
  </si>
  <si>
    <t>ZLMX0009</t>
  </si>
  <si>
    <t>ZMEX0001</t>
  </si>
  <si>
    <t>ZMEX0002</t>
  </si>
  <si>
    <t>ZMEX0002-K</t>
  </si>
  <si>
    <t>ZMIS0001</t>
  </si>
  <si>
    <t>ZOBX4020</t>
  </si>
  <si>
    <t>ZOBX5520</t>
  </si>
  <si>
    <t>ZOBX5525</t>
  </si>
  <si>
    <t>ZOGX0001</t>
  </si>
  <si>
    <t>ZOGX0002</t>
  </si>
  <si>
    <t>ZOGX0003</t>
  </si>
  <si>
    <t>ZOGX0006</t>
  </si>
  <si>
    <t>ZOGX0007</t>
  </si>
  <si>
    <t>ZOGX0008</t>
  </si>
  <si>
    <t>ZOGX0009</t>
  </si>
  <si>
    <t>ZOGX0010</t>
  </si>
  <si>
    <t>ZOGX0015</t>
  </si>
  <si>
    <t>ZOGX0020</t>
  </si>
  <si>
    <t>ZOGX0025</t>
  </si>
  <si>
    <t>ZOGX0030</t>
  </si>
  <si>
    <t>ZOGX0040</t>
  </si>
  <si>
    <t>ZOGX0050</t>
  </si>
  <si>
    <t>ZOGX0051</t>
  </si>
  <si>
    <t>ZOGX0060-K</t>
  </si>
  <si>
    <t>ZOGX0070-K</t>
  </si>
  <si>
    <t>ZOGX0080</t>
  </si>
  <si>
    <t>ZOGX0081</t>
  </si>
  <si>
    <t>ZOGX0085</t>
  </si>
  <si>
    <t>ZOGX0086</t>
  </si>
  <si>
    <t>ZOGX0088</t>
  </si>
  <si>
    <t>ZOGX0089</t>
  </si>
  <si>
    <t>ZOGX0090</t>
  </si>
  <si>
    <t>ZOGX0091</t>
  </si>
  <si>
    <t>ZOGX0092</t>
  </si>
  <si>
    <t>ZOGX0093</t>
  </si>
  <si>
    <t>ZOGX0094</t>
  </si>
  <si>
    <t>ZOGX0099</t>
  </si>
  <si>
    <t>ZOGX0100</t>
  </si>
  <si>
    <t>ZOGX0101</t>
  </si>
  <si>
    <t>ZOGX0102</t>
  </si>
  <si>
    <t>ZOGX0103</t>
  </si>
  <si>
    <t>ZOGX0104</t>
  </si>
  <si>
    <t>ZOGX0105</t>
  </si>
  <si>
    <t>ZOGX0106</t>
  </si>
  <si>
    <t>ZOGX0107</t>
  </si>
  <si>
    <t>ZOGX0109</t>
  </si>
  <si>
    <t>ZOGX0110</t>
  </si>
  <si>
    <t>ZOGX0111</t>
  </si>
  <si>
    <t>ZOGX0112</t>
  </si>
  <si>
    <t>ZOGX0113</t>
  </si>
  <si>
    <t>ZOGX0114</t>
  </si>
  <si>
    <t>ZOGX0200</t>
  </si>
  <si>
    <t>ZOGX0201</t>
  </si>
  <si>
    <t>ZOGX0202</t>
  </si>
  <si>
    <t>ZOGX0203</t>
  </si>
  <si>
    <t>ZOGX0204</t>
  </si>
  <si>
    <t>ZOGX0205</t>
  </si>
  <si>
    <t>ZOGX0208</t>
  </si>
  <si>
    <t>ZOGX0209</t>
  </si>
  <si>
    <t>ZOGX0210</t>
  </si>
  <si>
    <t>ZOGX0211</t>
  </si>
  <si>
    <t>ZOGX0212</t>
  </si>
  <si>
    <t>ZOGX0214</t>
  </si>
  <si>
    <t>ZOGX0215</t>
  </si>
  <si>
    <t>ZOGX0216</t>
  </si>
  <si>
    <t>ZOGX0217</t>
  </si>
  <si>
    <t>ZOGX0218</t>
  </si>
  <si>
    <t>ZOGX0219</t>
  </si>
  <si>
    <t>ZOGX0220</t>
  </si>
  <si>
    <t>ZOGX0221</t>
  </si>
  <si>
    <t>ZOGX0222</t>
  </si>
  <si>
    <t>ZOGX0223</t>
  </si>
  <si>
    <t>ZOGX0224</t>
  </si>
  <si>
    <t>ZOGX0225</t>
  </si>
  <si>
    <t>ZOGX0227</t>
  </si>
  <si>
    <t>ZOGX0228</t>
  </si>
  <si>
    <t>ZOGX0229</t>
  </si>
  <si>
    <t>ZOGX0230</t>
  </si>
  <si>
    <t>ZOGX0231</t>
  </si>
  <si>
    <t>ZOGX0232</t>
  </si>
  <si>
    <t>ZOGX0233</t>
  </si>
  <si>
    <t>ZOGX0234</t>
  </si>
  <si>
    <t>ZOGX0235</t>
  </si>
  <si>
    <t>ZOGX0236</t>
  </si>
  <si>
    <t>ZOGX0237</t>
  </si>
  <si>
    <t>ZOGX0238</t>
  </si>
  <si>
    <t>ZOGX0239</t>
  </si>
  <si>
    <t>ZOGX0240</t>
  </si>
  <si>
    <t>ZOGX0241</t>
  </si>
  <si>
    <t>ZOGX1070</t>
  </si>
  <si>
    <t>ZOGX1720</t>
  </si>
  <si>
    <t>ZOGX2010</t>
  </si>
  <si>
    <t>ZOGX2020</t>
  </si>
  <si>
    <t>ZOGX2030</t>
  </si>
  <si>
    <t>ZOGX2040</t>
  </si>
  <si>
    <t>ZOGX2042</t>
  </si>
  <si>
    <t>ZOGX2044</t>
  </si>
  <si>
    <t>ZOGX2050</t>
  </si>
  <si>
    <t>ZOGX2060</t>
  </si>
  <si>
    <t>ZOGX2070</t>
  </si>
  <si>
    <t>ZOGX2080</t>
  </si>
  <si>
    <t>ZOGX2090</t>
  </si>
  <si>
    <t>ZOGX2100</t>
  </si>
  <si>
    <t>ZOGX2110</t>
  </si>
  <si>
    <t>ZOGX3010</t>
  </si>
  <si>
    <t>ZOGX4020</t>
  </si>
  <si>
    <t>ZOGX4030-K</t>
  </si>
  <si>
    <t>ZOGX4040-K</t>
  </si>
  <si>
    <t>ZOGX4050-K</t>
  </si>
  <si>
    <t>ZOGX4060-S</t>
  </si>
  <si>
    <t>ZOGX4070</t>
  </si>
  <si>
    <t>ZOGX4110</t>
  </si>
  <si>
    <t>ZOGX4111</t>
  </si>
  <si>
    <t>ZOGX4141</t>
  </si>
  <si>
    <t>ZOGX4150</t>
  </si>
  <si>
    <t>ZOGX4210</t>
  </si>
  <si>
    <t>ZOGX5100-K</t>
  </si>
  <si>
    <t>ZOGX6000</t>
  </si>
  <si>
    <t>ZOGX6000-K</t>
  </si>
  <si>
    <t>ZOGX6010</t>
  </si>
  <si>
    <t>ZOGX6010-K</t>
  </si>
  <si>
    <t>ZOGX7000</t>
  </si>
  <si>
    <t>ZOGX7000-K</t>
  </si>
  <si>
    <t>ZOGX7001</t>
  </si>
  <si>
    <t>ZOGX7001-K</t>
  </si>
  <si>
    <t>ZOGX7002</t>
  </si>
  <si>
    <t>ZOGX7002-K</t>
  </si>
  <si>
    <t>ZOGX7003</t>
  </si>
  <si>
    <t>ZOGX7003-K</t>
  </si>
  <si>
    <t>ZOGX7004</t>
  </si>
  <si>
    <t>ZOGX7004-K</t>
  </si>
  <si>
    <t>ZOGX7005</t>
  </si>
  <si>
    <t>ZOGX7005-K</t>
  </si>
  <si>
    <t>ZOGX7006</t>
  </si>
  <si>
    <t>ZOGX7006-K</t>
  </si>
  <si>
    <t>ZOGX7007</t>
  </si>
  <si>
    <t>ZOGX7007-K</t>
  </si>
  <si>
    <t>ZOGX7008</t>
  </si>
  <si>
    <t>ZOGX7008-K</t>
  </si>
  <si>
    <t>ZOGX7009</t>
  </si>
  <si>
    <t>ZOGX7009-K</t>
  </si>
  <si>
    <t>ZOGX7010</t>
  </si>
  <si>
    <t>ZOGX7010-K</t>
  </si>
  <si>
    <t>ZOGX7011</t>
  </si>
  <si>
    <t>ZOGX7011-K</t>
  </si>
  <si>
    <t>ZOGX7012</t>
  </si>
  <si>
    <t>ZOGX7012-K</t>
  </si>
  <si>
    <t>ZOGX7013</t>
  </si>
  <si>
    <t>ZOGX7013-K</t>
  </si>
  <si>
    <t>ZOGX7014</t>
  </si>
  <si>
    <t>ZOGX7014-K</t>
  </si>
  <si>
    <t>ZOGX7015</t>
  </si>
  <si>
    <t>ZOGX7015-K</t>
  </si>
  <si>
    <t>ZOGX7016</t>
  </si>
  <si>
    <t>ZOGX7016-K</t>
  </si>
  <si>
    <t>ZOGX7017</t>
  </si>
  <si>
    <t>ZOGX7017-K</t>
  </si>
  <si>
    <t>ZOGX7018</t>
  </si>
  <si>
    <t>ZOGX7018-K</t>
  </si>
  <si>
    <t>ZOGX7019</t>
  </si>
  <si>
    <t>ZOGX7019-K</t>
  </si>
  <si>
    <t>ZOGX7020</t>
  </si>
  <si>
    <t>ZOGX7020-K</t>
  </si>
  <si>
    <t>ZOGX7021</t>
  </si>
  <si>
    <t>ZOGX7021-K</t>
  </si>
  <si>
    <t>ZOGX7022</t>
  </si>
  <si>
    <t>ZOGX7022-K</t>
  </si>
  <si>
    <t>ZOGX7023</t>
  </si>
  <si>
    <t>ZOGX7023-K</t>
  </si>
  <si>
    <t>ZOGX7024</t>
  </si>
  <si>
    <t>ZOGX7024-K</t>
  </si>
  <si>
    <t>ZOGX7025</t>
  </si>
  <si>
    <t>ZOGX7025-K</t>
  </si>
  <si>
    <t>ZOIE9650</t>
  </si>
  <si>
    <t>ZOIX0001</t>
  </si>
  <si>
    <t>ZOIX0002</t>
  </si>
  <si>
    <t>ZOIX0003</t>
  </si>
  <si>
    <t>ZOIX0020</t>
  </si>
  <si>
    <t>ZOIX0035</t>
  </si>
  <si>
    <t>ZOIX0045</t>
  </si>
  <si>
    <t>ZOIX1010</t>
  </si>
  <si>
    <t>ZOIX1020</t>
  </si>
  <si>
    <t>ZOIX1110</t>
  </si>
  <si>
    <t>ZOIX1130</t>
  </si>
  <si>
    <t>ZOIX1210</t>
  </si>
  <si>
    <t>ZOIX1220</t>
  </si>
  <si>
    <t>ZOIX1230</t>
  </si>
  <si>
    <t>ZOIX1320</t>
  </si>
  <si>
    <t>ZOIX1330</t>
  </si>
  <si>
    <t>ZOIX2020</t>
  </si>
  <si>
    <t>ZOIX2030</t>
  </si>
  <si>
    <t>ZOIX2050</t>
  </si>
  <si>
    <t>ZOIX2105</t>
  </si>
  <si>
    <t>ZOIX2110</t>
  </si>
  <si>
    <t>ZOIX2120</t>
  </si>
  <si>
    <t>ZOIX2210</t>
  </si>
  <si>
    <t>ZOIX2220</t>
  </si>
  <si>
    <t>ZOIX3010</t>
  </si>
  <si>
    <t>ZOIX3011</t>
  </si>
  <si>
    <t>ZOIX3020</t>
  </si>
  <si>
    <t>ZOIX3030</t>
  </si>
  <si>
    <t>ZOIX4020</t>
  </si>
  <si>
    <t>ZOIX4030</t>
  </si>
  <si>
    <t>ZOIX4110</t>
  </si>
  <si>
    <t>ZOIX4130</t>
  </si>
  <si>
    <t>ZOIX5010</t>
  </si>
  <si>
    <t>ZOIX5020</t>
  </si>
  <si>
    <t>ZOIX5110</t>
  </si>
  <si>
    <t>ZOIX5120</t>
  </si>
  <si>
    <t>ZOIX5125</t>
  </si>
  <si>
    <t>ZOIX5210</t>
  </si>
  <si>
    <t>ZOIX5220</t>
  </si>
  <si>
    <t>ZOIX5310</t>
  </si>
  <si>
    <t>ZOIX5320</t>
  </si>
  <si>
    <t>ZOIX5410</t>
  </si>
  <si>
    <t>ZOIX5420</t>
  </si>
  <si>
    <t>ZOIX5510</t>
  </si>
  <si>
    <t>ZOIX5515</t>
  </si>
  <si>
    <t>ZOIX5520</t>
  </si>
  <si>
    <t>ZOIX5530</t>
  </si>
  <si>
    <t>ZOIX5535</t>
  </si>
  <si>
    <t>ZOIX6130</t>
  </si>
  <si>
    <t>ZOIX6140</t>
  </si>
  <si>
    <t>ZOIX6150</t>
  </si>
  <si>
    <t>ZOIX6160</t>
  </si>
  <si>
    <t>ZOIX6210</t>
  </si>
  <si>
    <t>ZOIX6310</t>
  </si>
  <si>
    <t>ZOIX6311</t>
  </si>
  <si>
    <t>ZOIX6312</t>
  </si>
  <si>
    <t>ZOIX6320</t>
  </si>
  <si>
    <t>ZOIX6330</t>
  </si>
  <si>
    <t>ZOIX6340</t>
  </si>
  <si>
    <t>ZOIX6410</t>
  </si>
  <si>
    <t>ZOIX6420</t>
  </si>
  <si>
    <t>ZOIX6430</t>
  </si>
  <si>
    <t>ZOIX6440</t>
  </si>
  <si>
    <t>ZOIX6450</t>
  </si>
  <si>
    <t>ZOIX6451</t>
  </si>
  <si>
    <t>ZOIX6500</t>
  </si>
  <si>
    <t>ZOIX6510</t>
  </si>
  <si>
    <t>ZOIX6520</t>
  </si>
  <si>
    <t>ZOIX6530</t>
  </si>
  <si>
    <t>ZOIX6540</t>
  </si>
  <si>
    <t>ZOIX6550</t>
  </si>
  <si>
    <t>ZOIX6560</t>
  </si>
  <si>
    <t>ZOIX7000</t>
  </si>
  <si>
    <t>ZOIX7010</t>
  </si>
  <si>
    <t>ZOIX7020</t>
  </si>
  <si>
    <t>ZOIX7029</t>
  </si>
  <si>
    <t>ZOIX7030</t>
  </si>
  <si>
    <t>ZOIX7031</t>
  </si>
  <si>
    <t>ZOIX7032</t>
  </si>
  <si>
    <t>ZOIX7060</t>
  </si>
  <si>
    <t>ZOIX7100</t>
  </si>
  <si>
    <t>ZOIX7101</t>
  </si>
  <si>
    <t>ZOIX7102</t>
  </si>
  <si>
    <t>ZOIX7103</t>
  </si>
  <si>
    <t>ZOIX7104</t>
  </si>
  <si>
    <t>ZOIX7105</t>
  </si>
  <si>
    <t>ZOIX7106</t>
  </si>
  <si>
    <t>ZOIX7107</t>
  </si>
  <si>
    <t>ZOIX7108</t>
  </si>
  <si>
    <t>ZOIX7109</t>
  </si>
  <si>
    <t>ZOIX7110</t>
  </si>
  <si>
    <t>ZOIX7111</t>
  </si>
  <si>
    <t>ZOIX7112</t>
  </si>
  <si>
    <t>ZOIX7113</t>
  </si>
  <si>
    <t>ZOIX7114</t>
  </si>
  <si>
    <t>ZOIX7115</t>
  </si>
  <si>
    <t>ZOIX7116</t>
  </si>
  <si>
    <t>ZOIX7117</t>
  </si>
  <si>
    <t>ZOIX7118</t>
  </si>
  <si>
    <t>ZOIX7119</t>
  </si>
  <si>
    <t>ZOIX7120</t>
  </si>
  <si>
    <t>ZOIX7121</t>
  </si>
  <si>
    <t>ZOIX7122</t>
  </si>
  <si>
    <t>ZOIX7123</t>
  </si>
  <si>
    <t>ZOIX7124</t>
  </si>
  <si>
    <t>ZOIX7125</t>
  </si>
  <si>
    <t>ZOIX7126</t>
  </si>
  <si>
    <t>ZOIX7127</t>
  </si>
  <si>
    <t>ZOIX7128</t>
  </si>
  <si>
    <t>ZOIX7129</t>
  </si>
  <si>
    <t>ZOIX7130</t>
  </si>
  <si>
    <t>ZOIX7131</t>
  </si>
  <si>
    <t>ZOIX7132</t>
  </si>
  <si>
    <t>ZOIX7133</t>
  </si>
  <si>
    <t>ZOIX7134</t>
  </si>
  <si>
    <t>ZOIX7135</t>
  </si>
  <si>
    <t>ZOIX7136</t>
  </si>
  <si>
    <t>ZOIX7137</t>
  </si>
  <si>
    <t>ZOIX7138</t>
  </si>
  <si>
    <t>ZOIX7139</t>
  </si>
  <si>
    <t>ZOIX7140</t>
  </si>
  <si>
    <t>ZOIX7141</t>
  </si>
  <si>
    <t>ZOIX7142</t>
  </si>
  <si>
    <t>ZOIX7143</t>
  </si>
  <si>
    <t>ZOIX7144</t>
  </si>
  <si>
    <t>ZOIX7145</t>
  </si>
  <si>
    <t>ZOIX7146</t>
  </si>
  <si>
    <t>ZOIX7147</t>
  </si>
  <si>
    <t>ZOIX7148</t>
  </si>
  <si>
    <t>ZOIX7149</t>
  </si>
  <si>
    <t>ZOIX7150</t>
  </si>
  <si>
    <t>ZOIX7151</t>
  </si>
  <si>
    <t>ZOIX7152</t>
  </si>
  <si>
    <t>ZOIX7153</t>
  </si>
  <si>
    <t>ZOIX7154</t>
  </si>
  <si>
    <t>ZOIX7155</t>
  </si>
  <si>
    <t>ZOIX7156</t>
  </si>
  <si>
    <t>ZOIX7157</t>
  </si>
  <si>
    <t>ZOIX7158</t>
  </si>
  <si>
    <t>ZOIX7159</t>
  </si>
  <si>
    <t>ZOIX7160</t>
  </si>
  <si>
    <t>ZOIX7161</t>
  </si>
  <si>
    <t>ZOIX7162</t>
  </si>
  <si>
    <t>ZOIX7163</t>
  </si>
  <si>
    <t>ZOIX7164</t>
  </si>
  <si>
    <t>ZOIX7165</t>
  </si>
  <si>
    <t>ZOIX7166</t>
  </si>
  <si>
    <t>ZOIX7167</t>
  </si>
  <si>
    <t>ZOIX7168</t>
  </si>
  <si>
    <t>ZOIX7169</t>
  </si>
  <si>
    <t>ZOIX7170</t>
  </si>
  <si>
    <t>ZOIX7171</t>
  </si>
  <si>
    <t>ZOIX7172</t>
  </si>
  <si>
    <t>ZOIX7173</t>
  </si>
  <si>
    <t>ZOIX7174</t>
  </si>
  <si>
    <t>ZOIX7175</t>
  </si>
  <si>
    <t>ZOIX7176</t>
  </si>
  <si>
    <t>ZOIX7177</t>
  </si>
  <si>
    <t>ZOIX7178</t>
  </si>
  <si>
    <t>ZOIX7179</t>
  </si>
  <si>
    <t>ZOIX7180</t>
  </si>
  <si>
    <t>ZOIX7181</t>
  </si>
  <si>
    <t>ZOIX7182</t>
  </si>
  <si>
    <t>ZOIX7183</t>
  </si>
  <si>
    <t>ZOIX7184</t>
  </si>
  <si>
    <t>ZOIX7185</t>
  </si>
  <si>
    <t>ZOIX7186</t>
  </si>
  <si>
    <t>ZOIX7187</t>
  </si>
  <si>
    <t>ZOIX7188</t>
  </si>
  <si>
    <t>ZOIX7189</t>
  </si>
  <si>
    <t>ZOIX7190</t>
  </si>
  <si>
    <t>ZOIX7191</t>
  </si>
  <si>
    <t>ZOIX7192</t>
  </si>
  <si>
    <t>ZOIX7193</t>
  </si>
  <si>
    <t>ZOIX7194</t>
  </si>
  <si>
    <t>ZOIX7195</t>
  </si>
  <si>
    <t>ZOIX7196</t>
  </si>
  <si>
    <t>ZOIX7197</t>
  </si>
  <si>
    <t>ZOIX7198</t>
  </si>
  <si>
    <t>ZOIX7199</t>
  </si>
  <si>
    <t>ZOIX7200</t>
  </si>
  <si>
    <t>ZOIX7201</t>
  </si>
  <si>
    <t>ZOIX7202</t>
  </si>
  <si>
    <t>ZOIX7203</t>
  </si>
  <si>
    <t>ZOIX7204</t>
  </si>
  <si>
    <t>ZOIX7205</t>
  </si>
  <si>
    <t>ZOIX7206</t>
  </si>
  <si>
    <t>ZOIX7207</t>
  </si>
  <si>
    <t>ZOIX7208</t>
  </si>
  <si>
    <t>ZOIX7209</t>
  </si>
  <si>
    <t>ZOIX7210</t>
  </si>
  <si>
    <t>ZOIX7211</t>
  </si>
  <si>
    <t>ZOIX7212</t>
  </si>
  <si>
    <t>ZOIX7213</t>
  </si>
  <si>
    <t>ZOIX7214</t>
  </si>
  <si>
    <t>ZOIX7215</t>
  </si>
  <si>
    <t>ZOIX7216</t>
  </si>
  <si>
    <t>ZOIX7217</t>
  </si>
  <si>
    <t>ZOIX7218</t>
  </si>
  <si>
    <t>ZOIX7219</t>
  </si>
  <si>
    <t>ZOIX7220</t>
  </si>
  <si>
    <t>ZOIX7221</t>
  </si>
  <si>
    <t>ZOIX7222</t>
  </si>
  <si>
    <t>ZOIX7223</t>
  </si>
  <si>
    <t>ZOIX7224</t>
  </si>
  <si>
    <t>ZOIX7225</t>
  </si>
  <si>
    <t>ZOIX7226</t>
  </si>
  <si>
    <t>ZOIX7227</t>
  </si>
  <si>
    <t>ZOIX7228</t>
  </si>
  <si>
    <t>ZOIX7229</t>
  </si>
  <si>
    <t>ZOIX7230</t>
  </si>
  <si>
    <t>ZOIX7231</t>
  </si>
  <si>
    <t>ZOIX7232</t>
  </si>
  <si>
    <t>ZOIX7233</t>
  </si>
  <si>
    <t>ZOIX7234</t>
  </si>
  <si>
    <t>ZOIX7235</t>
  </si>
  <si>
    <t>ZOIX7236</t>
  </si>
  <si>
    <t>ZOIX7237</t>
  </si>
  <si>
    <t>ZOIX7238</t>
  </si>
  <si>
    <t>ZOIX7239</t>
  </si>
  <si>
    <t>ZOIX7240</t>
  </si>
  <si>
    <t>ZOIX7241</t>
  </si>
  <si>
    <t>ZOIX7242</t>
  </si>
  <si>
    <t>ZOIX7243</t>
  </si>
  <si>
    <t>ZOIX7244</t>
  </si>
  <si>
    <t>ZOIX7245</t>
  </si>
  <si>
    <t>ZOIX7246</t>
  </si>
  <si>
    <t>ZOIX7247</t>
  </si>
  <si>
    <t>ZOIX7248</t>
  </si>
  <si>
    <t>ZOIX7249</t>
  </si>
  <si>
    <t>ZOIX7250</t>
  </si>
  <si>
    <t>ZOIX7251</t>
  </si>
  <si>
    <t>ZOIX7252</t>
  </si>
  <si>
    <t>ZOIX7253</t>
  </si>
  <si>
    <t>ZOIX7254</t>
  </si>
  <si>
    <t>ZOIX7255</t>
  </si>
  <si>
    <t>ZOIX7256</t>
  </si>
  <si>
    <t>ZOIX7257</t>
  </si>
  <si>
    <t>ZOIX7258</t>
  </si>
  <si>
    <t>ZOIX7259</t>
  </si>
  <si>
    <t>ZOIX7260</t>
  </si>
  <si>
    <t>ZOIX7261</t>
  </si>
  <si>
    <t>ZOIX7262</t>
  </si>
  <si>
    <t>ZOIX7263</t>
  </si>
  <si>
    <t>ZOIX7264</t>
  </si>
  <si>
    <t>ZOIX7265</t>
  </si>
  <si>
    <t>ZOIX7266</t>
  </si>
  <si>
    <t>ZOIX7267</t>
  </si>
  <si>
    <t>ZOIX7268</t>
  </si>
  <si>
    <t>ZOIX7269</t>
  </si>
  <si>
    <t>ZOIX7270</t>
  </si>
  <si>
    <t>ZOIX7271</t>
  </si>
  <si>
    <t>ZOIX7272</t>
  </si>
  <si>
    <t>ZOIX7273</t>
  </si>
  <si>
    <t>ZOIX7274</t>
  </si>
  <si>
    <t>ZOIX7275</t>
  </si>
  <si>
    <t>ZOIX7276</t>
  </si>
  <si>
    <t>ZOIX7277</t>
  </si>
  <si>
    <t>ZOIX7278</t>
  </si>
  <si>
    <t>ZOIX7279</t>
  </si>
  <si>
    <t>ZOIX7280</t>
  </si>
  <si>
    <t>ZOIX7281</t>
  </si>
  <si>
    <t>ZOIX7282</t>
  </si>
  <si>
    <t>ZOIX7283</t>
  </si>
  <si>
    <t>ZOIX7284</t>
  </si>
  <si>
    <t>ZOIX7285</t>
  </si>
  <si>
    <t>ZOIX7286</t>
  </si>
  <si>
    <t>ZOIX7287</t>
  </si>
  <si>
    <t>ZOIX7288</t>
  </si>
  <si>
    <t>ZOIX7289</t>
  </si>
  <si>
    <t>ZOIX7290</t>
  </si>
  <si>
    <t>ZOIX7291</t>
  </si>
  <si>
    <t>ZOIX7292</t>
  </si>
  <si>
    <t>ZOIX7293</t>
  </si>
  <si>
    <t>ZOIX7294</t>
  </si>
  <si>
    <t>ZOIX7295</t>
  </si>
  <si>
    <t>ZOIX7296</t>
  </si>
  <si>
    <t>ZOIX7297</t>
  </si>
  <si>
    <t>ZOIX7298</t>
  </si>
  <si>
    <t>ZOIX7299</t>
  </si>
  <si>
    <t>ZOIX7300</t>
  </si>
  <si>
    <t>ZOIX7301</t>
  </si>
  <si>
    <t>ZOIX7302</t>
  </si>
  <si>
    <t>ZOIX7303</t>
  </si>
  <si>
    <t>ZOIX7304</t>
  </si>
  <si>
    <t>ZOIX7305</t>
  </si>
  <si>
    <t>ZOIX7306</t>
  </si>
  <si>
    <t>ZOIX7307</t>
  </si>
  <si>
    <t>ZOIX7308</t>
  </si>
  <si>
    <t>ZOIX7309</t>
  </si>
  <si>
    <t>ZOIX7310</t>
  </si>
  <si>
    <t>ZOIX7311</t>
  </si>
  <si>
    <t>ZOIX7312</t>
  </si>
  <si>
    <t>ZOIX7313</t>
  </si>
  <si>
    <t>ZOIX7314</t>
  </si>
  <si>
    <t>ZOIX7315</t>
  </si>
  <si>
    <t>ZOIX7316</t>
  </si>
  <si>
    <t>ZOIX7317</t>
  </si>
  <si>
    <t>ZOIX7318</t>
  </si>
  <si>
    <t>ZOIX7319</t>
  </si>
  <si>
    <t>ZOIX7320</t>
  </si>
  <si>
    <t>ZOIX7321</t>
  </si>
  <si>
    <t>ZOIX7322</t>
  </si>
  <si>
    <t>ZOIX7323</t>
  </si>
  <si>
    <t>ZOIX7324</t>
  </si>
  <si>
    <t>ZOIX7325</t>
  </si>
  <si>
    <t>ZOIX7326</t>
  </si>
  <si>
    <t>ZOIX7327</t>
  </si>
  <si>
    <t>ZOIX7328</t>
  </si>
  <si>
    <t>ZOIX7329</t>
  </si>
  <si>
    <t>ZOIX7330</t>
  </si>
  <si>
    <t>ZOIX7331</t>
  </si>
  <si>
    <t>ZOIX7332</t>
  </si>
  <si>
    <t>ZOIX7333</t>
  </si>
  <si>
    <t>ZOIX7334</t>
  </si>
  <si>
    <t>ZOIX7335</t>
  </si>
  <si>
    <t>ZOIX7336</t>
  </si>
  <si>
    <t>ZOIX7337</t>
  </si>
  <si>
    <t>ZOIX7338</t>
  </si>
  <si>
    <t>ZOIX7339</t>
  </si>
  <si>
    <t>ZOIX7340</t>
  </si>
  <si>
    <t>ZOIX7341</t>
  </si>
  <si>
    <t>ZOIX7342</t>
  </si>
  <si>
    <t>ZOIX7343</t>
  </si>
  <si>
    <t>ZOIX7344</t>
  </si>
  <si>
    <t>ZOIX7345</t>
  </si>
  <si>
    <t>ZOIX7346</t>
  </si>
  <si>
    <t>ZOIX7347</t>
  </si>
  <si>
    <t>ZOIX7348</t>
  </si>
  <si>
    <t>ZOIX7349</t>
  </si>
  <si>
    <t>ZOIX7350</t>
  </si>
  <si>
    <t>ZOIX7351</t>
  </si>
  <si>
    <t>ZOIX7352</t>
  </si>
  <si>
    <t>ZOIX7353</t>
  </si>
  <si>
    <t>ZOIX7354</t>
  </si>
  <si>
    <t>ZOIX7355</t>
  </si>
  <si>
    <t>ZOIX7356</t>
  </si>
  <si>
    <t>ZOIX7357</t>
  </si>
  <si>
    <t>ZOIX7358</t>
  </si>
  <si>
    <t>ZOIX7359</t>
  </si>
  <si>
    <t>ZOIX7360</t>
  </si>
  <si>
    <t>ZOIX7361</t>
  </si>
  <si>
    <t>ZOIX7362</t>
  </si>
  <si>
    <t>ZOIX7363</t>
  </si>
  <si>
    <t>ZOIX7364</t>
  </si>
  <si>
    <t>ZOIX7365</t>
  </si>
  <si>
    <t>ZOIX7366</t>
  </si>
  <si>
    <t>ZOIX7367</t>
  </si>
  <si>
    <t>ZOIX7368</t>
  </si>
  <si>
    <t>ZOIX7369</t>
  </si>
  <si>
    <t>ZOIX7370</t>
  </si>
  <si>
    <t>ZOIX7371</t>
  </si>
  <si>
    <t>ZOIX7372</t>
  </si>
  <si>
    <t>ZOIX7373</t>
  </si>
  <si>
    <t>ZOIX7374</t>
  </si>
  <si>
    <t>ZOIX7375</t>
  </si>
  <si>
    <t>ZOIX7376</t>
  </si>
  <si>
    <t>ZOIX7377</t>
  </si>
  <si>
    <t>ZOIX7378</t>
  </si>
  <si>
    <t>ZOIX7379</t>
  </si>
  <si>
    <t>ZOIX7380</t>
  </si>
  <si>
    <t>ZOIX7381</t>
  </si>
  <si>
    <t>ZOIX7382</t>
  </si>
  <si>
    <t>ZOIX7383</t>
  </si>
  <si>
    <t>ZOIX7384</t>
  </si>
  <si>
    <t>ZOIX7385</t>
  </si>
  <si>
    <t>ZOIX7386</t>
  </si>
  <si>
    <t>ZOIX7387</t>
  </si>
  <si>
    <t>ZOIX7388</t>
  </si>
  <si>
    <t>ZOIX7389</t>
  </si>
  <si>
    <t>ZOIX7390</t>
  </si>
  <si>
    <t>ZOIX7391</t>
  </si>
  <si>
    <t>ZOIX7392</t>
  </si>
  <si>
    <t>ZOIX7393</t>
  </si>
  <si>
    <t>ZOIX7394</t>
  </si>
  <si>
    <t>ZOIX7395</t>
  </si>
  <si>
    <t>ZOIX7396</t>
  </si>
  <si>
    <t>ZOIX7397</t>
  </si>
  <si>
    <t>ZOIX7398</t>
  </si>
  <si>
    <t>ZOIX7399</t>
  </si>
  <si>
    <t>ZOIX7400</t>
  </si>
  <si>
    <t>ZOIX7401</t>
  </si>
  <si>
    <t>ZOIX7402</t>
  </si>
  <si>
    <t>ZOIX7403</t>
  </si>
  <si>
    <t>ZOIX7404</t>
  </si>
  <si>
    <t>ZOIX7405</t>
  </si>
  <si>
    <t>ZOIX7406</t>
  </si>
  <si>
    <t>ZOIX7407</t>
  </si>
  <si>
    <t>ZOIX7408</t>
  </si>
  <si>
    <t>ZOIX7409</t>
  </si>
  <si>
    <t>ZOIX7410</t>
  </si>
  <si>
    <t>ZOIX7411</t>
  </si>
  <si>
    <t>ZOIX7412</t>
  </si>
  <si>
    <t>ZOIX7413</t>
  </si>
  <si>
    <t>ZOIX7414</t>
  </si>
  <si>
    <t>ZOIX7415</t>
  </si>
  <si>
    <t>ZOIX7416</t>
  </si>
  <si>
    <t>ZOIX7417</t>
  </si>
  <si>
    <t>ZOIX7418</t>
  </si>
  <si>
    <t>ZOIX7419</t>
  </si>
  <si>
    <t>ZOIX7420</t>
  </si>
  <si>
    <t>ZOIX7421</t>
  </si>
  <si>
    <t>ZOIX7422</t>
  </si>
  <si>
    <t>ZOIX7423</t>
  </si>
  <si>
    <t>ZOIX7424</t>
  </si>
  <si>
    <t>ZOIX7425</t>
  </si>
  <si>
    <t>ZOIX7426</t>
  </si>
  <si>
    <t>ZOIX7427</t>
  </si>
  <si>
    <t>ZOIX7428</t>
  </si>
  <si>
    <t>ZOIX7429</t>
  </si>
  <si>
    <t>ZOIX7430</t>
  </si>
  <si>
    <t>ZOIX7431</t>
  </si>
  <si>
    <t>ZOIX7432</t>
  </si>
  <si>
    <t>ZOIX7433</t>
  </si>
  <si>
    <t>ZOIX7434</t>
  </si>
  <si>
    <t>ZOIX7435</t>
  </si>
  <si>
    <t>ZOIX7436</t>
  </si>
  <si>
    <t>ZOIX7437</t>
  </si>
  <si>
    <t>ZOIX7438</t>
  </si>
  <si>
    <t>ZOIX7439</t>
  </si>
  <si>
    <t>ZOIX7440</t>
  </si>
  <si>
    <t>ZOIX7441</t>
  </si>
  <si>
    <t>ZOIX7442</t>
  </si>
  <si>
    <t>ZOIX7443</t>
  </si>
  <si>
    <t>ZOIX7444</t>
  </si>
  <si>
    <t>ZOIX7445</t>
  </si>
  <si>
    <t>ZOIX7446</t>
  </si>
  <si>
    <t>ZOIX7447</t>
  </si>
  <si>
    <t>ZOIX7448</t>
  </si>
  <si>
    <t>ZOIX7449</t>
  </si>
  <si>
    <t>ZOIX7450</t>
  </si>
  <si>
    <t>ZOIX7451</t>
  </si>
  <si>
    <t>ZOIX7452</t>
  </si>
  <si>
    <t>ZOIX7453</t>
  </si>
  <si>
    <t>ZOIX7454</t>
  </si>
  <si>
    <t>ZOIX7455</t>
  </si>
  <si>
    <t>ZOIX7456</t>
  </si>
  <si>
    <t>ZOIX7457</t>
  </si>
  <si>
    <t>ZOIX7458</t>
  </si>
  <si>
    <t>ZOIX7459</t>
  </si>
  <si>
    <t>ZOIX7460</t>
  </si>
  <si>
    <t>ZOIX7461</t>
  </si>
  <si>
    <t>ZOIX7462</t>
  </si>
  <si>
    <t>ZOIX7463</t>
  </si>
  <si>
    <t>ZOIX7464</t>
  </si>
  <si>
    <t>ZOIX7465</t>
  </si>
  <si>
    <t>ZOIX7466</t>
  </si>
  <si>
    <t>ZOIX7467</t>
  </si>
  <si>
    <t>ZOIX7468</t>
  </si>
  <si>
    <t>ZOIX7469</t>
  </si>
  <si>
    <t>ZOIX7470</t>
  </si>
  <si>
    <t>ZOIX7471</t>
  </si>
  <si>
    <t>ZOIX7472</t>
  </si>
  <si>
    <t>ZOIX7473</t>
  </si>
  <si>
    <t>ZOIX7474</t>
  </si>
  <si>
    <t>ZOIX7475</t>
  </si>
  <si>
    <t>ZOIX7476</t>
  </si>
  <si>
    <t>ZOIX7477</t>
  </si>
  <si>
    <t>ZOIX7478</t>
  </si>
  <si>
    <t>ZOIX7479</t>
  </si>
  <si>
    <t>ZOIX7480</t>
  </si>
  <si>
    <t>ZOIX7481</t>
  </si>
  <si>
    <t>ZOIX7482</t>
  </si>
  <si>
    <t>ZOIX7483</t>
  </si>
  <si>
    <t>ZOIX7484</t>
  </si>
  <si>
    <t>ZOIX7485</t>
  </si>
  <si>
    <t>ZOIX7486</t>
  </si>
  <si>
    <t>ZOIX7487</t>
  </si>
  <si>
    <t>ZOIX7488</t>
  </si>
  <si>
    <t>ZOIX7489</t>
  </si>
  <si>
    <t>ZOIX7490</t>
  </si>
  <si>
    <t>ZOIX7491</t>
  </si>
  <si>
    <t>ZOIX7492</t>
  </si>
  <si>
    <t>ZOIX7493</t>
  </si>
  <si>
    <t>ZOIX7494</t>
  </si>
  <si>
    <t>ZOIX7495</t>
  </si>
  <si>
    <t>ZOIX7496</t>
  </si>
  <si>
    <t>ZOIX7497</t>
  </si>
  <si>
    <t>ZOIX7498</t>
  </si>
  <si>
    <t>ZOIX7499</t>
  </si>
  <si>
    <t>ZOIX7500</t>
  </si>
  <si>
    <t>ZOIX7501</t>
  </si>
  <si>
    <t>ZOIX7502</t>
  </si>
  <si>
    <t>ZOIX7503</t>
  </si>
  <si>
    <t>ZOIX7504</t>
  </si>
  <si>
    <t>ZOIX7505</t>
  </si>
  <si>
    <t>ZOIX7506</t>
  </si>
  <si>
    <t>ZOIX7507</t>
  </si>
  <si>
    <t>ZOIX7508</t>
  </si>
  <si>
    <t>ZOIX7509</t>
  </si>
  <si>
    <t>ZOIX7510</t>
  </si>
  <si>
    <t>ZOIX7511</t>
  </si>
  <si>
    <t>ZOIX7512</t>
  </si>
  <si>
    <t>ZOIX7513</t>
  </si>
  <si>
    <t>ZOIX7514</t>
  </si>
  <si>
    <t>ZOIX7515</t>
  </si>
  <si>
    <t>ZOIX7516</t>
  </si>
  <si>
    <t>ZOIX7517</t>
  </si>
  <si>
    <t>ZOIX7518</t>
  </si>
  <si>
    <t>ZOIX7519</t>
  </si>
  <si>
    <t>ZOIX7520</t>
  </si>
  <si>
    <t>ZOIX7521</t>
  </si>
  <si>
    <t>ZOIX7522</t>
  </si>
  <si>
    <t>ZOIX7523</t>
  </si>
  <si>
    <t>ZOIX7524</t>
  </si>
  <si>
    <t>ZOIX7525</t>
  </si>
  <si>
    <t>ZOIX7526</t>
  </si>
  <si>
    <t>ZOIX7527</t>
  </si>
  <si>
    <t>ZOIX7528</t>
  </si>
  <si>
    <t>ZOIX7529</t>
  </si>
  <si>
    <t>ZOIX7530</t>
  </si>
  <si>
    <t>ZOIX7531</t>
  </si>
  <si>
    <t>ZOIX7532</t>
  </si>
  <si>
    <t>ZOIX7533</t>
  </si>
  <si>
    <t>ZOIX7534</t>
  </si>
  <si>
    <t>ZOIX7535</t>
  </si>
  <si>
    <t>ZOIX7536</t>
  </si>
  <si>
    <t>ZOIX7537</t>
  </si>
  <si>
    <t>ZOIX7538</t>
  </si>
  <si>
    <t>ZOIX7539</t>
  </si>
  <si>
    <t>ZOIX7540</t>
  </si>
  <si>
    <t>ZOIX7541</t>
  </si>
  <si>
    <t>ZOIX7542</t>
  </si>
  <si>
    <t>ZOIX7543</t>
  </si>
  <si>
    <t>ZOIX7544</t>
  </si>
  <si>
    <t>ZOIX7545</t>
  </si>
  <si>
    <t>ZOIX7550</t>
  </si>
  <si>
    <t>ZOIX7551</t>
  </si>
  <si>
    <t>ZOIX7555</t>
  </si>
  <si>
    <t>ZOIX7556</t>
  </si>
  <si>
    <t>ZOIX7560</t>
  </si>
  <si>
    <t>ZOIX7561</t>
  </si>
  <si>
    <t>ZOIX7562</t>
  </si>
  <si>
    <t>ZOIX7565</t>
  </si>
  <si>
    <t>ZOIX7566</t>
  </si>
  <si>
    <t>ZOIX7567</t>
  </si>
  <si>
    <t>ZOIX7570</t>
  </si>
  <si>
    <t>ZOIX7571</t>
  </si>
  <si>
    <t>ZOIX7575</t>
  </si>
  <si>
    <t>ZOIX7576</t>
  </si>
  <si>
    <t>ZOIX7577</t>
  </si>
  <si>
    <t>ZOIX7580</t>
  </si>
  <si>
    <t>ZOIX7581</t>
  </si>
  <si>
    <t>ZOIX7582</t>
  </si>
  <si>
    <t>ZOIX7585</t>
  </si>
  <si>
    <t>ZOIX7586</t>
  </si>
  <si>
    <t>ZOIX7590</t>
  </si>
  <si>
    <t>ZOIX7591</t>
  </si>
  <si>
    <t>ZOIX7595</t>
  </si>
  <si>
    <t>ZOIX7596</t>
  </si>
  <si>
    <t>ZOIX8010</t>
  </si>
  <si>
    <t>ZOIX8020</t>
  </si>
  <si>
    <t>ZOIX8030</t>
  </si>
  <si>
    <t>ZOIX8040</t>
  </si>
  <si>
    <t>ZOIX8110</t>
  </si>
  <si>
    <t>ZOIX8120</t>
  </si>
  <si>
    <t>ZOIX8130</t>
  </si>
  <si>
    <t>ZOIX8210</t>
  </si>
  <si>
    <t>ZOIX8220</t>
  </si>
  <si>
    <t>ZOIX8310</t>
  </si>
  <si>
    <t>ZOIX8325</t>
  </si>
  <si>
    <t>ZOIX8335</t>
  </si>
  <si>
    <t>ZOIX8345</t>
  </si>
  <si>
    <t>ZOIX8355</t>
  </si>
  <si>
    <t>ZOIX8360</t>
  </si>
  <si>
    <t>ZOIX8365</t>
  </si>
  <si>
    <t>ZOIX8375</t>
  </si>
  <si>
    <t>ZOIX8405</t>
  </si>
  <si>
    <t>ZOIX8410</t>
  </si>
  <si>
    <t>ZOIX8415</t>
  </si>
  <si>
    <t>ZOIX8420</t>
  </si>
  <si>
    <t>ZOIX8425</t>
  </si>
  <si>
    <t>ZOIX8430</t>
  </si>
  <si>
    <t>ZOIX8435</t>
  </si>
  <si>
    <t>ZOIX8450</t>
  </si>
  <si>
    <t>ZOIX8451</t>
  </si>
  <si>
    <t>ZOIX8452</t>
  </si>
  <si>
    <t>ZOIX8520</t>
  </si>
  <si>
    <t>ZOIX8521</t>
  </si>
  <si>
    <t>ZOIX8522</t>
  </si>
  <si>
    <t>ZOIX8523</t>
  </si>
  <si>
    <t>ZOIX8524</t>
  </si>
  <si>
    <t>ZOIX8525</t>
  </si>
  <si>
    <t>ZOIX8526</t>
  </si>
  <si>
    <t>ZOIX8527</t>
  </si>
  <si>
    <t>ZOIX8528</t>
  </si>
  <si>
    <t>ZOIX8529</t>
  </si>
  <si>
    <t>ZOIX8530</t>
  </si>
  <si>
    <t>ZOIX8531</t>
  </si>
  <si>
    <t>ZOIX8532</t>
  </si>
  <si>
    <t>ZOIX9010</t>
  </si>
  <si>
    <t>ZOIX9020</t>
  </si>
  <si>
    <t>ZOIX9025</t>
  </si>
  <si>
    <t>ZOIX9030</t>
  </si>
  <si>
    <t>ZOIX9110</t>
  </si>
  <si>
    <t>ZOIX9410</t>
  </si>
  <si>
    <t>ZOIX9510</t>
  </si>
  <si>
    <t>ZOIX9520</t>
  </si>
  <si>
    <t>ZOIX9521</t>
  </si>
  <si>
    <t>ZOIX9610-1</t>
  </si>
  <si>
    <t>ZOIX9610-6S</t>
  </si>
  <si>
    <t>ZOIX9630-1</t>
  </si>
  <si>
    <t>ZOIX9630-6S</t>
  </si>
  <si>
    <t>ZOIX9710</t>
  </si>
  <si>
    <t>ZOIX9720</t>
  </si>
  <si>
    <t>ZOIX9730</t>
  </si>
  <si>
    <t>ZOIX9740</t>
  </si>
  <si>
    <t>ZOIX9745</t>
  </si>
  <si>
    <t>ZOIX9810-2S</t>
  </si>
  <si>
    <t>ZOIX9811-2</t>
  </si>
  <si>
    <t>ZOIX9811-P</t>
  </si>
  <si>
    <t>ZOIX9821</t>
  </si>
  <si>
    <t>ZOIX9821-2</t>
  </si>
  <si>
    <t>ZOIX9822</t>
  </si>
  <si>
    <t>ZOIX9823</t>
  </si>
  <si>
    <t>ZOIX9824</t>
  </si>
  <si>
    <t>ZOIX9825</t>
  </si>
  <si>
    <t>ZOIX9826</t>
  </si>
  <si>
    <t>ZOIX9827</t>
  </si>
  <si>
    <t>ZOIX9828-2</t>
  </si>
  <si>
    <t>ZOIX9828-P</t>
  </si>
  <si>
    <t>ZOIX9829</t>
  </si>
  <si>
    <t>ZOIX9830</t>
  </si>
  <si>
    <t>ZOIX9895</t>
  </si>
  <si>
    <t>ZOIX9900</t>
  </si>
  <si>
    <t>ZOIX9901</t>
  </si>
  <si>
    <t>ZOIX9902</t>
  </si>
  <si>
    <t>ZOIX9903</t>
  </si>
  <si>
    <t>ZOIX9904</t>
  </si>
  <si>
    <t>ZOIX9905</t>
  </si>
  <si>
    <t>ZOIX9906</t>
  </si>
  <si>
    <t>ZOIX9907</t>
  </si>
  <si>
    <t>ZOIX9908</t>
  </si>
  <si>
    <t>ZOIX9915</t>
  </si>
  <si>
    <t>ZOIX9916</t>
  </si>
  <si>
    <t>ZOIX9917</t>
  </si>
  <si>
    <t>ZOIX9918</t>
  </si>
  <si>
    <t>ZOIX9919</t>
  </si>
  <si>
    <t>ZOIX9920</t>
  </si>
  <si>
    <t>ZOIX9921</t>
  </si>
  <si>
    <t>ZOIX9922</t>
  </si>
  <si>
    <t>ZOIX9923</t>
  </si>
  <si>
    <t>ZOIX9924</t>
  </si>
  <si>
    <t>ZOIX9925</t>
  </si>
  <si>
    <t>ZOIX9926</t>
  </si>
  <si>
    <t>ZOIX9927</t>
  </si>
  <si>
    <t>ZOIX9928</t>
  </si>
  <si>
    <t>ZOIX9929</t>
  </si>
  <si>
    <t>ZOIX9930</t>
  </si>
  <si>
    <t>ZOIX9931</t>
  </si>
  <si>
    <t>ZOIX9932</t>
  </si>
  <si>
    <t>ZOIX9933</t>
  </si>
  <si>
    <t>ZOIX9934</t>
  </si>
  <si>
    <t>ZOIX9935</t>
  </si>
  <si>
    <t>ZOIX9936</t>
  </si>
  <si>
    <t>ZOIX9937</t>
  </si>
  <si>
    <t>ZOIX9938</t>
  </si>
  <si>
    <t>ZOIX9939</t>
  </si>
  <si>
    <t>ZOIX9940</t>
  </si>
  <si>
    <t>ZOIX9941</t>
  </si>
  <si>
    <t>ZOIX9942</t>
  </si>
  <si>
    <t>ZOIX9943</t>
  </si>
  <si>
    <t>ZOIX9944</t>
  </si>
  <si>
    <t>ZOIX9945</t>
  </si>
  <si>
    <t>ZOIX9946</t>
  </si>
  <si>
    <t>ZOTX0010</t>
  </si>
  <si>
    <t>ZOTX0011-K</t>
  </si>
  <si>
    <t>ZOTX0020</t>
  </si>
  <si>
    <t>ZOTX1020</t>
  </si>
  <si>
    <t>ZOTX1030</t>
  </si>
  <si>
    <t>ZOTX1110</t>
  </si>
  <si>
    <t>ZOTX1120</t>
  </si>
  <si>
    <t>ZOTX1130</t>
  </si>
  <si>
    <t>ZOTX1140</t>
  </si>
  <si>
    <t>ZOTX1145</t>
  </si>
  <si>
    <t>ZOTX1150</t>
  </si>
  <si>
    <t>ZOTX1265</t>
  </si>
  <si>
    <t>ZOTX2110</t>
  </si>
  <si>
    <t>ZOTX2115</t>
  </si>
  <si>
    <t>ZOTX2120</t>
  </si>
  <si>
    <t>ZOTX2130</t>
  </si>
  <si>
    <t>ZOTX2150</t>
  </si>
  <si>
    <t>ZOTX2160</t>
  </si>
  <si>
    <t>ZOTX2165</t>
  </si>
  <si>
    <t>ZOTX2170</t>
  </si>
  <si>
    <t>ZOTX2174</t>
  </si>
  <si>
    <t>ZOTX2176</t>
  </si>
  <si>
    <t>ZOTX2177</t>
  </si>
  <si>
    <t>ZOTX2180</t>
  </si>
  <si>
    <t>ZOTX2183</t>
  </si>
  <si>
    <t>ZOTX2184</t>
  </si>
  <si>
    <t>ZOTX2186</t>
  </si>
  <si>
    <t>ZOTX2190</t>
  </si>
  <si>
    <t>ZOTX2192</t>
  </si>
  <si>
    <t>ZOTX2193</t>
  </si>
  <si>
    <t>ZOTX2195</t>
  </si>
  <si>
    <t>ZOTX2198</t>
  </si>
  <si>
    <t>ZOTX2200</t>
  </si>
  <si>
    <t>ZOTX2201</t>
  </si>
  <si>
    <t>ZOTX2202</t>
  </si>
  <si>
    <t>ZOTX2210</t>
  </si>
  <si>
    <t>ZOTX2211</t>
  </si>
  <si>
    <t>ZOTX2212</t>
  </si>
  <si>
    <t>ZOTX2220</t>
  </si>
  <si>
    <t>ZOTX2221</t>
  </si>
  <si>
    <t>ZOTX2222</t>
  </si>
  <si>
    <t>ZOTX2230</t>
  </si>
  <si>
    <t>ZOTX2231</t>
  </si>
  <si>
    <t>ZOTX2232</t>
  </si>
  <si>
    <t>ZOTX2240</t>
  </si>
  <si>
    <t>ZOTX2241</t>
  </si>
  <si>
    <t>ZOTX2242</t>
  </si>
  <si>
    <t>ZOTX2250</t>
  </si>
  <si>
    <t>ZOTX2251</t>
  </si>
  <si>
    <t>ZOTX2252</t>
  </si>
  <si>
    <t>ZOTX2260</t>
  </si>
  <si>
    <t>ZOTX2261</t>
  </si>
  <si>
    <t>ZOTX2262</t>
  </si>
  <si>
    <t>ZOTX2270</t>
  </si>
  <si>
    <t>ZOTX2271</t>
  </si>
  <si>
    <t>ZOTX2272</t>
  </si>
  <si>
    <t>ZOTX2280</t>
  </si>
  <si>
    <t>ZOTX2281</t>
  </si>
  <si>
    <t>ZOTX2282</t>
  </si>
  <si>
    <t>ZOTX2290</t>
  </si>
  <si>
    <t>ZOTX2291</t>
  </si>
  <si>
    <t>ZOTX2292</t>
  </si>
  <si>
    <t>ZOTX2310</t>
  </si>
  <si>
    <t>ZOTX2320</t>
  </si>
  <si>
    <t>ZOTX2330</t>
  </si>
  <si>
    <t>ZOTX2410</t>
  </si>
  <si>
    <t>ZOTX2500</t>
  </si>
  <si>
    <t>ZOTX2510</t>
  </si>
  <si>
    <t>ZOTX2520</t>
  </si>
  <si>
    <t>ZOTX2530</t>
  </si>
  <si>
    <t>ZOTX2560</t>
  </si>
  <si>
    <t>ZOTX3310</t>
  </si>
  <si>
    <t>ZOTX4300</t>
  </si>
  <si>
    <t>ZOTX4300-K</t>
  </si>
  <si>
    <t>ZOTX4310</t>
  </si>
  <si>
    <t>ZOTX4310-K</t>
  </si>
  <si>
    <t>ZOTX4311</t>
  </si>
  <si>
    <t>ZOTX4311-K</t>
  </si>
  <si>
    <t>ZOTX4312</t>
  </si>
  <si>
    <t>ZOTX4313</t>
  </si>
  <si>
    <t>ZOTX4314</t>
  </si>
  <si>
    <t>ZOTX4314-K</t>
  </si>
  <si>
    <t>ZOTX4315</t>
  </si>
  <si>
    <t>ZOTX4316</t>
  </si>
  <si>
    <t>ZOTX4317</t>
  </si>
  <si>
    <t>ZOTX4318</t>
  </si>
  <si>
    <t>ZOTX4319</t>
  </si>
  <si>
    <t>ZOTX4320</t>
  </si>
  <si>
    <t>ZOTX4321</t>
  </si>
  <si>
    <t>ZOZE2230</t>
  </si>
  <si>
    <t>ZOZX0110</t>
  </si>
  <si>
    <t>ZOZX0110-K</t>
  </si>
  <si>
    <t>ZOZX0111</t>
  </si>
  <si>
    <t>ZOZX0111-K</t>
  </si>
  <si>
    <t>ZOZX0120</t>
  </si>
  <si>
    <t>ZOZX0120-K</t>
  </si>
  <si>
    <t>ZOZX0130</t>
  </si>
  <si>
    <t>ZOZX0130-K</t>
  </si>
  <si>
    <t>ZOZX0140</t>
  </si>
  <si>
    <t>ZOZX0150</t>
  </si>
  <si>
    <t>ZOZX0210</t>
  </si>
  <si>
    <t>ZOZX0220</t>
  </si>
  <si>
    <t>ZOZX0230</t>
  </si>
  <si>
    <t>ZOZX0240</t>
  </si>
  <si>
    <t>ZOZX0240-K</t>
  </si>
  <si>
    <t>ZOZX0241</t>
  </si>
  <si>
    <t>ZOZX0241-K</t>
  </si>
  <si>
    <t>ZOZX0250</t>
  </si>
  <si>
    <t>ZOZX0260</t>
  </si>
  <si>
    <t>ZOZX0270</t>
  </si>
  <si>
    <t>ZOZX0280</t>
  </si>
  <si>
    <t>ZOZX0280-K</t>
  </si>
  <si>
    <t>ZOZX0281</t>
  </si>
  <si>
    <t>ZOZX0281-K</t>
  </si>
  <si>
    <t>ZOZX1045</t>
  </si>
  <si>
    <t>ZOZX1045-K</t>
  </si>
  <si>
    <t>ZOZX1050</t>
  </si>
  <si>
    <t>ZOZX1050-K</t>
  </si>
  <si>
    <t>ZOZX1055</t>
  </si>
  <si>
    <t>ZOZX1055-K</t>
  </si>
  <si>
    <t>ZOZX1060</t>
  </si>
  <si>
    <t>ZOZX1060-K</t>
  </si>
  <si>
    <t>ZOZX1065</t>
  </si>
  <si>
    <t>ZOZX1065-K</t>
  </si>
  <si>
    <t>ZOZX1070</t>
  </si>
  <si>
    <t>ZOZX1075</t>
  </si>
  <si>
    <t>ZOZX1075-K</t>
  </si>
  <si>
    <t>ZOZX1080</t>
  </si>
  <si>
    <t>ZOZX1080-K</t>
  </si>
  <si>
    <t>ZOZX1085</t>
  </si>
  <si>
    <t>ZOZX1085-K</t>
  </si>
  <si>
    <t>ZOZX1095</t>
  </si>
  <si>
    <t>ZOZX1095-K</t>
  </si>
  <si>
    <t>ZOZX1100</t>
  </si>
  <si>
    <t>ZOZX1100-K</t>
  </si>
  <si>
    <t>ZOZX1125</t>
  </si>
  <si>
    <t>ZOZX1125-K</t>
  </si>
  <si>
    <t>ZOZX1126</t>
  </si>
  <si>
    <t>ZOZX1126-K</t>
  </si>
  <si>
    <t>ZOZX1127</t>
  </si>
  <si>
    <t>ZOZX1127-K</t>
  </si>
  <si>
    <t>ZOZX1128</t>
  </si>
  <si>
    <t>ZOZX1128-K</t>
  </si>
  <si>
    <t>ZOZX1129</t>
  </si>
  <si>
    <t>ZOZX1129-K</t>
  </si>
  <si>
    <t>ZOZX1130</t>
  </si>
  <si>
    <t>ZOZX1130-K</t>
  </si>
  <si>
    <t>ZOZX1131</t>
  </si>
  <si>
    <t>ZOZX1131-K</t>
  </si>
  <si>
    <t>ZOZX1132</t>
  </si>
  <si>
    <t>ZOZX1132-K</t>
  </si>
  <si>
    <t>ZOZX1133</t>
  </si>
  <si>
    <t>ZOZX1133-K</t>
  </si>
  <si>
    <t>ZOZX1134</t>
  </si>
  <si>
    <t>ZOZX1134-K</t>
  </si>
  <si>
    <t>ZOZX1135</t>
  </si>
  <si>
    <t>ZOZX1135-K</t>
  </si>
  <si>
    <t>ZOZX1136</t>
  </si>
  <si>
    <t>ZOZX1136-K</t>
  </si>
  <si>
    <t>ZOZX1137</t>
  </si>
  <si>
    <t>ZOZX1137-K</t>
  </si>
  <si>
    <t>ZOZX1138</t>
  </si>
  <si>
    <t>ZOZX1138-K</t>
  </si>
  <si>
    <t>ZOZX1139</t>
  </si>
  <si>
    <t>ZOZX1139-K</t>
  </si>
  <si>
    <t>ZOZX1140</t>
  </si>
  <si>
    <t>ZOZX1140-K</t>
  </si>
  <si>
    <t>ZOZX1141</t>
  </si>
  <si>
    <t>ZOZX1141-K</t>
  </si>
  <si>
    <t>ZOZX1142</t>
  </si>
  <si>
    <t>ZOZX1142-K</t>
  </si>
  <si>
    <t>ZOZX1143</t>
  </si>
  <si>
    <t>ZOZX1143-K</t>
  </si>
  <si>
    <t>ZOZX1144</t>
  </si>
  <si>
    <t>ZOZX1144-K</t>
  </si>
  <si>
    <t>ZOZX1145</t>
  </si>
  <si>
    <t>ZOZX1145-K</t>
  </si>
  <si>
    <t>ZOZX1146</t>
  </si>
  <si>
    <t>ZOZX1146-K</t>
  </si>
  <si>
    <t>ZOZX1147</t>
  </si>
  <si>
    <t>ZOZX1147-K</t>
  </si>
  <si>
    <t>ZOZX1148</t>
  </si>
  <si>
    <t>ZOZX1148-K</t>
  </si>
  <si>
    <t>ZOZX1149</t>
  </si>
  <si>
    <t>ZOZX1149-K</t>
  </si>
  <si>
    <t>ZOZX1150</t>
  </si>
  <si>
    <t>ZOZX1150-K</t>
  </si>
  <si>
    <t>ZOZX1151</t>
  </si>
  <si>
    <t>ZOZX1151-K</t>
  </si>
  <si>
    <t>ZOZX1152</t>
  </si>
  <si>
    <t>ZOZX1152-K</t>
  </si>
  <si>
    <t>ZOZX1153</t>
  </si>
  <si>
    <t>ZOZX1153-K</t>
  </si>
  <si>
    <t>ZOZX1154</t>
  </si>
  <si>
    <t>ZOZX1154-K</t>
  </si>
  <si>
    <t>ZOZX1155</t>
  </si>
  <si>
    <t>ZOZX1155-K</t>
  </si>
  <si>
    <t>ZOZX1157</t>
  </si>
  <si>
    <t>ZOZX1157-K</t>
  </si>
  <si>
    <t>ZOZX1158</t>
  </si>
  <si>
    <t>ZOZX1158-K</t>
  </si>
  <si>
    <t>ZOZX1159</t>
  </si>
  <si>
    <t>ZOZX1159-K</t>
  </si>
  <si>
    <t>ZOZX1160</t>
  </si>
  <si>
    <t>ZOZX1165</t>
  </si>
  <si>
    <t>ZOZX1166</t>
  </si>
  <si>
    <t>ZOZX1167</t>
  </si>
  <si>
    <t>ZOZX1178</t>
  </si>
  <si>
    <t>ZOZX1178-K</t>
  </si>
  <si>
    <t>ZOZX1179</t>
  </si>
  <si>
    <t>ZOZX1179-K</t>
  </si>
  <si>
    <t>ZOZX1180</t>
  </si>
  <si>
    <t>ZOZX1180-K</t>
  </si>
  <si>
    <t>ZOZX1181</t>
  </si>
  <si>
    <t>ZOZX1181-K</t>
  </si>
  <si>
    <t>ZOZX1182</t>
  </si>
  <si>
    <t>ZOZX1182-K</t>
  </si>
  <si>
    <t>ZOZX1183</t>
  </si>
  <si>
    <t>ZOZX1183-K</t>
  </si>
  <si>
    <t>ZOZX1184</t>
  </si>
  <si>
    <t>ZOZX1184-K</t>
  </si>
  <si>
    <t>ZOZX1185</t>
  </si>
  <si>
    <t>ZOZX1185-K</t>
  </si>
  <si>
    <t>ZOZX1186</t>
  </si>
  <si>
    <t>ZOZX1186-K</t>
  </si>
  <si>
    <t>ZOZX1189</t>
  </si>
  <si>
    <t>ZOZX1189-K</t>
  </si>
  <si>
    <t>ZOZX1310</t>
  </si>
  <si>
    <t>ZOZX1320</t>
  </si>
  <si>
    <t>ZOZX1330</t>
  </si>
  <si>
    <t>ZOZX1410</t>
  </si>
  <si>
    <t>ZOZX1410-K</t>
  </si>
  <si>
    <t>ZOZX1420</t>
  </si>
  <si>
    <t>ZOZX1420-K</t>
  </si>
  <si>
    <t>ZOZX1430</t>
  </si>
  <si>
    <t>ZOZX1430-K</t>
  </si>
  <si>
    <t>ZOZX1510</t>
  </si>
  <si>
    <t>ZOZX1520</t>
  </si>
  <si>
    <t>ZOZX1530</t>
  </si>
  <si>
    <t>ZOZX1540</t>
  </si>
  <si>
    <t>ZOZX1560</t>
  </si>
  <si>
    <t>ZOZX1570</t>
  </si>
  <si>
    <t>ZOZX1610</t>
  </si>
  <si>
    <t>ZOZX1620</t>
  </si>
  <si>
    <t>ZOZX1630</t>
  </si>
  <si>
    <t>ZOZX1630-K</t>
  </si>
  <si>
    <t>ZOZX1640</t>
  </si>
  <si>
    <t>ZOZX1640-K</t>
  </si>
  <si>
    <t>ZOZX1650</t>
  </si>
  <si>
    <t>ZOZX1830</t>
  </si>
  <si>
    <t>ZOZX2211</t>
  </si>
  <si>
    <t>ZOZX2211-K</t>
  </si>
  <si>
    <t>ZOZX2212</t>
  </si>
  <si>
    <t>ZOZX2212-K</t>
  </si>
  <si>
    <t>ZOZX2221</t>
  </si>
  <si>
    <t>ZOZX2221-K</t>
  </si>
  <si>
    <t>ZOZX2222</t>
  </si>
  <si>
    <t>ZOZX2222-K</t>
  </si>
  <si>
    <t>ZOZX2230-S</t>
  </si>
  <si>
    <t>ZOZX2231</t>
  </si>
  <si>
    <t>ZOZX2231-K</t>
  </si>
  <si>
    <t>ZOZX2232</t>
  </si>
  <si>
    <t>ZOZX2232-K</t>
  </si>
  <si>
    <t>ZOZX2240-S</t>
  </si>
  <si>
    <t>ZOZX2241</t>
  </si>
  <si>
    <t>ZOZX2241-K</t>
  </si>
  <si>
    <t>ZOZX2250-S</t>
  </si>
  <si>
    <t>ZOZX2251</t>
  </si>
  <si>
    <t>ZOZX2251-K</t>
  </si>
  <si>
    <t>ZOZX2252</t>
  </si>
  <si>
    <t>ZOZX2252-K</t>
  </si>
  <si>
    <t>ZOZX2310</t>
  </si>
  <si>
    <t>ZOZX2311</t>
  </si>
  <si>
    <t>ZOZX2315</t>
  </si>
  <si>
    <t>ZOZX2320</t>
  </si>
  <si>
    <t>ZOZX2321</t>
  </si>
  <si>
    <t>ZOZX2322</t>
  </si>
  <si>
    <t>ZOZX2325</t>
  </si>
  <si>
    <t>ZOZX2326</t>
  </si>
  <si>
    <t>ZOZX2330</t>
  </si>
  <si>
    <t>ZOZX2331</t>
  </si>
  <si>
    <t>ZOZX2333</t>
  </si>
  <si>
    <t>ZOZX2335</t>
  </si>
  <si>
    <t>ZOZX2340</t>
  </si>
  <si>
    <t>ZOZX2341</t>
  </si>
  <si>
    <t>ZOZX2342</t>
  </si>
  <si>
    <t>ZOZX2360</t>
  </si>
  <si>
    <t>ZOZX2370</t>
  </si>
  <si>
    <t>ZOZX3040</t>
  </si>
  <si>
    <t>ZOZX4020</t>
  </si>
  <si>
    <t>ZOZX4030</t>
  </si>
  <si>
    <t>ZOZX4035</t>
  </si>
  <si>
    <t>ZOZX4040</t>
  </si>
  <si>
    <t>ZOZX4210</t>
  </si>
  <si>
    <t>ZOZX4220</t>
  </si>
  <si>
    <t>ZOZX4225</t>
  </si>
  <si>
    <t>ZOZX8130</t>
  </si>
  <si>
    <t>ZOZX8131</t>
  </si>
  <si>
    <t>ZPHS0001</t>
  </si>
  <si>
    <t>ZPHS0002</t>
  </si>
  <si>
    <t>ZPHS0003</t>
  </si>
  <si>
    <t>ZPHS0004</t>
  </si>
  <si>
    <t>ZPHS0005</t>
  </si>
  <si>
    <t>ZPHS0006</t>
  </si>
  <si>
    <t>ZPHS0007</t>
  </si>
  <si>
    <t>ZPHS0008</t>
  </si>
  <si>
    <t>ZPHS0009</t>
  </si>
  <si>
    <t>ZPHS0010</t>
  </si>
  <si>
    <t>ZPHS0011</t>
  </si>
  <si>
    <t>ZPHS0012</t>
  </si>
  <si>
    <t>ZPHS0013</t>
  </si>
  <si>
    <t>ZPHS0014</t>
  </si>
  <si>
    <t>ZPHS0015</t>
  </si>
  <si>
    <t>ZPHS0016</t>
  </si>
  <si>
    <t>ZPHS0017</t>
  </si>
  <si>
    <t>ZPHS0018</t>
  </si>
  <si>
    <t>ZPHS0019</t>
  </si>
  <si>
    <t>ZPHS0020</t>
  </si>
  <si>
    <t>ZPHS0021</t>
  </si>
  <si>
    <t>ZPHS0022</t>
  </si>
  <si>
    <t>ZPHS0023</t>
  </si>
  <si>
    <t>ZPHS0024</t>
  </si>
  <si>
    <t>ZPHS0025</t>
  </si>
  <si>
    <t>ZPHS0026</t>
  </si>
  <si>
    <t>ZPHS0027</t>
  </si>
  <si>
    <t>ZPHS0028</t>
  </si>
  <si>
    <t>ZPHS0029</t>
  </si>
  <si>
    <t>ZPHS0030</t>
  </si>
  <si>
    <t>ZPHS0031</t>
  </si>
  <si>
    <t>ZPHS0032</t>
  </si>
  <si>
    <t>ZPHS0033</t>
  </si>
  <si>
    <t>ZPHS0034</t>
  </si>
  <si>
    <t>ZPHS0035</t>
  </si>
  <si>
    <t>ZPHS0036</t>
  </si>
  <si>
    <t>ZPHS0037</t>
  </si>
  <si>
    <t>ZPHS0038</t>
  </si>
  <si>
    <t>ZPHS0039</t>
  </si>
  <si>
    <t>ZPHS0040</t>
  </si>
  <si>
    <t>ZPPX0001</t>
  </si>
  <si>
    <t>ZPPX0002</t>
  </si>
  <si>
    <t>ZPPX0003</t>
  </si>
  <si>
    <t>ZPPX0004</t>
  </si>
  <si>
    <t>ZPPX0005</t>
  </si>
  <si>
    <t>ZPPX0006</t>
  </si>
  <si>
    <t>ZPPX0007</t>
  </si>
  <si>
    <t>ZPPX0008</t>
  </si>
  <si>
    <t>ZPPX0009</t>
  </si>
  <si>
    <t>ZPPX0010</t>
  </si>
  <si>
    <t>ZPPX0011</t>
  </si>
  <si>
    <t>ZPPX0012</t>
  </si>
  <si>
    <t>ZPPX0013</t>
  </si>
  <si>
    <t>ZPPX0014</t>
  </si>
  <si>
    <t>ZPPX0015</t>
  </si>
  <si>
    <t>ZPPX0016</t>
  </si>
  <si>
    <t>ZPPX0017</t>
  </si>
  <si>
    <t>ZPPX0018</t>
  </si>
  <si>
    <t>ZPPX0019</t>
  </si>
  <si>
    <t>ZPPX0020</t>
  </si>
  <si>
    <t>ZPPX0021</t>
  </si>
  <si>
    <t>ZPPX0022</t>
  </si>
  <si>
    <t>ZPPX0023</t>
  </si>
  <si>
    <t>ZPPX0024</t>
  </si>
  <si>
    <t>ZPPX0025</t>
  </si>
  <si>
    <t>ZPPX0026</t>
  </si>
  <si>
    <t>ZPPX0027</t>
  </si>
  <si>
    <t>ZPPX0028</t>
  </si>
  <si>
    <t>ZPPX0029</t>
  </si>
  <si>
    <t>ZPPX0030</t>
  </si>
  <si>
    <t>ZPPX0031</t>
  </si>
  <si>
    <t>ZPRX0001</t>
  </si>
  <si>
    <t>ZPRX0002</t>
  </si>
  <si>
    <t>ZPRX0003</t>
  </si>
  <si>
    <t>ZPRX0004</t>
  </si>
  <si>
    <t>ZPRX0005</t>
  </si>
  <si>
    <t>ZPRX0006</t>
  </si>
  <si>
    <t>ZPSX0001</t>
  </si>
  <si>
    <t>ZPSX0002</t>
  </si>
  <si>
    <t>ZPSX0003</t>
  </si>
  <si>
    <t>ZPSX0004</t>
  </si>
  <si>
    <t>ZPSX0005</t>
  </si>
  <si>
    <t>ZPSX0006</t>
  </si>
  <si>
    <t>ZPSX0007</t>
  </si>
  <si>
    <t>ZPSX0008</t>
  </si>
  <si>
    <t>ZPSX0009</t>
  </si>
  <si>
    <t>ZPSX0010</t>
  </si>
  <si>
    <t>ZPSX0011</t>
  </si>
  <si>
    <t>ZPSX0012</t>
  </si>
  <si>
    <t>ZPSX0013</t>
  </si>
  <si>
    <t>ZPSX0014</t>
  </si>
  <si>
    <t>ZPSX0015</t>
  </si>
  <si>
    <t>ZPSX0016</t>
  </si>
  <si>
    <t>ZPSX0017</t>
  </si>
  <si>
    <t>ZPSX0018</t>
  </si>
  <si>
    <t>ZPSX0019</t>
  </si>
  <si>
    <t>ZPSX0020</t>
  </si>
  <si>
    <t>ZPSX0021</t>
  </si>
  <si>
    <t>ZPSX0022</t>
  </si>
  <si>
    <t>ZPSX0023</t>
  </si>
  <si>
    <t>ZPSX0024</t>
  </si>
  <si>
    <t>ZPSX0025</t>
  </si>
  <si>
    <t>ZPSX0026</t>
  </si>
  <si>
    <t>ZPSX0027</t>
  </si>
  <si>
    <t>ZPSX0028</t>
  </si>
  <si>
    <t>ZPSX0030</t>
  </si>
  <si>
    <t>ZPSX0031</t>
  </si>
  <si>
    <t>ZPSX0032</t>
  </si>
  <si>
    <t>ZPSX0033</t>
  </si>
  <si>
    <t>ZPSX0034</t>
  </si>
  <si>
    <t>ZPSX0035</t>
  </si>
  <si>
    <t>ZPSX0036</t>
  </si>
  <si>
    <t>ZPSX0037</t>
  </si>
  <si>
    <t>ZPSX0038</t>
  </si>
  <si>
    <t>ZPSX0039</t>
  </si>
  <si>
    <t>ZPSX0040</t>
  </si>
  <si>
    <t>ZPSX0041</t>
  </si>
  <si>
    <t>ZPSX0042</t>
  </si>
  <si>
    <t>ZPSX0043</t>
  </si>
  <si>
    <t>ZPSX0044</t>
  </si>
  <si>
    <t>ZPSX0045</t>
  </si>
  <si>
    <t>ZPSX0046</t>
  </si>
  <si>
    <t>ZPSX0047</t>
  </si>
  <si>
    <t>ZPSX0048</t>
  </si>
  <si>
    <t>ZPSX0049</t>
  </si>
  <si>
    <t>ZPSX0050</t>
  </si>
  <si>
    <t>ZPSX0051</t>
  </si>
  <si>
    <t>ZPSX0052</t>
  </si>
  <si>
    <t>ZPSX0053</t>
  </si>
  <si>
    <t>ZPSX0054</t>
  </si>
  <si>
    <t>ZPSX0055</t>
  </si>
  <si>
    <t>ZPSX0056</t>
  </si>
  <si>
    <t>ZPSX0057</t>
  </si>
  <si>
    <t>ZPWS0003</t>
  </si>
  <si>
    <t>ZPWS0004</t>
  </si>
  <si>
    <t>ZPWS0010</t>
  </si>
  <si>
    <t>ZPWS0012</t>
  </si>
  <si>
    <t>ZPWS0013</t>
  </si>
  <si>
    <t>ZPWS0017</t>
  </si>
  <si>
    <t>ZPWS0018</t>
  </si>
  <si>
    <t>ZPWS0020</t>
  </si>
  <si>
    <t>ZPWS0021</t>
  </si>
  <si>
    <t>ZPWS0022</t>
  </si>
  <si>
    <t>ZPWS0023</t>
  </si>
  <si>
    <t>ZPWS0024</t>
  </si>
  <si>
    <t>ZPWS0025</t>
  </si>
  <si>
    <t>ZPWS0026</t>
  </si>
  <si>
    <t>ZPWS0027</t>
  </si>
  <si>
    <t>ZPWS0028</t>
  </si>
  <si>
    <t>ZPWS0029</t>
  </si>
  <si>
    <t>ZPWS0050</t>
  </si>
  <si>
    <t>ZPWS0052</t>
  </si>
  <si>
    <t>ZPWS0054</t>
  </si>
  <si>
    <t>ZPWS0056</t>
  </si>
  <si>
    <t>ZPWS0058</t>
  </si>
  <si>
    <t>ZPWS0060</t>
  </si>
  <si>
    <t>ZPWS0062</t>
  </si>
  <si>
    <t>ZPWS0064</t>
  </si>
  <si>
    <t>ZPWS0099</t>
  </si>
  <si>
    <t>ZSAX0001</t>
  </si>
  <si>
    <t>ZSAX0002</t>
  </si>
  <si>
    <t>ZSAX0003</t>
  </si>
  <si>
    <t>ZSAX0004</t>
  </si>
  <si>
    <t>ZSAX0005</t>
  </si>
  <si>
    <t>ZSAX0006</t>
  </si>
  <si>
    <t>ZSAX0007</t>
  </si>
  <si>
    <t>ZSCX0001</t>
  </si>
  <si>
    <t>ZSCX0002</t>
  </si>
  <si>
    <t>ZSCX0003</t>
  </si>
  <si>
    <t>ZSCX0004</t>
  </si>
  <si>
    <t>ZSES0002</t>
  </si>
  <si>
    <t>ZSES0003</t>
  </si>
  <si>
    <t>ZSES0004</t>
  </si>
  <si>
    <t>ZSES0005</t>
  </si>
  <si>
    <t>ZSES0006</t>
  </si>
  <si>
    <t>ZSES0007</t>
  </si>
  <si>
    <t>ZSES0008</t>
  </si>
  <si>
    <t>ZSES0009</t>
  </si>
  <si>
    <t>ZSES0010</t>
  </si>
  <si>
    <t>ZSES0012</t>
  </si>
  <si>
    <t>ZSES0013</t>
  </si>
  <si>
    <t>ZSES0014</t>
  </si>
  <si>
    <t>ZSES0015</t>
  </si>
  <si>
    <t>ZSES0018</t>
  </si>
  <si>
    <t>ZSES0021</t>
  </si>
  <si>
    <t>ZSES0022</t>
  </si>
  <si>
    <t>ZSES0023</t>
  </si>
  <si>
    <t>ZSES0027</t>
  </si>
  <si>
    <t>ZSES0028</t>
  </si>
  <si>
    <t>ZSES0029</t>
  </si>
  <si>
    <t>ZSES0030</t>
  </si>
  <si>
    <t>ZSES0031</t>
  </si>
  <si>
    <t>ZSES0032</t>
  </si>
  <si>
    <t>ZSES0033</t>
  </si>
  <si>
    <t>ZSES0034</t>
  </si>
  <si>
    <t>ZSES0035</t>
  </si>
  <si>
    <t>ZSES0036</t>
  </si>
  <si>
    <t>ZSES0037</t>
  </si>
  <si>
    <t>ZSES0038</t>
  </si>
  <si>
    <t>ZSES0039</t>
  </si>
  <si>
    <t>ZSPX0001</t>
  </si>
  <si>
    <t>ZSPX0002</t>
  </si>
  <si>
    <t>ZSPX0003</t>
  </si>
  <si>
    <t>ZSPX0004</t>
  </si>
  <si>
    <t>ZSPX0005</t>
  </si>
  <si>
    <t>ZSPX0006</t>
  </si>
  <si>
    <t>ZSPX0007</t>
  </si>
  <si>
    <t>ZSPX0008</t>
  </si>
  <si>
    <t>ZSPX0009</t>
  </si>
  <si>
    <t>ZSPX0010</t>
  </si>
  <si>
    <t>ZSPX0011</t>
  </si>
  <si>
    <t>ZSPX0012</t>
  </si>
  <si>
    <t>ZSPX0013</t>
  </si>
  <si>
    <t>ZSPX0014</t>
  </si>
  <si>
    <t>ZSPX0015</t>
  </si>
  <si>
    <t>ZSPX0016</t>
  </si>
  <si>
    <t>ZSPX0017</t>
  </si>
  <si>
    <t>ZSPX0018</t>
  </si>
  <si>
    <t>ZSPX0019</t>
  </si>
  <si>
    <t>ZSPX0020</t>
  </si>
  <si>
    <t>ZSPX0021</t>
  </si>
  <si>
    <t>ZSPX0022</t>
  </si>
  <si>
    <t>ZSPX0023</t>
  </si>
  <si>
    <t>ZSPX0024</t>
  </si>
  <si>
    <t>ZSPX0025</t>
  </si>
  <si>
    <t>ZSPX0026</t>
  </si>
  <si>
    <t>ZSPX0027</t>
  </si>
  <si>
    <t>ZSPX0028</t>
  </si>
  <si>
    <t>ZSPX0029</t>
  </si>
  <si>
    <t>ZSPX0030</t>
  </si>
  <si>
    <t>ZSPX0031</t>
  </si>
  <si>
    <t>ZSPX0032</t>
  </si>
  <si>
    <t>ZSPX0033</t>
  </si>
  <si>
    <t>ZSPX0034</t>
  </si>
  <si>
    <t>ZSPX0035</t>
  </si>
  <si>
    <t>ZSPX0036</t>
  </si>
  <si>
    <t>ZSPX0037</t>
  </si>
  <si>
    <t>ZSPX0038</t>
  </si>
  <si>
    <t>ZSPX0039</t>
  </si>
  <si>
    <t>ZSPX0040</t>
  </si>
  <si>
    <t>ZSPX0041</t>
  </si>
  <si>
    <t>ZSPX0042</t>
  </si>
  <si>
    <t>ZSPX0043</t>
  </si>
  <si>
    <t>ZSPX0044</t>
  </si>
  <si>
    <t>ZSPX0045</t>
  </si>
  <si>
    <t>ZSPX0046</t>
  </si>
  <si>
    <t>ZSPX0047</t>
  </si>
  <si>
    <t>ZSPX0048</t>
  </si>
  <si>
    <t>ZSPX0049</t>
  </si>
  <si>
    <t>ZSPX0050</t>
  </si>
  <si>
    <t>ZSPX0051</t>
  </si>
  <si>
    <t>ZSPX0052</t>
  </si>
  <si>
    <t>ZSPX0053</t>
  </si>
  <si>
    <t>ZSPX0054</t>
  </si>
  <si>
    <t>ZSPX0055</t>
  </si>
  <si>
    <t>ZSPX0056</t>
  </si>
  <si>
    <t>ZSPX0057</t>
  </si>
  <si>
    <t>ZSPX0058</t>
  </si>
  <si>
    <t>ZSPX0059</t>
  </si>
  <si>
    <t>ZSPX0060</t>
  </si>
  <si>
    <t>ZSPX0061</t>
  </si>
  <si>
    <t>ZSPX0062</t>
  </si>
  <si>
    <t>ZSPX0063</t>
  </si>
  <si>
    <t>ZSPX0064</t>
  </si>
  <si>
    <t>ZSPX0065</t>
  </si>
  <si>
    <t>ZSPX0066</t>
  </si>
  <si>
    <t>ZSPX0067</t>
  </si>
  <si>
    <t>ZSPX0068</t>
  </si>
  <si>
    <t>ZSPX0069</t>
  </si>
  <si>
    <t>ZSPX0070</t>
  </si>
  <si>
    <t>ZSPX0071</t>
  </si>
  <si>
    <t>ZSPX0072</t>
  </si>
  <si>
    <t>ZSPX0073</t>
  </si>
  <si>
    <t>ZSPX0074</t>
  </si>
  <si>
    <t>ZSPX0075</t>
  </si>
  <si>
    <t>ZSPX0076</t>
  </si>
  <si>
    <t>ZSPX0077</t>
  </si>
  <si>
    <t>ZSPX0078</t>
  </si>
  <si>
    <t>ZSPX0079</t>
  </si>
  <si>
    <t>ZSPX0080</t>
  </si>
  <si>
    <t>ZSPX0081</t>
  </si>
  <si>
    <t>ZSPX0082</t>
  </si>
  <si>
    <t>ZSPX0083</t>
  </si>
  <si>
    <t>ZSPX0084</t>
  </si>
  <si>
    <t>ZSPX0085</t>
  </si>
  <si>
    <t>ZSPX0086</t>
  </si>
  <si>
    <t>ZSPX0087</t>
  </si>
  <si>
    <t>ZSSX0120</t>
  </si>
  <si>
    <t>ZSSX0150</t>
  </si>
  <si>
    <t>ZSSX0170</t>
  </si>
  <si>
    <t>ZSSX0180</t>
  </si>
  <si>
    <t>ZSSX0190</t>
  </si>
  <si>
    <t>ZSSX1000</t>
  </si>
  <si>
    <t>ZSSX1005</t>
  </si>
  <si>
    <t>ZSSX1010</t>
  </si>
  <si>
    <t>ZSSX1020</t>
  </si>
  <si>
    <t>ZSSX1030</t>
  </si>
  <si>
    <t>ZSSX1118</t>
  </si>
  <si>
    <t>ZSSX1119</t>
  </si>
  <si>
    <t>ZSSX1120</t>
  </si>
  <si>
    <t>ZSSX1121</t>
  </si>
  <si>
    <t>ZSSX1123</t>
  </si>
  <si>
    <t>ZSSX1128</t>
  </si>
  <si>
    <t>ZSSX1129</t>
  </si>
  <si>
    <t>ZSSX1130</t>
  </si>
  <si>
    <t>ZSSX1131</t>
  </si>
  <si>
    <t>ZSSX1132</t>
  </si>
  <si>
    <t>ZSSX1133</t>
  </si>
  <si>
    <t>ZSSX1134</t>
  </si>
  <si>
    <t>ZSSX1135</t>
  </si>
  <si>
    <t>ZSSX1136</t>
  </si>
  <si>
    <t>ZSSX1137</t>
  </si>
  <si>
    <t>ZSSX1140</t>
  </si>
  <si>
    <t>ZSSX1150</t>
  </si>
  <si>
    <t>ZSSX1170</t>
  </si>
  <si>
    <t>ZSSX1171-K</t>
  </si>
  <si>
    <t>ZSSX1200</t>
  </si>
  <si>
    <t>ZSSX1205</t>
  </si>
  <si>
    <t>ZSSX1210</t>
  </si>
  <si>
    <t>ZSSX1215</t>
  </si>
  <si>
    <t>ZSSX1220</t>
  </si>
  <si>
    <t>ZSSX1225</t>
  </si>
  <si>
    <t>ZSSX1230</t>
  </si>
  <si>
    <t>ZSSX1240</t>
  </si>
  <si>
    <t>ZSSX1245</t>
  </si>
  <si>
    <t>ZSSX1250</t>
  </si>
  <si>
    <t>ZSSX1255</t>
  </si>
  <si>
    <t>ZSSX1260</t>
  </si>
  <si>
    <t>ZSSX1265</t>
  </si>
  <si>
    <t>ZSSX1270</t>
  </si>
  <si>
    <t>ZSSX1275</t>
  </si>
  <si>
    <t>ZSSX1280</t>
  </si>
  <si>
    <t>ZSSX1285</t>
  </si>
  <si>
    <t>ZSSX1290</t>
  </si>
  <si>
    <t>ZSSX1295</t>
  </si>
  <si>
    <t>ZSSX1300</t>
  </si>
  <si>
    <t>ZSSX1305</t>
  </si>
  <si>
    <t>ZSSX1310</t>
  </si>
  <si>
    <t>ZSSX1315</t>
  </si>
  <si>
    <t>ZSSX1320</t>
  </si>
  <si>
    <t>ZSSX1325</t>
  </si>
  <si>
    <t>ZSSX1330</t>
  </si>
  <si>
    <t>ZSSX1335</t>
  </si>
  <si>
    <t>ZSSX1340</t>
  </si>
  <si>
    <t>ZSSX1345</t>
  </si>
  <si>
    <t>ZSSX1350</t>
  </si>
  <si>
    <t>ZSSX1355</t>
  </si>
  <si>
    <t>ZSSX1360</t>
  </si>
  <si>
    <t>ZSSX1365</t>
  </si>
  <si>
    <t>ZSSX1370</t>
  </si>
  <si>
    <t>ZSSX1375</t>
  </si>
  <si>
    <t>ZSSX1380</t>
  </si>
  <si>
    <t>ZSSX1385</t>
  </si>
  <si>
    <t>ZSSX1390</t>
  </si>
  <si>
    <t>ZSSX1600</t>
  </si>
  <si>
    <t>ZSSX1605</t>
  </si>
  <si>
    <t>ZSSX1615</t>
  </si>
  <si>
    <t>ZSSX1616</t>
  </si>
  <si>
    <t>ZSSX1620</t>
  </si>
  <si>
    <t>ZSSX1621</t>
  </si>
  <si>
    <t>ZSSX1625</t>
  </si>
  <si>
    <t>ZSSX1626</t>
  </si>
  <si>
    <t>ZSSX1630</t>
  </si>
  <si>
    <t>ZSSX1635</t>
  </si>
  <si>
    <t>ZSSX1700</t>
  </si>
  <si>
    <t>ZSSX1705</t>
  </si>
  <si>
    <t>ZSSX1710</t>
  </si>
  <si>
    <t>ZSSX1715</t>
  </si>
  <si>
    <t>ZSSX1720</t>
  </si>
  <si>
    <t>ZSSX1725</t>
  </si>
  <si>
    <t>ZSSX1730</t>
  </si>
  <si>
    <t>ZSSX1735</t>
  </si>
  <si>
    <t>ZSSX1740</t>
  </si>
  <si>
    <t>ZSSX1745</t>
  </si>
  <si>
    <t>ZSSX1750</t>
  </si>
  <si>
    <t>ZSSX1755</t>
  </si>
  <si>
    <t>ZSSX2010</t>
  </si>
  <si>
    <t>ZSSX2110</t>
  </si>
  <si>
    <t>ZSSX2120</t>
  </si>
  <si>
    <t>ZSTX0001</t>
  </si>
  <si>
    <t>ZSTX0002</t>
  </si>
  <si>
    <t>ZSTX0003</t>
  </si>
  <si>
    <t>ZSTX0004</t>
  </si>
  <si>
    <t>ZSTX0005</t>
  </si>
  <si>
    <t>ZSTX0006</t>
  </si>
  <si>
    <t>ZSTX0007</t>
  </si>
  <si>
    <t>ZSWS001</t>
  </si>
  <si>
    <t>ZSWS002</t>
  </si>
  <si>
    <t>ZSWS003</t>
  </si>
  <si>
    <t>ZSWS004</t>
  </si>
  <si>
    <t>ZSWS005</t>
  </si>
  <si>
    <t>ZSWS006</t>
  </si>
  <si>
    <t>ZSWS007</t>
  </si>
  <si>
    <t>ZSWS008</t>
  </si>
  <si>
    <t>ZSWS009</t>
  </si>
  <si>
    <t>ZSWS010</t>
  </si>
  <si>
    <t>ZSWS011</t>
  </si>
  <si>
    <t>ZSWS012</t>
  </si>
  <si>
    <t>ZSWS013</t>
  </si>
  <si>
    <t>ZSWS014</t>
  </si>
  <si>
    <t>ZSWS015</t>
  </si>
  <si>
    <t>ZSWS016</t>
  </si>
  <si>
    <t>ZSWS017</t>
  </si>
  <si>
    <t>ZSWS018</t>
  </si>
  <si>
    <t>ZSWS019</t>
  </si>
  <si>
    <t>ZSWS020</t>
  </si>
  <si>
    <t>ZSWS021</t>
  </si>
  <si>
    <t>ZSWS022</t>
  </si>
  <si>
    <t>ZSWS023</t>
  </si>
  <si>
    <t>ZSWS024</t>
  </si>
  <si>
    <t>ZSWS025</t>
  </si>
  <si>
    <t>ZSWS026</t>
  </si>
  <si>
    <t>ZSWS027</t>
  </si>
  <si>
    <t>ZSWS028</t>
  </si>
  <si>
    <t>ZSWS029</t>
  </si>
  <si>
    <t>ZSWS030</t>
  </si>
  <si>
    <t>ZSWS031</t>
  </si>
  <si>
    <t>ZSWS032</t>
  </si>
  <si>
    <t>ZSWS033</t>
  </si>
  <si>
    <t>ZSWS034</t>
  </si>
  <si>
    <t>ZSWS035</t>
  </si>
  <si>
    <t>ZSWS036</t>
  </si>
  <si>
    <t>ZSWS037</t>
  </si>
  <si>
    <t>ZSWS038</t>
  </si>
  <si>
    <t>ZSWS039</t>
  </si>
  <si>
    <t>ZSWS040</t>
  </si>
  <si>
    <t>ZSWS041</t>
  </si>
  <si>
    <t>ZSWS042</t>
  </si>
  <si>
    <t>ZSWS043</t>
  </si>
  <si>
    <t>ZSWS044</t>
  </si>
  <si>
    <t>ZSWS045</t>
  </si>
  <si>
    <t>ZSWS046</t>
  </si>
  <si>
    <t>ZSWS047</t>
  </si>
  <si>
    <t>ZSWS048</t>
  </si>
  <si>
    <t>ZSWS049</t>
  </si>
  <si>
    <t>ZSWS050</t>
  </si>
  <si>
    <t>ZSWS051</t>
  </si>
  <si>
    <t>ZSWS052</t>
  </si>
  <si>
    <t>ZSWS053</t>
  </si>
  <si>
    <t>ZSWS054</t>
  </si>
  <si>
    <t>ZSWS055</t>
  </si>
  <si>
    <t>ZSWS056</t>
  </si>
  <si>
    <t>ZSWS057</t>
  </si>
  <si>
    <t>ZSWS058</t>
  </si>
  <si>
    <t>ZSWS059</t>
  </si>
  <si>
    <t>ZSWS060</t>
  </si>
  <si>
    <t>ZSWS061</t>
  </si>
  <si>
    <t>ZSWS062</t>
  </si>
  <si>
    <t>ZSWS063</t>
  </si>
  <si>
    <t>ZSWS064</t>
  </si>
  <si>
    <t>ZSWS065</t>
  </si>
  <si>
    <t>ZSWS066</t>
  </si>
  <si>
    <t>ZSWS067</t>
  </si>
  <si>
    <t>ZSWS068</t>
  </si>
  <si>
    <t>ZSWS069</t>
  </si>
  <si>
    <t>ZSWS070</t>
  </si>
  <si>
    <t>ZSWS071</t>
  </si>
  <si>
    <t>ZSWS072</t>
  </si>
  <si>
    <t>ZSWS073</t>
  </si>
  <si>
    <t>ZSWS074</t>
  </si>
  <si>
    <t>ZSWS075</t>
  </si>
  <si>
    <t>ZSWS076</t>
  </si>
  <si>
    <t>ZSWS077</t>
  </si>
  <si>
    <t>ZSWS078</t>
  </si>
  <si>
    <t>ZSWS079</t>
  </si>
  <si>
    <t>ZSWS080</t>
  </si>
  <si>
    <t>ZSWS081</t>
  </si>
  <si>
    <t>ZSWS082</t>
  </si>
  <si>
    <t>ZSWS083</t>
  </si>
  <si>
    <t>ZSWS084</t>
  </si>
  <si>
    <t>ZSWS085</t>
  </si>
  <si>
    <t>ZSWS086</t>
  </si>
  <si>
    <t>ZSWS087</t>
  </si>
  <si>
    <t>ZSWS088</t>
  </si>
  <si>
    <t>ZSWS089</t>
  </si>
  <si>
    <t>ZSWS090</t>
  </si>
  <si>
    <t>ZSWS091</t>
  </si>
  <si>
    <t>ZSWS092</t>
  </si>
  <si>
    <t>ZSWS093</t>
  </si>
  <si>
    <t>ZSWS094</t>
  </si>
  <si>
    <t>ZSWS095</t>
  </si>
  <si>
    <t>ZSWS096</t>
  </si>
  <si>
    <t>ZSWS097</t>
  </si>
  <si>
    <t>ZSWS098</t>
  </si>
  <si>
    <t>ZSWS099</t>
  </si>
  <si>
    <t>ZSWS100</t>
  </si>
  <si>
    <t>ZSWS101</t>
  </si>
  <si>
    <t>ZSWS102</t>
  </si>
  <si>
    <t>ZSWS103</t>
  </si>
  <si>
    <t>ZSWS104</t>
  </si>
  <si>
    <t>ZSWS105</t>
  </si>
  <si>
    <t>ZSWS106</t>
  </si>
  <si>
    <t>ZSWS107</t>
  </si>
  <si>
    <t>ZSWS108</t>
  </si>
  <si>
    <t>ZSWS109</t>
  </si>
  <si>
    <t>ZSWS110</t>
  </si>
  <si>
    <t>ZSWS111</t>
  </si>
  <si>
    <t>ZSWS112</t>
  </si>
  <si>
    <t>ZSWS113</t>
  </si>
  <si>
    <t>ZSWS114</t>
  </si>
  <si>
    <t>ZSWS115</t>
  </si>
  <si>
    <t>ZSWS116</t>
  </si>
  <si>
    <t>ZSWS117</t>
  </si>
  <si>
    <t>ZSWS118</t>
  </si>
  <si>
    <t>ZSWS119</t>
  </si>
  <si>
    <t>ZSWS120</t>
  </si>
  <si>
    <t>ZSWS121</t>
  </si>
  <si>
    <t>ZSWS122</t>
  </si>
  <si>
    <t>ZSWS123</t>
  </si>
  <si>
    <t>ZSWS124</t>
  </si>
  <si>
    <t>ZSWS125</t>
  </si>
  <si>
    <t>ZSWS126</t>
  </si>
  <si>
    <t>ZSWS127</t>
  </si>
  <si>
    <t>ZSWS128</t>
  </si>
  <si>
    <t>ZSWS129</t>
  </si>
  <si>
    <t>ZSWS130</t>
  </si>
  <si>
    <t>ZSWS131</t>
  </si>
  <si>
    <t>ZSWS132</t>
  </si>
  <si>
    <t>ZSWS133</t>
  </si>
  <si>
    <t>ZSWS134</t>
  </si>
  <si>
    <t>ZSWS135</t>
  </si>
  <si>
    <t>ZSWS136</t>
  </si>
  <si>
    <t>ZSWS137</t>
  </si>
  <si>
    <t>ZSWS138</t>
  </si>
  <si>
    <t>ZSWS139</t>
  </si>
  <si>
    <t>ZSWS140</t>
  </si>
  <si>
    <t>ZSWS141</t>
  </si>
  <si>
    <t>ZSWS142</t>
  </si>
  <si>
    <t>ZSWS143</t>
  </si>
  <si>
    <t>ZSWS144</t>
  </si>
  <si>
    <t>ZSWS145</t>
  </si>
  <si>
    <t>ZSWS146</t>
  </si>
  <si>
    <t>ZSWS147</t>
  </si>
  <si>
    <t>ZSWS148</t>
  </si>
  <si>
    <t>ZSWS152</t>
  </si>
  <si>
    <t>ZSWS153</t>
  </si>
  <si>
    <t>ZSWS154</t>
  </si>
  <si>
    <t>ZSWS155</t>
  </si>
  <si>
    <t>ZSWS156</t>
  </si>
  <si>
    <t>ZSWS157</t>
  </si>
  <si>
    <t>ZSWS158</t>
  </si>
  <si>
    <t>ZSWS159</t>
  </si>
  <si>
    <t>ZSWS160</t>
  </si>
  <si>
    <t>ZSWS161</t>
  </si>
  <si>
    <t>ZSWS162</t>
  </si>
  <si>
    <t>ZSWS163</t>
  </si>
  <si>
    <t>ZSWS164</t>
  </si>
  <si>
    <t>ZSWS165</t>
  </si>
  <si>
    <t>ZSWS166</t>
  </si>
  <si>
    <t>ZSWS167</t>
  </si>
  <si>
    <t>ZSWS168</t>
  </si>
  <si>
    <t>ZSWS169</t>
  </si>
  <si>
    <t>ZSWS170</t>
  </si>
  <si>
    <t>ZSWS171</t>
  </si>
  <si>
    <t>ZTOX0001</t>
  </si>
  <si>
    <t>ZTOX0002</t>
  </si>
  <si>
    <t>ZTOX0003</t>
  </si>
  <si>
    <t>ZTOX0004</t>
  </si>
  <si>
    <t>ZTOX0005</t>
  </si>
  <si>
    <t>ZTOX0006</t>
  </si>
  <si>
    <t>ZTOX0007</t>
  </si>
  <si>
    <t>ZTOX0008</t>
  </si>
  <si>
    <t>ZTOX0009</t>
  </si>
  <si>
    <t>ZTOX0010</t>
  </si>
  <si>
    <t>ZTOX0011</t>
  </si>
  <si>
    <t>ZTOX0012</t>
  </si>
  <si>
    <t>ZTOX0013</t>
  </si>
  <si>
    <t>ZTOX0014</t>
  </si>
  <si>
    <t>ZTOX0015</t>
  </si>
  <si>
    <t>ZTOX0016</t>
  </si>
  <si>
    <t>ZTOX0017</t>
  </si>
  <si>
    <t>ZTOX0018</t>
  </si>
  <si>
    <t>ZTOX0019</t>
  </si>
  <si>
    <t>ZTOX0020</t>
  </si>
  <si>
    <t>ZTOX0021</t>
  </si>
  <si>
    <t>ZTOX0022</t>
  </si>
  <si>
    <t>ZTOX0023</t>
  </si>
  <si>
    <t>ZTOX0024</t>
  </si>
  <si>
    <t>ZTOX0025</t>
  </si>
  <si>
    <t>ZTOX0026</t>
  </si>
  <si>
    <t>ZTOX0027</t>
  </si>
  <si>
    <t>ZTOX0028</t>
  </si>
  <si>
    <t>ZTOX0029</t>
  </si>
  <si>
    <t>ZTOX0030</t>
  </si>
  <si>
    <t>ZTOX0031</t>
  </si>
  <si>
    <t>ZTOX0032</t>
  </si>
  <si>
    <t>ZTOX0033</t>
  </si>
  <si>
    <t>ZTOX0034</t>
  </si>
  <si>
    <t>ZTOX0035</t>
  </si>
  <si>
    <t>ZTOX0036</t>
  </si>
  <si>
    <t>ZTOX0037</t>
  </si>
  <si>
    <t>ZTOX0038</t>
  </si>
  <si>
    <t>ZTOX0039</t>
  </si>
  <si>
    <t>ZTOX0040</t>
  </si>
  <si>
    <t>ZTOX0041</t>
  </si>
  <si>
    <t>ZTOX0042</t>
  </si>
  <si>
    <t>ZTOX0043</t>
  </si>
  <si>
    <t>ZVEX0010</t>
  </si>
  <si>
    <t>ZVEX0110</t>
  </si>
  <si>
    <t>ZVEX0120</t>
  </si>
  <si>
    <t>ZVEX0130</t>
  </si>
  <si>
    <t>ZVEX0131</t>
  </si>
  <si>
    <t>ZVEX0132</t>
  </si>
  <si>
    <t>ZVEX0133</t>
  </si>
  <si>
    <t>ZVEX0134</t>
  </si>
  <si>
    <t>ZVEX0135</t>
  </si>
  <si>
    <t>ZVEX0138</t>
  </si>
  <si>
    <t>ZVEX0140</t>
  </si>
  <si>
    <t>ZVEX0145</t>
  </si>
  <si>
    <t>ZVEX0150</t>
  </si>
  <si>
    <t>ZVEX0155</t>
  </si>
  <si>
    <t>ZVEX0160</t>
  </si>
  <si>
    <t>ZVEX0165</t>
  </si>
  <si>
    <t>ZVEX0170</t>
  </si>
  <si>
    <t>ZVEX1010</t>
  </si>
  <si>
    <t>ZVEX1020</t>
  </si>
  <si>
    <t>ZVEX1031</t>
  </si>
  <si>
    <t>ZVEX1033</t>
  </si>
  <si>
    <t>ZVEX1036</t>
  </si>
  <si>
    <t>ZVEX1039</t>
  </si>
  <si>
    <t>ZVEX1040</t>
  </si>
  <si>
    <t>ZVEX1045</t>
  </si>
  <si>
    <t>ZVEX1046</t>
  </si>
  <si>
    <t>ZVEX1047</t>
  </si>
  <si>
    <t>ZVEX1048</t>
  </si>
  <si>
    <t>ZVEX1049</t>
  </si>
  <si>
    <t>ZVEX2010</t>
  </si>
  <si>
    <t>ZVEX2020</t>
  </si>
  <si>
    <t>ZVEX2030</t>
  </si>
  <si>
    <t>ZVEX2035</t>
  </si>
  <si>
    <t>ZVEX2036</t>
  </si>
  <si>
    <t>ZVEX2037</t>
  </si>
  <si>
    <t>ZVEX2038</t>
  </si>
  <si>
    <t>ZVEX2039</t>
  </si>
  <si>
    <t>ZVEX2040</t>
  </si>
  <si>
    <t>ZVEX2041</t>
  </si>
  <si>
    <t>ZVEX2042</t>
  </si>
  <si>
    <t>ZVEX2043</t>
  </si>
  <si>
    <t>ZVEX2044</t>
  </si>
  <si>
    <t>ZVEX2045</t>
  </si>
  <si>
    <t>ZVEX2046</t>
  </si>
  <si>
    <t>ZVEX4030</t>
  </si>
  <si>
    <t>ZVEX4031</t>
  </si>
  <si>
    <t>ZVEX4032</t>
  </si>
  <si>
    <t>ZVEX5010</t>
  </si>
  <si>
    <t>ZVGS0001</t>
  </si>
  <si>
    <t>ZVGS0002</t>
  </si>
  <si>
    <t>ZVGS0003</t>
  </si>
  <si>
    <t>ZVGS0004</t>
  </si>
  <si>
    <t>ZVGS0005</t>
  </si>
  <si>
    <t>ZVGS0006</t>
  </si>
  <si>
    <t>ZVGS0007</t>
  </si>
  <si>
    <t>ZVGS0008</t>
  </si>
  <si>
    <t>ZVGS0009</t>
  </si>
  <si>
    <t>ZVGS0010</t>
  </si>
  <si>
    <t>ZVGS0011</t>
  </si>
  <si>
    <t>ZVGS0012</t>
  </si>
  <si>
    <t>ZVGS0013</t>
  </si>
  <si>
    <t>ZVGS0014</t>
  </si>
  <si>
    <t>ZVGS0015</t>
  </si>
  <si>
    <t>ZVGS0016</t>
  </si>
  <si>
    <t>ZVGS0017</t>
  </si>
  <si>
    <t>ZVGS0018</t>
  </si>
  <si>
    <t>ZVGS0019</t>
  </si>
  <si>
    <t>ZVGS0020</t>
  </si>
  <si>
    <t>ZVGS0021</t>
  </si>
  <si>
    <t>ZVGS0022</t>
  </si>
  <si>
    <t>ZVGS0023</t>
  </si>
  <si>
    <t>ZVGS0024</t>
  </si>
  <si>
    <t>ZVGS0025</t>
  </si>
  <si>
    <t>ZVGS0026</t>
  </si>
  <si>
    <t>ZVHX0030</t>
  </si>
  <si>
    <t>ZVHX0040</t>
  </si>
  <si>
    <t>ZVHX0060</t>
  </si>
  <si>
    <t>ZVHX0070</t>
  </si>
  <si>
    <t>ZVHX0080</t>
  </si>
  <si>
    <t>ZVHX0090</t>
  </si>
  <si>
    <t>ZVWE2065</t>
  </si>
  <si>
    <t>ZVWS4010</t>
  </si>
  <si>
    <t>ZVWS4011</t>
  </si>
  <si>
    <t>ZVWS4012</t>
  </si>
  <si>
    <t>ZVWS4013</t>
  </si>
  <si>
    <t>ZVWS4014</t>
  </si>
  <si>
    <t>ZVWS4015</t>
  </si>
  <si>
    <t>ZVWS4017</t>
  </si>
  <si>
    <t>ZVWS4020</t>
  </si>
  <si>
    <t>ZVWS4021</t>
  </si>
  <si>
    <t>ZVWS4022</t>
  </si>
  <si>
    <t>ZVWS4023</t>
  </si>
  <si>
    <t>ZVWS4024</t>
  </si>
  <si>
    <t>ZVWS4025</t>
  </si>
  <si>
    <t>ZVWS4026</t>
  </si>
  <si>
    <t>ZVWS4027</t>
  </si>
  <si>
    <t>ZVWS4028</t>
  </si>
  <si>
    <t>ZVWS4029</t>
  </si>
  <si>
    <t>ZVWS4030</t>
  </si>
  <si>
    <t>ZVWS4031</t>
  </si>
  <si>
    <t>ZVWS4032</t>
  </si>
  <si>
    <t>ZVWX0010</t>
  </si>
  <si>
    <t>ZVWX0407</t>
  </si>
  <si>
    <t>ZVWX0408</t>
  </si>
  <si>
    <t>ZVWX0410</t>
  </si>
  <si>
    <t>ZVWX0411</t>
  </si>
  <si>
    <t>ZVWX0414</t>
  </si>
  <si>
    <t>ZVWX0415</t>
  </si>
  <si>
    <t>ZVWX0419</t>
  </si>
  <si>
    <t>ZVWX0420</t>
  </si>
  <si>
    <t>ZVWX1010</t>
  </si>
  <si>
    <t>ZVWX1015</t>
  </si>
  <si>
    <t>ZVWX1016</t>
  </si>
  <si>
    <t>ZVWX1017</t>
  </si>
  <si>
    <t>ZVWX1018</t>
  </si>
  <si>
    <t>ZVWX1020</t>
  </si>
  <si>
    <t>ZVWX1021</t>
  </si>
  <si>
    <t>ZVWX1022</t>
  </si>
  <si>
    <t>ZVWX1023</t>
  </si>
  <si>
    <t>ZVWX1030</t>
  </si>
  <si>
    <t>ZVWX1031</t>
  </si>
  <si>
    <t>ZVWX1032</t>
  </si>
  <si>
    <t>ZVWX1033</t>
  </si>
  <si>
    <t>ZVWX1040</t>
  </si>
  <si>
    <t>ZVWX1041</t>
  </si>
  <si>
    <t>ZVWX1042</t>
  </si>
  <si>
    <t>ZVWX1050</t>
  </si>
  <si>
    <t>ZVWX1052</t>
  </si>
  <si>
    <t>ZVWX1055</t>
  </si>
  <si>
    <t>ZVWX1056</t>
  </si>
  <si>
    <t>ZVWX1057</t>
  </si>
  <si>
    <t>ZVWX1060</t>
  </si>
  <si>
    <t>ZVWX1061</t>
  </si>
  <si>
    <t>ZVWX1062</t>
  </si>
  <si>
    <t>ZVWX2010</t>
  </si>
  <si>
    <t>ZVWX2020</t>
  </si>
  <si>
    <t>ZVWX2030</t>
  </si>
  <si>
    <t>ZVWX2040</t>
  </si>
  <si>
    <t>ZVWX2050</t>
  </si>
  <si>
    <t>ZVWX2060</t>
  </si>
  <si>
    <t>ZVWX2090</t>
  </si>
  <si>
    <t>ZVWX2095</t>
  </si>
  <si>
    <t>ZVWX3100</t>
  </si>
  <si>
    <t>ZVWX3103</t>
  </si>
  <si>
    <t>ZVWX3110</t>
  </si>
  <si>
    <t>ZVWX3113</t>
  </si>
  <si>
    <t>ZVWX3120</t>
  </si>
  <si>
    <t>ZVWX3121</t>
  </si>
  <si>
    <t>ZVWX3123</t>
  </si>
  <si>
    <t>ZVWX3125</t>
  </si>
  <si>
    <t>ZVWX3126</t>
  </si>
  <si>
    <t>ZVWX3128</t>
  </si>
  <si>
    <t>ZVWX3130</t>
  </si>
  <si>
    <t>ZVWX3131</t>
  </si>
  <si>
    <t>ZVWX3140</t>
  </si>
  <si>
    <t>ZVWX4010</t>
  </si>
  <si>
    <t>ZVWX4011</t>
  </si>
  <si>
    <t>ZVWX4012</t>
  </si>
  <si>
    <t>ZVWX4013</t>
  </si>
  <si>
    <t>ZVWX4020</t>
  </si>
  <si>
    <t>ZVWX4021</t>
  </si>
  <si>
    <t>ZVWX4022</t>
  </si>
  <si>
    <t>ZVWX4023</t>
  </si>
  <si>
    <t>ZVWX4030</t>
  </si>
  <si>
    <t>ZVWX4031</t>
  </si>
  <si>
    <t>ZVWX4032</t>
  </si>
  <si>
    <t>ZVWX4033</t>
  </si>
  <si>
    <t>ZVWX4050</t>
  </si>
  <si>
    <t>ZVWX4051</t>
  </si>
  <si>
    <t>ZVWX4052</t>
  </si>
  <si>
    <t>ZVWX4053</t>
  </si>
  <si>
    <t>ZVWX6010</t>
  </si>
  <si>
    <t>ZVWX6020</t>
  </si>
  <si>
    <t>ZVWX6030</t>
  </si>
  <si>
    <t>ZVWX6040</t>
  </si>
  <si>
    <t>ZVWX6050</t>
  </si>
  <si>
    <t>ZVWX6110</t>
  </si>
  <si>
    <t>ZVWX6210</t>
  </si>
  <si>
    <t>ZVWX6220</t>
  </si>
  <si>
    <t>ZVWX6221</t>
  </si>
  <si>
    <t>ZVWX6230</t>
  </si>
  <si>
    <t>ZVWX7050</t>
  </si>
  <si>
    <t>ZVWX7055</t>
  </si>
  <si>
    <t>ZVWX7060</t>
  </si>
  <si>
    <t>ZVWX7065</t>
  </si>
  <si>
    <t>ZVWX7070</t>
  </si>
  <si>
    <t>ZVWX7075</t>
  </si>
  <si>
    <t>ZVWX7080</t>
  </si>
  <si>
    <t>ZVWX7085</t>
  </si>
  <si>
    <t>ZVWX7100</t>
  </si>
  <si>
    <t>ZVWX7105</t>
  </si>
  <si>
    <t>ZVWX7110</t>
  </si>
  <si>
    <t>ZVWX7115</t>
  </si>
  <si>
    <t>ZVWX7120</t>
  </si>
  <si>
    <t>ZVWX8110</t>
  </si>
  <si>
    <t>ZVWX8120</t>
  </si>
  <si>
    <t>ZVWX8130</t>
  </si>
  <si>
    <t>ZVWX8135</t>
  </si>
  <si>
    <t>ZVWX8140</t>
  </si>
  <si>
    <t>ZVWX9050</t>
  </si>
  <si>
    <t>ZVWX9910-S</t>
  </si>
  <si>
    <t>ZVXX1010</t>
  </si>
  <si>
    <t>ZVXX1020</t>
  </si>
  <si>
    <t>ZVXX1025</t>
  </si>
  <si>
    <t>ZVXX1026</t>
  </si>
  <si>
    <t>ZVXX1028</t>
  </si>
  <si>
    <t>ZVXX1029</t>
  </si>
  <si>
    <t>ZVXX1030</t>
  </si>
  <si>
    <t>ZVXX2010</t>
  </si>
  <si>
    <t>ZVXX2020</t>
  </si>
  <si>
    <t>ZVXX2030</t>
  </si>
  <si>
    <t>ZVXX2031</t>
  </si>
  <si>
    <t>ZVXX2040</t>
  </si>
  <si>
    <t>ZVXX2041</t>
  </si>
  <si>
    <t>ZVXX2042</t>
  </si>
  <si>
    <t>ZVXX3010</t>
  </si>
  <si>
    <t>ZVXX3015</t>
  </si>
  <si>
    <t>ZVXX3020</t>
  </si>
  <si>
    <t>ZVXX3030</t>
  </si>
  <si>
    <t>ZVXX3035</t>
  </si>
  <si>
    <t>ZVXX3040</t>
  </si>
  <si>
    <t>ZVXX3050</t>
  </si>
  <si>
    <t>ZVXX3055</t>
  </si>
  <si>
    <t>ZVXX3060</t>
  </si>
  <si>
    <t>ZVXX3070</t>
  </si>
  <si>
    <t>ZVXX3075</t>
  </si>
  <si>
    <t>ZVZE1020</t>
  </si>
  <si>
    <t>ZVZE1022-P</t>
  </si>
  <si>
    <t>ZVZE1024-P</t>
  </si>
  <si>
    <t>ZVZE1040</t>
  </si>
  <si>
    <t>ZVZE1050</t>
  </si>
  <si>
    <t>ZVZE1051</t>
  </si>
  <si>
    <t>ZVZS3001</t>
  </si>
  <si>
    <t>ZVZS3002</t>
  </si>
  <si>
    <t>ZVZS3003</t>
  </si>
  <si>
    <t>ZVZS3004</t>
  </si>
  <si>
    <t>ZVZS3005</t>
  </si>
  <si>
    <t>ZVZS3006</t>
  </si>
  <si>
    <t>ZVZS3007</t>
  </si>
  <si>
    <t>ZVZS3008</t>
  </si>
  <si>
    <t>ZVZS3009</t>
  </si>
  <si>
    <t>ZVZS3010</t>
  </si>
  <si>
    <t>ZVZS3011</t>
  </si>
  <si>
    <t>ZVZS3012</t>
  </si>
  <si>
    <t>ZVZS3013</t>
  </si>
  <si>
    <t>ZVZS3014</t>
  </si>
  <si>
    <t>ZVZS3015</t>
  </si>
  <si>
    <t>ZVZS3016</t>
  </si>
  <si>
    <t>ZVZS3017</t>
  </si>
  <si>
    <t>ZVZS3018</t>
  </si>
  <si>
    <t>ZVZS3019</t>
  </si>
  <si>
    <t>ZVZS3020</t>
  </si>
  <si>
    <t>ZVZS3021</t>
  </si>
  <si>
    <t>ZVZX1010</t>
  </si>
  <si>
    <t>ZVZX1015</t>
  </si>
  <si>
    <t>ZVZX1210</t>
  </si>
  <si>
    <t>ZVZX1215</t>
  </si>
  <si>
    <t>ZVZX1220</t>
  </si>
  <si>
    <t>ZVZX1221-P</t>
  </si>
  <si>
    <t>ZVZX1225</t>
  </si>
  <si>
    <t>ZVZX1230</t>
  </si>
  <si>
    <t>ZVZX1235</t>
  </si>
  <si>
    <t>ZVZX1240</t>
  </si>
  <si>
    <t>ZVZX1245</t>
  </si>
  <si>
    <t>ZVZX1310-60S</t>
  </si>
  <si>
    <t>ZVZX1310-P1M</t>
  </si>
  <si>
    <t>ZVZX1311-P1M</t>
  </si>
  <si>
    <t>ZVZX1320</t>
  </si>
  <si>
    <t>ZVZX1410</t>
  </si>
  <si>
    <t>ZVZX1410-6PS</t>
  </si>
  <si>
    <t>ZVZX1420-50</t>
  </si>
  <si>
    <t>ZVZX1420-8</t>
  </si>
  <si>
    <t>ZVZX1420-P1M</t>
  </si>
  <si>
    <t>ZVZX1430</t>
  </si>
  <si>
    <t>ZVZX1430-S</t>
  </si>
  <si>
    <t>ZVZX1431</t>
  </si>
  <si>
    <t>ZVZX1440-S</t>
  </si>
  <si>
    <t>ZVZX1450</t>
  </si>
  <si>
    <t>ZVZX1450-10PS</t>
  </si>
  <si>
    <t>ZVZX2120</t>
  </si>
  <si>
    <t>ZVZX2120-S</t>
  </si>
  <si>
    <t>ZVZX2122</t>
  </si>
  <si>
    <t>ZVZX2130</t>
  </si>
  <si>
    <t>ZVZX2131</t>
  </si>
  <si>
    <t>ZVZX2140</t>
  </si>
  <si>
    <t>ZVZX2141</t>
  </si>
  <si>
    <t>ZVZX2142</t>
  </si>
  <si>
    <t>ZVZX2145</t>
  </si>
  <si>
    <t>ZVZX2146</t>
  </si>
  <si>
    <t>ZVZX2147-P</t>
  </si>
  <si>
    <t>ZVZX2150</t>
  </si>
  <si>
    <t>ZVZX2151</t>
  </si>
  <si>
    <t>ZVZX2160</t>
  </si>
  <si>
    <t>ZVZX2164</t>
  </si>
  <si>
    <t>ZVZX2225</t>
  </si>
  <si>
    <t>ZVZX2230</t>
  </si>
  <si>
    <t>ZVZX3010</t>
  </si>
  <si>
    <t>ZVZX3020</t>
  </si>
  <si>
    <t>ZVZX4010</t>
  </si>
  <si>
    <t>ZVZX4015</t>
  </si>
  <si>
    <t>ZVZX4020</t>
  </si>
  <si>
    <t>ZVZX4024</t>
  </si>
  <si>
    <t>ZVZX4025-P</t>
  </si>
  <si>
    <t>ZVZX4029</t>
  </si>
  <si>
    <t>ZVZX4030-P</t>
  </si>
  <si>
    <t>ZVZX5010</t>
  </si>
  <si>
    <t>ZVZX5015</t>
  </si>
  <si>
    <t>ZVZX5017</t>
  </si>
  <si>
    <t>ZVZX5020</t>
  </si>
  <si>
    <t>ZVZX5030-S</t>
  </si>
  <si>
    <t>ZVZX6020</t>
  </si>
  <si>
    <t>ZVZX6030</t>
  </si>
  <si>
    <t>ZVZX6033-P</t>
  </si>
  <si>
    <t>ZVZX6034-P</t>
  </si>
  <si>
    <t>ZVZX6036-P</t>
  </si>
  <si>
    <t>ZVZX6038</t>
  </si>
  <si>
    <t>ZVZX6040</t>
  </si>
  <si>
    <t>ZVZX6042</t>
  </si>
  <si>
    <t>ZVZX6044</t>
  </si>
  <si>
    <t>ZVZX6046-S</t>
  </si>
  <si>
    <t>ZVZX6048-S</t>
  </si>
  <si>
    <t>ZVZX6050-S</t>
  </si>
  <si>
    <t>ZVZX6052</t>
  </si>
  <si>
    <t>ZVZX6052-S</t>
  </si>
  <si>
    <t>ZVZX6090</t>
  </si>
  <si>
    <t>ZVZX6091</t>
  </si>
  <si>
    <t>ZVZX6093</t>
  </si>
  <si>
    <t>ZVZX6094</t>
  </si>
  <si>
    <t>ZVZX6095</t>
  </si>
  <si>
    <t>ZVZX6096</t>
  </si>
  <si>
    <t>ZVZX6130</t>
  </si>
  <si>
    <t>ZVZX6130-P</t>
  </si>
  <si>
    <t>ZVZX6130-S</t>
  </si>
  <si>
    <t>ZVZX6131</t>
  </si>
  <si>
    <t>ZVZX6132</t>
  </si>
  <si>
    <t>ZVZX6133</t>
  </si>
  <si>
    <t>ZVZX6133-P</t>
  </si>
  <si>
    <t>ZVZX7040-S</t>
  </si>
  <si>
    <t>ZVZX7041</t>
  </si>
  <si>
    <t>ZVZX7042-1</t>
  </si>
  <si>
    <t>ZVZX7042-10000S</t>
  </si>
  <si>
    <t>ZVZX7042-100S</t>
  </si>
  <si>
    <t>ZVZX7042-10PS</t>
  </si>
  <si>
    <t>ZVZX7043-K</t>
  </si>
  <si>
    <t>ZVZX7044</t>
  </si>
  <si>
    <t>ZVZX7046-P</t>
  </si>
  <si>
    <t>ZVZX7047</t>
  </si>
  <si>
    <t>ZVZX7250</t>
  </si>
  <si>
    <t>ZWAS0001</t>
  </si>
  <si>
    <t>ZWAS0002</t>
  </si>
  <si>
    <t>ZWAS0003</t>
  </si>
  <si>
    <t>ZWAS0004</t>
  </si>
  <si>
    <t>ZWAS0005</t>
  </si>
  <si>
    <t>ZWAS0006</t>
  </si>
  <si>
    <t>ZWAS0007</t>
  </si>
  <si>
    <t>ZWAS0008</t>
  </si>
  <si>
    <t>ZWAS0009</t>
  </si>
  <si>
    <t>ZWAS0010</t>
  </si>
  <si>
    <t>ZWAS0011</t>
  </si>
  <si>
    <t>ZWAS0012</t>
  </si>
  <si>
    <t>ZWAS0013</t>
  </si>
  <si>
    <t>ZWAS0014</t>
  </si>
  <si>
    <t>ZWAS0015</t>
  </si>
  <si>
    <t>ZWAS0016</t>
  </si>
  <si>
    <t>ZWAS0017</t>
  </si>
  <si>
    <t>ZWAS0018</t>
  </si>
  <si>
    <t>ZWAS0019</t>
  </si>
  <si>
    <t>ZWAS0020</t>
  </si>
  <si>
    <t>ZWAS0021</t>
  </si>
  <si>
    <t>ZWAS0022</t>
  </si>
  <si>
    <t>ZWAS0023</t>
  </si>
  <si>
    <t>ZWAS0024</t>
  </si>
  <si>
    <t>ZWAS0025</t>
  </si>
  <si>
    <t>ZWAS0026</t>
  </si>
  <si>
    <t>ZWAS0027</t>
  </si>
  <si>
    <t>ZWAS0028</t>
  </si>
  <si>
    <t>ZWAS0029</t>
  </si>
  <si>
    <t>ZWAS0030</t>
  </si>
  <si>
    <t>ZWAS0031</t>
  </si>
  <si>
    <t>ZWAS0032</t>
  </si>
  <si>
    <t>ZWAS0033</t>
  </si>
  <si>
    <t>ZWAS0034</t>
  </si>
  <si>
    <t>ZWAS0035</t>
  </si>
  <si>
    <t>ZWAS0036</t>
  </si>
  <si>
    <t>ZWAS0037</t>
  </si>
  <si>
    <t>ZWAS0038</t>
  </si>
  <si>
    <t>ZWAS0039</t>
  </si>
  <si>
    <t>ZWAS0040</t>
  </si>
  <si>
    <t>ZWAS0041</t>
  </si>
  <si>
    <t>ZWAS0042</t>
  </si>
  <si>
    <t>ZWAS0043</t>
  </si>
  <si>
    <t>ZWAS0044</t>
  </si>
  <si>
    <t>ZWAS0045</t>
  </si>
  <si>
    <t>ZWAS0046</t>
  </si>
  <si>
    <t>ZWAS0047</t>
  </si>
  <si>
    <t>ZWAS0048</t>
  </si>
  <si>
    <t>ZWAS0049</t>
  </si>
  <si>
    <t>ZWAS0050</t>
  </si>
  <si>
    <t>ZWAS0051</t>
  </si>
  <si>
    <t>ZWAS0052</t>
  </si>
  <si>
    <t>ZWAS0053</t>
  </si>
  <si>
    <t>ZWAS0054</t>
  </si>
  <si>
    <t>ZWAS0055</t>
  </si>
  <si>
    <t>ZWAS0056</t>
  </si>
  <si>
    <t>ZWAS0057</t>
  </si>
  <si>
    <t>ZWAS0058</t>
  </si>
  <si>
    <t>ZWAS0059</t>
  </si>
  <si>
    <t>ZWAS0060</t>
  </si>
  <si>
    <t>ZWAS0061</t>
  </si>
  <si>
    <t>ZWAS0062</t>
  </si>
  <si>
    <t>ZWAS0063</t>
  </si>
  <si>
    <t>ZWAS0064</t>
  </si>
  <si>
    <t>ZWAS0065</t>
  </si>
  <si>
    <t>ZWAS0066</t>
  </si>
  <si>
    <t>ZWAS0067</t>
  </si>
  <si>
    <t>ZWAS0068</t>
  </si>
  <si>
    <t>ZWAS0069</t>
  </si>
  <si>
    <t>ZWAS0070</t>
  </si>
  <si>
    <t>ZWAS0071</t>
  </si>
  <si>
    <t>ZWAS0072</t>
  </si>
  <si>
    <t>ZWAS0073</t>
  </si>
  <si>
    <t>ZWAS0074</t>
  </si>
  <si>
    <t>ZWAS0075</t>
  </si>
  <si>
    <t>ZWAS0076</t>
  </si>
  <si>
    <t>ZWAS0077</t>
  </si>
  <si>
    <t>ZWAS0078</t>
  </si>
  <si>
    <t>ZWAS0079</t>
  </si>
  <si>
    <t>ZWAS0080</t>
  </si>
  <si>
    <t>ZWAS0081</t>
  </si>
  <si>
    <t>ZWAS0082</t>
  </si>
  <si>
    <t>ZWAS0083</t>
  </si>
  <si>
    <t>ZWAS0084</t>
  </si>
  <si>
    <t>ZWAS0085</t>
  </si>
  <si>
    <t>ZWAS0086</t>
  </si>
  <si>
    <t>ZWAS0087</t>
  </si>
  <si>
    <t>ZWAS0088</t>
  </si>
  <si>
    <t>ZWAS0089</t>
  </si>
  <si>
    <t>ZWAS0090</t>
  </si>
  <si>
    <t>ZWAS0091</t>
  </si>
  <si>
    <t>ZWAS0092</t>
  </si>
  <si>
    <t>ZWAS0093</t>
  </si>
  <si>
    <t>ZWAS0094</t>
  </si>
  <si>
    <t>ZWAS0095</t>
  </si>
  <si>
    <t>ZWAS0096</t>
  </si>
  <si>
    <t>ZWAS0097</t>
  </si>
  <si>
    <t>ZWAS0098</t>
  </si>
  <si>
    <t>ZWAS0099</t>
  </si>
  <si>
    <t>ZWAS0100</t>
  </si>
  <si>
    <t>ZWAS0101</t>
  </si>
  <si>
    <t>ZWAS0102</t>
  </si>
  <si>
    <t>ZWAS0103</t>
  </si>
  <si>
    <t>ZWAS0104</t>
  </si>
  <si>
    <t>ZWAS0105</t>
  </si>
  <si>
    <t>ZWAS0106</t>
  </si>
  <si>
    <t>ZWAS0107</t>
  </si>
  <si>
    <t>ZWAS0108</t>
  </si>
  <si>
    <t>ZWAS0109</t>
  </si>
  <si>
    <t>ZWAS0110</t>
  </si>
  <si>
    <t>ZWAS0111</t>
  </si>
  <si>
    <t>ZWAS0112</t>
  </si>
  <si>
    <t>ZWAS0113</t>
  </si>
  <si>
    <t>ZWAS0114</t>
  </si>
  <si>
    <t>ZWAS0115</t>
  </si>
  <si>
    <t>ZWAS0116</t>
  </si>
  <si>
    <t>ZWAS0117</t>
  </si>
  <si>
    <t>ZWAS0118</t>
  </si>
  <si>
    <t>ZWAS0119</t>
  </si>
  <si>
    <t>ZWAS0120</t>
  </si>
  <si>
    <t>ZWAS0121</t>
  </si>
  <si>
    <t>ZWAS0122</t>
  </si>
  <si>
    <t>ZWAS0123</t>
  </si>
  <si>
    <t>ZWAS0124</t>
  </si>
  <si>
    <t>ZWAS0125</t>
  </si>
  <si>
    <t>ZWAS0126</t>
  </si>
  <si>
    <t>ZWAS0127</t>
  </si>
  <si>
    <t>ZWAS0128</t>
  </si>
  <si>
    <t>ZWAS0129</t>
  </si>
  <si>
    <t>ZWAS0130</t>
  </si>
  <si>
    <t>ZWAS0131</t>
  </si>
  <si>
    <t>ZWAS0132</t>
  </si>
  <si>
    <t>ZWAS0133</t>
  </si>
  <si>
    <t>ZWAS0134</t>
  </si>
  <si>
    <t>ZWAS0135</t>
  </si>
  <si>
    <t>ZWAS0136</t>
  </si>
  <si>
    <t>ZWAS0137</t>
  </si>
  <si>
    <t>ZWAS0138</t>
  </si>
  <si>
    <t>ZWAS0139</t>
  </si>
  <si>
    <t>ZWAS0140</t>
  </si>
  <si>
    <t>ZWAS0141</t>
  </si>
  <si>
    <t>ZWAS0142</t>
  </si>
  <si>
    <t>ZWAS0143</t>
  </si>
  <si>
    <t>ZWAS0144</t>
  </si>
  <si>
    <t>ZWAS0145</t>
  </si>
  <si>
    <t>ZWAS0146</t>
  </si>
  <si>
    <t>ZWAS0147</t>
  </si>
  <si>
    <t>ZWAS0148</t>
  </si>
  <si>
    <t>ZWAS0149</t>
  </si>
  <si>
    <t>ZWAS0150</t>
  </si>
  <si>
    <t>ZWAS0151</t>
  </si>
  <si>
    <t>ZWAS0152</t>
  </si>
  <si>
    <t>ZWAS0153</t>
  </si>
  <si>
    <t>ZWAS0154</t>
  </si>
  <si>
    <t>ZWAS0155</t>
  </si>
  <si>
    <t>ZWAS0156</t>
  </si>
  <si>
    <t>ZWAS0157</t>
  </si>
  <si>
    <t>ZWAS0158</t>
  </si>
  <si>
    <t>ZWAS0159</t>
  </si>
  <si>
    <t>ZWAS0160</t>
  </si>
  <si>
    <t>ZWAS0161</t>
  </si>
  <si>
    <t>ZWAS0162</t>
  </si>
  <si>
    <t>ZWAS0163</t>
  </si>
  <si>
    <t>ZWAS0164</t>
  </si>
  <si>
    <t>ZWAS0165</t>
  </si>
  <si>
    <t>ZWAS0166</t>
  </si>
  <si>
    <t>ZWAS0167</t>
  </si>
  <si>
    <t>ZWAS0168</t>
  </si>
  <si>
    <t>ZWAS0169</t>
  </si>
  <si>
    <t>ZWAS0170</t>
  </si>
  <si>
    <t>ZWAS0171</t>
  </si>
  <si>
    <t>ZWAS0172</t>
  </si>
  <si>
    <t>ZWAS0173</t>
  </si>
  <si>
    <t>ZWAS0174</t>
  </si>
  <si>
    <t>ZWAS0175</t>
  </si>
  <si>
    <t>ZWAS0176</t>
  </si>
  <si>
    <t>ZWAS0177</t>
  </si>
  <si>
    <t>ZWAS0178</t>
  </si>
  <si>
    <t>ZWAS0179</t>
  </si>
  <si>
    <t>ZWAS0180</t>
  </si>
  <si>
    <t>ZWAS0181</t>
  </si>
  <si>
    <t>ZWAS0182</t>
  </si>
  <si>
    <t>ZWAS0183</t>
  </si>
  <si>
    <t>ZWAS0184</t>
  </si>
  <si>
    <t>ZWAS0185</t>
  </si>
  <si>
    <t>ZWAS0186</t>
  </si>
  <si>
    <t>ZWAS0187</t>
  </si>
  <si>
    <t>ZWAS0188</t>
  </si>
  <si>
    <t>ZWAS0189</t>
  </si>
  <si>
    <t>ZWAS0190</t>
  </si>
  <si>
    <t>ZWAS0191</t>
  </si>
  <si>
    <t>ZWAS0192</t>
  </si>
  <si>
    <t>ZWAS0193</t>
  </si>
  <si>
    <t>ZWAS0194</t>
  </si>
  <si>
    <t>ZWAS0195</t>
  </si>
  <si>
    <t>ZWAS0196</t>
  </si>
  <si>
    <t>ZWAS0197</t>
  </si>
  <si>
    <t>ZWAS0198</t>
  </si>
  <si>
    <t>ZWAS0199</t>
  </si>
  <si>
    <t>ZWAS0200</t>
  </si>
  <si>
    <t>ZWAS0201</t>
  </si>
  <si>
    <t>ZWAS0202</t>
  </si>
  <si>
    <t>ZWAS0203</t>
  </si>
  <si>
    <t>ZWAS0204</t>
  </si>
  <si>
    <t>ZWAS0205</t>
  </si>
  <si>
    <t>ZWAS0206</t>
  </si>
  <si>
    <t>ZWAS0207</t>
  </si>
  <si>
    <t>ZWAS0208</t>
  </si>
  <si>
    <t>ZWAS0209</t>
  </si>
  <si>
    <t>ZWAS0210</t>
  </si>
  <si>
    <t>ZWAS0211</t>
  </si>
  <si>
    <t>ZWAS0212</t>
  </si>
  <si>
    <t>ZWAS0213</t>
  </si>
  <si>
    <t>ZWAS0214</t>
  </si>
  <si>
    <t>ZWAS0215</t>
  </si>
  <si>
    <t>ZWAS0216</t>
  </si>
  <si>
    <t>ZWAS0217</t>
  </si>
  <si>
    <t>ZWAS0218</t>
  </si>
  <si>
    <t>ZWAS0219</t>
  </si>
  <si>
    <t>ZWAS0220</t>
  </si>
  <si>
    <t>ZWAS0221</t>
  </si>
  <si>
    <t>ZWAS0222</t>
  </si>
  <si>
    <t>ZWAS0223</t>
  </si>
  <si>
    <t>ZWAS0224</t>
  </si>
  <si>
    <t>ZWAS0225</t>
  </si>
  <si>
    <t>ZWAS0226</t>
  </si>
  <si>
    <t>ZWAS0227</t>
  </si>
  <si>
    <t>ZWAS0228</t>
  </si>
  <si>
    <t>ZWAS0229</t>
  </si>
  <si>
    <t>ZWAS0230</t>
  </si>
  <si>
    <t>ZWAS0231</t>
  </si>
  <si>
    <t>ZWAS0232</t>
  </si>
  <si>
    <t>ZWAS0233</t>
  </si>
  <si>
    <t>ZWAS0234</t>
  </si>
  <si>
    <t>ZWAS0235</t>
  </si>
  <si>
    <t>ZWAS0236</t>
  </si>
  <si>
    <t>ZWAS0237</t>
  </si>
  <si>
    <t>ZWAS0238</t>
  </si>
  <si>
    <t>ZWAS0239</t>
  </si>
  <si>
    <t>ZWAS0240</t>
  </si>
  <si>
    <t>ZWAS0241</t>
  </si>
  <si>
    <t>ZWAS0242</t>
  </si>
  <si>
    <t>ZWAS0243</t>
  </si>
  <si>
    <t>ZWAS0244</t>
  </si>
  <si>
    <t>ZWAS0245</t>
  </si>
  <si>
    <t>ZWAS0246</t>
  </si>
  <si>
    <t>ZWAS0247</t>
  </si>
  <si>
    <t>ZWAS0248</t>
  </si>
  <si>
    <t>ZWAS0249</t>
  </si>
  <si>
    <t>ZWAS0250</t>
  </si>
  <si>
    <t>ZWAS0251</t>
  </si>
  <si>
    <t>ZWAS0252</t>
  </si>
  <si>
    <t>ZWAS0253</t>
  </si>
  <si>
    <t>ZWAS0254</t>
  </si>
  <si>
    <t>ZWAS0255</t>
  </si>
  <si>
    <t>ZWAS0256</t>
  </si>
  <si>
    <t>ZWAS0257</t>
  </si>
  <si>
    <t>ZWAS0258</t>
  </si>
  <si>
    <t>ZWAS0259</t>
  </si>
  <si>
    <t>ZWAS0260</t>
  </si>
  <si>
    <t>ZWAS0261</t>
  </si>
  <si>
    <t>ZWAS0262</t>
  </si>
  <si>
    <t>ZWAS0263</t>
  </si>
  <si>
    <t>ZWAS0264</t>
  </si>
  <si>
    <t>ZWAS0265</t>
  </si>
  <si>
    <t>ZWAS0266</t>
  </si>
  <si>
    <t>ZWAS0267</t>
  </si>
  <si>
    <t>ZWAS0268</t>
  </si>
  <si>
    <t>ZWAS0269</t>
  </si>
  <si>
    <t>ZWAS0270</t>
  </si>
  <si>
    <t>ZWAS0271</t>
  </si>
  <si>
    <t>ZWAS0272</t>
  </si>
  <si>
    <t>ZWAS0273</t>
  </si>
  <si>
    <t>ZWAS0274</t>
  </si>
  <si>
    <t>ZWAS0275</t>
  </si>
  <si>
    <t>ZWAS0276</t>
  </si>
  <si>
    <t>ZWAS0277</t>
  </si>
  <si>
    <t>ZWAS0278</t>
  </si>
  <si>
    <t>ZWAS0279</t>
  </si>
  <si>
    <t>ZWAS0280</t>
  </si>
  <si>
    <t>ZWAS0281</t>
  </si>
  <si>
    <t>ZWAS0282</t>
  </si>
  <si>
    <t>ZWAS0283</t>
  </si>
  <si>
    <t>ZWAS0284</t>
  </si>
  <si>
    <t>ZWAS0285</t>
  </si>
  <si>
    <t>ZWAS0286</t>
  </si>
  <si>
    <t>ZWAS0287</t>
  </si>
  <si>
    <t>ZWAS0288</t>
  </si>
  <si>
    <t>ZWAS0289</t>
  </si>
  <si>
    <t>ZWAS0290</t>
  </si>
  <si>
    <t>ZWAS0291</t>
  </si>
  <si>
    <t>ZWAS0292</t>
  </si>
  <si>
    <t>ZWAS0293</t>
  </si>
  <si>
    <t>ZWAS0294</t>
  </si>
  <si>
    <t>ZWAS0295</t>
  </si>
  <si>
    <t>ZWAS0296</t>
  </si>
  <si>
    <t>ZWAS0297</t>
  </si>
  <si>
    <t>ZWAS0298</t>
  </si>
  <si>
    <t>ZWAS0299</t>
  </si>
  <si>
    <t>ZWAS0300</t>
  </si>
  <si>
    <t>ZWAS0301</t>
  </si>
  <si>
    <t>ZWAS0302</t>
  </si>
  <si>
    <t>ZWAS0303</t>
  </si>
  <si>
    <t>ZWAS0304</t>
  </si>
  <si>
    <t>ZWAS0305</t>
  </si>
  <si>
    <t>ZWAS0306</t>
  </si>
  <si>
    <t>ZWAS0307</t>
  </si>
  <si>
    <t>ZWAS0308</t>
  </si>
  <si>
    <t>ZWAS0309</t>
  </si>
  <si>
    <t>ZWAS0310</t>
  </si>
  <si>
    <t>ZWAS0311</t>
  </si>
  <si>
    <t>ZWAS0312</t>
  </si>
  <si>
    <t>ZWAS0313</t>
  </si>
  <si>
    <t>ZWAS0314</t>
  </si>
  <si>
    <t>ZWAS0315</t>
  </si>
  <si>
    <t>ZWAS0316</t>
  </si>
  <si>
    <t>ZWAS0317</t>
  </si>
  <si>
    <t>ZWAS0318</t>
  </si>
  <si>
    <t>ZWAS0319</t>
  </si>
  <si>
    <t>ZWAS0320</t>
  </si>
  <si>
    <t>ZWAS0321</t>
  </si>
  <si>
    <t>ZWAS0322</t>
  </si>
  <si>
    <t>ZWAS0323</t>
  </si>
  <si>
    <t>ZWAS0324</t>
  </si>
  <si>
    <t>ZWAS0325</t>
  </si>
  <si>
    <t>ZWAS0326</t>
  </si>
  <si>
    <t>ZWAS0327</t>
  </si>
  <si>
    <t>ZWAS0328</t>
  </si>
  <si>
    <t>ZWAS0329</t>
  </si>
  <si>
    <t>ZWAS0330</t>
  </si>
  <si>
    <t>ZWAS0331</t>
  </si>
  <si>
    <t>ZWAS0332</t>
  </si>
  <si>
    <t>ZWAS0333</t>
  </si>
  <si>
    <t>ZWAS0334</t>
  </si>
  <si>
    <t>ZWAS0335</t>
  </si>
  <si>
    <t>ZWAS0336</t>
  </si>
  <si>
    <t>ZWAS0337</t>
  </si>
  <si>
    <t>ZWAS0338</t>
  </si>
  <si>
    <t>ZWAS0339</t>
  </si>
  <si>
    <t>ZWAS0340</t>
  </si>
  <si>
    <t>ZWAS0341</t>
  </si>
  <si>
    <t>ZWAS0342</t>
  </si>
  <si>
    <t>ZWAS0343</t>
  </si>
  <si>
    <t>ZWAS0344</t>
  </si>
  <si>
    <t>ZWAS0345</t>
  </si>
  <si>
    <t>ZWAS0346</t>
  </si>
  <si>
    <t>ZWAS0347</t>
  </si>
  <si>
    <t>ZWAS0348</t>
  </si>
  <si>
    <t>ZWAS0349</t>
  </si>
  <si>
    <t>ZWAS0350</t>
  </si>
  <si>
    <t>ZWAS0351</t>
  </si>
  <si>
    <t>ZWAS0352</t>
  </si>
  <si>
    <t>ZWAS0353</t>
  </si>
  <si>
    <t>ZWAS0354</t>
  </si>
  <si>
    <t>ZWAS0355</t>
  </si>
  <si>
    <t>ZWAS0356</t>
  </si>
  <si>
    <t>ZWAS0357</t>
  </si>
  <si>
    <t>ZWAS0358</t>
  </si>
  <si>
    <t>ZWAS0359</t>
  </si>
  <si>
    <t>ZWAS0360</t>
  </si>
  <si>
    <t>ZWAS0361</t>
  </si>
  <si>
    <t>ZWAS0362</t>
  </si>
  <si>
    <t>ZWAS0363</t>
  </si>
  <si>
    <t>ZWAS0364</t>
  </si>
  <si>
    <t>ZWAS0365</t>
  </si>
  <si>
    <t>ZWAS0366</t>
  </si>
  <si>
    <t>ZWAS0367</t>
  </si>
  <si>
    <t>ZWAS0368</t>
  </si>
  <si>
    <t>ZWAS0369</t>
  </si>
  <si>
    <t>ZWAS0370</t>
  </si>
  <si>
    <t>ZWAS0371</t>
  </si>
  <si>
    <t>ZWAS0372</t>
  </si>
  <si>
    <t>ZWAS0373</t>
  </si>
  <si>
    <t>ZWAS0374</t>
  </si>
  <si>
    <t>ZWAS0375</t>
  </si>
  <si>
    <t>ZWAS0376</t>
  </si>
  <si>
    <t>ZWAS0377</t>
  </si>
  <si>
    <t>ZWAS0378</t>
  </si>
  <si>
    <t>ZWAS0379</t>
  </si>
  <si>
    <t>ZWAS0380</t>
  </si>
  <si>
    <t>ZWAS0381</t>
  </si>
  <si>
    <t>ZWAS0382</t>
  </si>
  <si>
    <t>ZWAS0383</t>
  </si>
  <si>
    <t>ZWAS0384</t>
  </si>
  <si>
    <t>ZWAS0385</t>
  </si>
  <si>
    <t>ZWAS0386</t>
  </si>
  <si>
    <t>ZWAS0387</t>
  </si>
  <si>
    <t>ZWAS0388</t>
  </si>
  <si>
    <t>ZWAS0389</t>
  </si>
  <si>
    <t>ZWAS0390</t>
  </si>
  <si>
    <t>ZWAS0391</t>
  </si>
  <si>
    <t>ZWAS0392</t>
  </si>
  <si>
    <t>ZWAS0393</t>
  </si>
  <si>
    <t>ZWAS0394</t>
  </si>
  <si>
    <t>ZWAS0395</t>
  </si>
  <si>
    <t>ZWAS0396</t>
  </si>
  <si>
    <t>ZWAS0397</t>
  </si>
  <si>
    <t>ZWAS0398</t>
  </si>
  <si>
    <t>ZWAS0399</t>
  </si>
  <si>
    <t>ZWAS0400</t>
  </si>
  <si>
    <t>ZWAS0401</t>
  </si>
  <si>
    <t>ZWAS0402</t>
  </si>
  <si>
    <t>ZWAS0403</t>
  </si>
  <si>
    <t>ZWAS0404</t>
  </si>
  <si>
    <t>ZWAS0405</t>
  </si>
  <si>
    <t>ZWAS0406</t>
  </si>
  <si>
    <t>ZWAS0407</t>
  </si>
  <si>
    <t>ZWAS0408</t>
  </si>
  <si>
    <t>ZWAS0409</t>
  </si>
  <si>
    <t>ZWAS0410</t>
  </si>
  <si>
    <t>ZWAS0411</t>
  </si>
  <si>
    <t>ZWAS0412</t>
  </si>
  <si>
    <t>ZWAS0413</t>
  </si>
  <si>
    <t>ZWAS0414</t>
  </si>
  <si>
    <t>ZWAS0415</t>
  </si>
  <si>
    <t>ZWAS0416</t>
  </si>
  <si>
    <t>ZWAS0417</t>
  </si>
  <si>
    <t>ZWAS0418</t>
  </si>
  <si>
    <t>ZWAS0419</t>
  </si>
  <si>
    <t>ZWAS0420</t>
  </si>
  <si>
    <t>ZWAS0421</t>
  </si>
  <si>
    <t>ZWAS0422</t>
  </si>
  <si>
    <t>ZWAS0423</t>
  </si>
  <si>
    <t>ZWAS0424</t>
  </si>
  <si>
    <t>ZWAS0425</t>
  </si>
  <si>
    <t>ZWAS0426</t>
  </si>
  <si>
    <t>ZWAS0427</t>
  </si>
  <si>
    <t>ZWAS0428</t>
  </si>
  <si>
    <t>ZWAS0429</t>
  </si>
  <si>
    <t>ZWAS0430</t>
  </si>
  <si>
    <t>ZWAS0431</t>
  </si>
  <si>
    <t>ZWAS0432</t>
  </si>
  <si>
    <t>ZWAS0433</t>
  </si>
  <si>
    <t>ZWAS0434</t>
  </si>
  <si>
    <t>ZWAS0435</t>
  </si>
  <si>
    <t>ZWAS0436</t>
  </si>
  <si>
    <t>ZWAS0437</t>
  </si>
  <si>
    <t>ZWAS0438</t>
  </si>
  <si>
    <t>ZWAS0439</t>
  </si>
  <si>
    <t>ZWAS0440</t>
  </si>
  <si>
    <t>ZWAS0441</t>
  </si>
  <si>
    <t>ZWAS0442</t>
  </si>
  <si>
    <t>ZWAS0443</t>
  </si>
  <si>
    <t>ZWAS0444</t>
  </si>
  <si>
    <t>ZWAS0445</t>
  </si>
  <si>
    <t>ZWAS0446</t>
  </si>
  <si>
    <t>ZWAS0447</t>
  </si>
  <si>
    <t>ZWAS0448</t>
  </si>
  <si>
    <t>ZWAS0449</t>
  </si>
  <si>
    <t>ZWAS0450</t>
  </si>
  <si>
    <t>ZWAS0451</t>
  </si>
  <si>
    <t>ZWAS0452</t>
  </si>
  <si>
    <t>ZWAS0453</t>
  </si>
  <si>
    <t>ZWAS0454</t>
  </si>
  <si>
    <t>ZWAS0455</t>
  </si>
  <si>
    <t>ZWAS0456</t>
  </si>
  <si>
    <t>ZWAS0457</t>
  </si>
  <si>
    <t>ZWAS0458</t>
  </si>
  <si>
    <t>ZWAS0459</t>
  </si>
  <si>
    <t>ZWAS0460</t>
  </si>
  <si>
    <t>ZWAS0461</t>
  </si>
  <si>
    <t>ZWAS0462</t>
  </si>
  <si>
    <t>ZWAS0463</t>
  </si>
  <si>
    <t>ZWAS0464</t>
  </si>
  <si>
    <t>ZWAS0465</t>
  </si>
  <si>
    <t>ZWAS0466</t>
  </si>
  <si>
    <t>ZWAS0467</t>
  </si>
  <si>
    <t>ZWAS0468</t>
  </si>
  <si>
    <t>ZWAS0469</t>
  </si>
  <si>
    <t>ZWAS0470</t>
  </si>
  <si>
    <t>ZWAS0471</t>
  </si>
  <si>
    <t>ZWCE2050</t>
  </si>
  <si>
    <t>ZWCX1010</t>
  </si>
  <si>
    <t>ZWCX1020-1</t>
  </si>
  <si>
    <t>ZWCX1020-8S</t>
  </si>
  <si>
    <t>ZWCX1022</t>
  </si>
  <si>
    <t>ZWCX1023</t>
  </si>
  <si>
    <t>ZWCX1025-1</t>
  </si>
  <si>
    <t>ZWCX1027</t>
  </si>
  <si>
    <t>ZWCX1110</t>
  </si>
  <si>
    <t>ZWCX1110-6S</t>
  </si>
  <si>
    <t>ZWCX1115</t>
  </si>
  <si>
    <t>ZWCX1116</t>
  </si>
  <si>
    <t>ZWCX1117</t>
  </si>
  <si>
    <t>ZWCX1120-1</t>
  </si>
  <si>
    <t>ZWCX1120-8S</t>
  </si>
  <si>
    <t>ZWCX1122</t>
  </si>
  <si>
    <t>ZWCX1123</t>
  </si>
  <si>
    <t>ZWCX1124</t>
  </si>
  <si>
    <t>ZWCX1125-1</t>
  </si>
  <si>
    <t>ZWCX1127</t>
  </si>
  <si>
    <t>ZWCX1210</t>
  </si>
  <si>
    <t>ZWCX1210-4S</t>
  </si>
  <si>
    <t>ZWCX1211</t>
  </si>
  <si>
    <t>ZWCX1220-S</t>
  </si>
  <si>
    <t>ZWCX1230</t>
  </si>
  <si>
    <t>ZWCX1231</t>
  </si>
  <si>
    <t>ZWCX1235</t>
  </si>
  <si>
    <t>ZWCX1280</t>
  </si>
  <si>
    <t>ZWCX1281</t>
  </si>
  <si>
    <t>ZWCX1290</t>
  </si>
  <si>
    <t>ZWCX1291</t>
  </si>
  <si>
    <t>ZWCX2010-1</t>
  </si>
  <si>
    <t>ZWCX2010-4S</t>
  </si>
  <si>
    <t>ZWCX2011</t>
  </si>
  <si>
    <t>ZWCX2020</t>
  </si>
  <si>
    <t>ZWCX2020-4S</t>
  </si>
  <si>
    <t>ZWCX2021</t>
  </si>
  <si>
    <t>ZWCX2030</t>
  </si>
  <si>
    <t>ZWCX2031</t>
  </si>
  <si>
    <t>ZWCX2032</t>
  </si>
  <si>
    <t>ZWCX2035</t>
  </si>
  <si>
    <t>ZWCX2036</t>
  </si>
  <si>
    <t>ZWCX2040</t>
  </si>
  <si>
    <t>ZWCX2042</t>
  </si>
  <si>
    <t>ZWCX2045</t>
  </si>
  <si>
    <t>ZWCX3010-S</t>
  </si>
  <si>
    <t>ZWCX3030-S</t>
  </si>
  <si>
    <t>ZWCX3040-S</t>
  </si>
  <si>
    <t>ZWCX3050-S</t>
  </si>
  <si>
    <t>ZWCX3060-S</t>
  </si>
  <si>
    <t>ZWCX3080-S</t>
  </si>
  <si>
    <t>ZWCX3090-S</t>
  </si>
  <si>
    <t>ZWCX4005</t>
  </si>
  <si>
    <t>ZWCX4006</t>
  </si>
  <si>
    <t>ZWCX4007</t>
  </si>
  <si>
    <t>ZWCX4010</t>
  </si>
  <si>
    <t>ZWCX4015</t>
  </si>
  <si>
    <t>ZWCX4020</t>
  </si>
  <si>
    <t>ZWCX4021</t>
  </si>
  <si>
    <t>ZWCX4024-4PS</t>
  </si>
  <si>
    <t>ZWCX4025</t>
  </si>
  <si>
    <t>ZWCX4030</t>
  </si>
  <si>
    <t>ZWCX4030-6S</t>
  </si>
  <si>
    <t>ZWCX4031</t>
  </si>
  <si>
    <t>ZWCX4032</t>
  </si>
  <si>
    <t>ZWCX4035</t>
  </si>
  <si>
    <t>ZWCX4040</t>
  </si>
  <si>
    <t>ZWCX4050</t>
  </si>
  <si>
    <t>ZWCX4051</t>
  </si>
  <si>
    <t>ZWCX4055</t>
  </si>
  <si>
    <t>ZWCX4060</t>
  </si>
  <si>
    <t>ZWCX4060-4S</t>
  </si>
  <si>
    <t>ZWCX4070</t>
  </si>
  <si>
    <t>ZWCX4071</t>
  </si>
  <si>
    <t>ZWCX4075</t>
  </si>
  <si>
    <t>ZWCX5001</t>
  </si>
  <si>
    <t>ZWCX5002</t>
  </si>
  <si>
    <t>ZWCX5003</t>
  </si>
  <si>
    <t>ZWCX5004</t>
  </si>
  <si>
    <t>ZWLX7155</t>
  </si>
  <si>
    <t>ZWLX7156</t>
  </si>
  <si>
    <t>ZWLX7157</t>
  </si>
  <si>
    <t>ZWLX7158</t>
  </si>
  <si>
    <t>ZWLX7159</t>
  </si>
  <si>
    <t>ZWLX7160</t>
  </si>
  <si>
    <t>ZWLX7161</t>
  </si>
  <si>
    <t>ZWLX7162</t>
  </si>
  <si>
    <t>ZWLX7163</t>
  </si>
  <si>
    <t>ZWLX7164</t>
  </si>
  <si>
    <t>ZWLX7165</t>
  </si>
  <si>
    <t>ZWLX7166</t>
  </si>
  <si>
    <t>ZWLX7167</t>
  </si>
  <si>
    <t>ZWLX7168</t>
  </si>
  <si>
    <t>ZWLX7169</t>
  </si>
  <si>
    <t>ZWLX7170</t>
  </si>
  <si>
    <t>ZWLX7171</t>
  </si>
  <si>
    <t>ZWLX7172</t>
  </si>
  <si>
    <t>ZWLX7173</t>
  </si>
  <si>
    <t>ZWLX7174</t>
  </si>
  <si>
    <t>ZWLX7175</t>
  </si>
  <si>
    <t>ZWLX7176</t>
  </si>
  <si>
    <t>ZWLX7177</t>
  </si>
  <si>
    <t>ZWLX7178</t>
  </si>
  <si>
    <t>ZWLX7179</t>
  </si>
  <si>
    <t>ZWLX7180</t>
  </si>
  <si>
    <t>ZWLX7181</t>
  </si>
  <si>
    <t>ZWLX7182</t>
  </si>
  <si>
    <t>ZWLX7183</t>
  </si>
  <si>
    <t>ZWLX7184</t>
  </si>
  <si>
    <t>ZWLX7185</t>
  </si>
  <si>
    <t>ZWLX7186</t>
  </si>
  <si>
    <t>ZWMX1010</t>
  </si>
  <si>
    <t>ZWMX1011</t>
  </si>
  <si>
    <t>ZWMX1020-50</t>
  </si>
  <si>
    <t>ZWMX1022</t>
  </si>
  <si>
    <t>ZWMX1023</t>
  </si>
  <si>
    <t>ZWMX1024</t>
  </si>
  <si>
    <t>ZWMX1025</t>
  </si>
  <si>
    <t>ZWMX1026</t>
  </si>
  <si>
    <t>ZWMX1030</t>
  </si>
  <si>
    <t>ZWMX1031</t>
  </si>
  <si>
    <t>ZWMX1035</t>
  </si>
  <si>
    <t>ZWMX1036</t>
  </si>
  <si>
    <t>ZWMX1037</t>
  </si>
  <si>
    <t>ZWMX1038</t>
  </si>
  <si>
    <t>ZWMX1039</t>
  </si>
  <si>
    <t>ZWMX1040</t>
  </si>
  <si>
    <t>ZWMX1050-K</t>
  </si>
  <si>
    <t>ZWMX1060</t>
  </si>
  <si>
    <t>ZWMX1061</t>
  </si>
  <si>
    <t>ZWMX1062</t>
  </si>
  <si>
    <t>ZWMX1063</t>
  </si>
  <si>
    <t>ZWMX1064</t>
  </si>
  <si>
    <t>ZWMX1110</t>
  </si>
  <si>
    <t>ZWMX1120</t>
  </si>
  <si>
    <t>ZWMX1125</t>
  </si>
  <si>
    <t>ZWMX1130-1</t>
  </si>
  <si>
    <t>ZWMX1130-2</t>
  </si>
  <si>
    <t>ZWMX1140</t>
  </si>
  <si>
    <t>ZWMX1150</t>
  </si>
  <si>
    <t>ZWMX2010</t>
  </si>
  <si>
    <t>ZWMX2015</t>
  </si>
  <si>
    <t>ZWMX2022</t>
  </si>
  <si>
    <t>ZWMX2024</t>
  </si>
  <si>
    <t>ZWMX2026</t>
  </si>
  <si>
    <t>ZWMX2030</t>
  </si>
  <si>
    <t>ZWMX2035</t>
  </si>
  <si>
    <t>ZWMX2040-K</t>
  </si>
  <si>
    <t>ZWMX2045-K</t>
  </si>
  <si>
    <t>ZWMX2050</t>
  </si>
  <si>
    <t>ZWMX2052</t>
  </si>
  <si>
    <t>ZWMX2082</t>
  </si>
  <si>
    <t>ZWMX2083</t>
  </si>
  <si>
    <t>ZWMX2084</t>
  </si>
  <si>
    <t>ZWMX2086</t>
  </si>
  <si>
    <t>ZWMX2087</t>
  </si>
  <si>
    <t>ZWMX2088</t>
  </si>
  <si>
    <t>ZWMX2090</t>
  </si>
  <si>
    <t>ZWMX2120</t>
  </si>
  <si>
    <t>ZWMX2130</t>
  </si>
  <si>
    <t>ZWMX2140</t>
  </si>
  <si>
    <t>ZWMX2150</t>
  </si>
  <si>
    <t>ZWMX2152</t>
  </si>
  <si>
    <t>ZWMX2155</t>
  </si>
  <si>
    <t>ZWMX2160</t>
  </si>
  <si>
    <t>ZWMX2170</t>
  </si>
  <si>
    <t>ZWMX2205</t>
  </si>
  <si>
    <t>ZWMX2210-P</t>
  </si>
  <si>
    <t>ZWMX2220</t>
  </si>
  <si>
    <t>ZWMX2230-P</t>
  </si>
  <si>
    <t>ZWMX2231</t>
  </si>
  <si>
    <t>ZWMX2235-2P</t>
  </si>
  <si>
    <t>ZWMX2235-P1M-K</t>
  </si>
  <si>
    <t>ZWMX3100</t>
  </si>
  <si>
    <t>ZWMX3110</t>
  </si>
  <si>
    <t>ZWMX3120</t>
  </si>
  <si>
    <t>ZWMX3550-K</t>
  </si>
  <si>
    <t>ZWMX3552-P</t>
  </si>
  <si>
    <t>ZWMX3562</t>
  </si>
  <si>
    <t>ZWMX7010</t>
  </si>
  <si>
    <t>ZWMX7011</t>
  </si>
  <si>
    <t>ZWMX7020</t>
  </si>
  <si>
    <t>ZWMX7500</t>
  </si>
  <si>
    <t>ZWMX7501</t>
  </si>
  <si>
    <t>ZWMX7505</t>
  </si>
  <si>
    <t>ZWMX7510-P</t>
  </si>
  <si>
    <t>ZWMX7520-P</t>
  </si>
  <si>
    <t>ZWOS1030</t>
  </si>
  <si>
    <t>ZWOS1031</t>
  </si>
  <si>
    <t>ZWOS1032</t>
  </si>
  <si>
    <t>ZWOS1050</t>
  </si>
  <si>
    <t>ZWOS1051</t>
  </si>
  <si>
    <t>ZWOS1052</t>
  </si>
  <si>
    <t>ZWOS1053</t>
  </si>
  <si>
    <t>ZWOS1054</t>
  </si>
  <si>
    <t>ZWOS1055</t>
  </si>
  <si>
    <t>ZWOS1056</t>
  </si>
  <si>
    <t>ZWOS1057</t>
  </si>
  <si>
    <t>ZWOS1058</t>
  </si>
  <si>
    <t>ZWOS1059</t>
  </si>
  <si>
    <t>ZWOS1060</t>
  </si>
  <si>
    <t>ZWOX1010</t>
  </si>
  <si>
    <t>ZWOX1011</t>
  </si>
  <si>
    <t>ZWOX1012</t>
  </si>
  <si>
    <t>ZWOX1013</t>
  </si>
  <si>
    <t>ZWOX1015</t>
  </si>
  <si>
    <t>ZWOX1016</t>
  </si>
  <si>
    <t>ZWOX1017</t>
  </si>
  <si>
    <t>ZWOX1018</t>
  </si>
  <si>
    <t>ZWOX1019</t>
  </si>
  <si>
    <t>ZWOX1020</t>
  </si>
  <si>
    <t>ZWOX1025</t>
  </si>
  <si>
    <t>ZWOX1030</t>
  </si>
  <si>
    <t>ZWOX1031</t>
  </si>
  <si>
    <t>ZWOX1032</t>
  </si>
  <si>
    <t>ZWOX1035</t>
  </si>
  <si>
    <t>ZWOX1040</t>
  </si>
  <si>
    <t>ZWOX1050</t>
  </si>
  <si>
    <t>ZWOX1050-K</t>
  </si>
  <si>
    <t>ZWOX1060</t>
  </si>
  <si>
    <t>ZWOX1061</t>
  </si>
  <si>
    <t>ZWOX1070</t>
  </si>
  <si>
    <t>ZWOX1080</t>
  </si>
  <si>
    <t>ZWOX1081</t>
  </si>
  <si>
    <t>ZWOX1090</t>
  </si>
  <si>
    <t>ZWOX1091</t>
  </si>
  <si>
    <t>ZWOX1120</t>
  </si>
  <si>
    <t>ZWOX1130</t>
  </si>
  <si>
    <t>ZWOX1135</t>
  </si>
  <si>
    <t>ZWOX1140</t>
  </si>
  <si>
    <t>ZWOX1141</t>
  </si>
  <si>
    <t>ZWOX1150</t>
  </si>
  <si>
    <t>ZWOX1160</t>
  </si>
  <si>
    <t>ZWOX1161</t>
  </si>
  <si>
    <t>ZWOX1210</t>
  </si>
  <si>
    <t>ZWOX1211</t>
  </si>
  <si>
    <t>ZWOX1230</t>
  </si>
  <si>
    <t>ZWOX1240</t>
  </si>
  <si>
    <t>ZWOX1310</t>
  </si>
  <si>
    <t>ZWOX1320</t>
  </si>
  <si>
    <t>ZWOX1410</t>
  </si>
  <si>
    <t>ZWOX1420</t>
  </si>
  <si>
    <t>ZWOX1430</t>
  </si>
  <si>
    <t>ZWOX1440</t>
  </si>
  <si>
    <t>ZWOX1450</t>
  </si>
  <si>
    <t>ZWOX2110</t>
  </si>
  <si>
    <t>ZWOX2111</t>
  </si>
  <si>
    <t>ZWOX2120</t>
  </si>
  <si>
    <t>ZWOX3110</t>
  </si>
  <si>
    <t>ZWOX3112</t>
  </si>
  <si>
    <t>ZWOX3113</t>
  </si>
  <si>
    <t>ZWOX3130</t>
  </si>
  <si>
    <t>ZWOX3135</t>
  </si>
  <si>
    <t>ZWOX3136</t>
  </si>
  <si>
    <t>ZWOX3138</t>
  </si>
  <si>
    <t>ZWOX3139</t>
  </si>
  <si>
    <t>ZWOX3140</t>
  </si>
  <si>
    <t>ZWOX3141</t>
  </si>
  <si>
    <t>ZWOX3142</t>
  </si>
  <si>
    <t>ZWOX3150</t>
  </si>
  <si>
    <t>ZWOX4110</t>
  </si>
  <si>
    <t>ZWOX4111</t>
  </si>
  <si>
    <t>ZWOX4115</t>
  </si>
  <si>
    <t>ZWOX4116</t>
  </si>
  <si>
    <t>ZWOX4117</t>
  </si>
  <si>
    <t>ZWOX4118</t>
  </si>
  <si>
    <t>ZWOX4120</t>
  </si>
  <si>
    <t>ZWOX4121</t>
  </si>
  <si>
    <t>ZWOX4122</t>
  </si>
  <si>
    <t>ZWOX4123</t>
  </si>
  <si>
    <t>ZWOX4124</t>
  </si>
  <si>
    <t>ZWOX4125</t>
  </si>
  <si>
    <t>ZWOX4126</t>
  </si>
  <si>
    <t>ZWOX5110</t>
  </si>
  <si>
    <t>ZWOX5120</t>
  </si>
  <si>
    <t>ZWVX9001</t>
  </si>
  <si>
    <t>ZWVX9002</t>
  </si>
  <si>
    <t>ZWVX9003</t>
  </si>
  <si>
    <t>ZWVX9004</t>
  </si>
  <si>
    <t>ZWVX9005</t>
  </si>
  <si>
    <t>ZWVX9006</t>
  </si>
  <si>
    <t>ZWVX9007</t>
  </si>
  <si>
    <t>ZWVX9008</t>
  </si>
  <si>
    <t>ZWVX9009</t>
  </si>
  <si>
    <t>ZWWX1010</t>
  </si>
  <si>
    <t>ZWWX1020</t>
  </si>
  <si>
    <t>ZWWX1023</t>
  </si>
  <si>
    <t>ZWWX1030</t>
  </si>
  <si>
    <t>ZWWX1033</t>
  </si>
  <si>
    <t>ZWWX1035</t>
  </si>
  <si>
    <t>ZWWX1037</t>
  </si>
  <si>
    <t>ZWWX1040</t>
  </si>
  <si>
    <t>ZWWX1050</t>
  </si>
  <si>
    <t>ZWWX3005</t>
  </si>
  <si>
    <t>ZWWX3010</t>
  </si>
  <si>
    <t>ZWWX3015</t>
  </si>
  <si>
    <t>ZWWX3020</t>
  </si>
  <si>
    <t>ZWWX3035</t>
  </si>
  <si>
    <t>ZWWX3040</t>
  </si>
  <si>
    <t>ZWWX3045</t>
  </si>
  <si>
    <t>ZWWX3110</t>
  </si>
  <si>
    <t>ZWWX3112</t>
  </si>
  <si>
    <t>ZWWX3120</t>
  </si>
  <si>
    <t>ZWWX3210</t>
  </si>
  <si>
    <t>ZWWX3220</t>
  </si>
  <si>
    <t>ZWWX3325</t>
  </si>
  <si>
    <t>ZWWX3326</t>
  </si>
  <si>
    <t>ZWWX3330</t>
  </si>
  <si>
    <t>ZWWX3331</t>
  </si>
  <si>
    <t>ZWWX3410</t>
  </si>
  <si>
    <t>ZWWX3420</t>
  </si>
  <si>
    <t>ZWWX3500-S</t>
  </si>
  <si>
    <t>ZWWX3501</t>
  </si>
  <si>
    <t>ZWWX3502</t>
  </si>
  <si>
    <t>ZWWX3505</t>
  </si>
  <si>
    <t>ZWWX3510</t>
  </si>
  <si>
    <t>ZWWX4110</t>
  </si>
  <si>
    <t>ZWWX4130</t>
  </si>
  <si>
    <t>ZWWX4135</t>
  </si>
  <si>
    <t>ZWWX4500</t>
  </si>
  <si>
    <t>ZWWX4501</t>
  </si>
  <si>
    <t>ZWWX4505</t>
  </si>
  <si>
    <t>ZWWX4510</t>
  </si>
  <si>
    <t>ZWWX4515</t>
  </si>
  <si>
    <t>ZWWX4520</t>
  </si>
  <si>
    <t>ZWWX5110</t>
  </si>
  <si>
    <t>ZWWX5111</t>
  </si>
  <si>
    <t>ZWWX5115</t>
  </si>
  <si>
    <t>ZWWX5120</t>
  </si>
  <si>
    <t>ZWWX5121</t>
  </si>
  <si>
    <t>ZWWX5125</t>
  </si>
  <si>
    <t>ZWWX5130</t>
  </si>
  <si>
    <t>ZWWX5131</t>
  </si>
  <si>
    <t>ZWWX5135</t>
  </si>
  <si>
    <t>ZWWX5140</t>
  </si>
  <si>
    <t>ZWWX5150</t>
  </si>
  <si>
    <t>ZWWX5220</t>
  </si>
  <si>
    <t>ZWWX5221</t>
  </si>
  <si>
    <t>ZWWX5230</t>
  </si>
  <si>
    <t>ZWWX5231</t>
  </si>
  <si>
    <t>ZWWX5330</t>
  </si>
  <si>
    <t>ZWWX5340</t>
  </si>
  <si>
    <t>ZWWX5350</t>
  </si>
  <si>
    <t>ZWWX5351</t>
  </si>
  <si>
    <t>ZWWX5352</t>
  </si>
  <si>
    <t>ZWWX5353</t>
  </si>
  <si>
    <t>ZWWX5355</t>
  </si>
  <si>
    <t>ZWWX5357</t>
  </si>
  <si>
    <t>ZWWX5360</t>
  </si>
  <si>
    <t>ZWWX5361</t>
  </si>
  <si>
    <t>ZWWX5370</t>
  </si>
  <si>
    <t>ZWWX5500</t>
  </si>
  <si>
    <t>ZWWX5505</t>
  </si>
  <si>
    <t>ZWWX5510</t>
  </si>
  <si>
    <t>ZWWX5515</t>
  </si>
  <si>
    <t>ZWWX5520</t>
  </si>
  <si>
    <t>ZWWX5525</t>
  </si>
  <si>
    <t>ZWWX5530</t>
  </si>
  <si>
    <t>ZWWX5535</t>
  </si>
  <si>
    <t>ZWWX5540</t>
  </si>
  <si>
    <t>ZWWX5545</t>
  </si>
  <si>
    <t>ZWWX5550</t>
  </si>
  <si>
    <t>ZWWX5555</t>
  </si>
  <si>
    <t>ZWWX5560</t>
  </si>
  <si>
    <t>ZWWX5565</t>
  </si>
  <si>
    <t>ZWWX5570</t>
  </si>
  <si>
    <t>ZWWX5575</t>
  </si>
  <si>
    <t>ZWWX5580</t>
  </si>
  <si>
    <t>ZWWX5585</t>
  </si>
  <si>
    <t>ZWWX5590</t>
  </si>
  <si>
    <t>ZWWX5595</t>
  </si>
  <si>
    <t>ZWWX5600</t>
  </si>
  <si>
    <t>ZWWX5605</t>
  </si>
  <si>
    <t>ZWWX5610</t>
  </si>
  <si>
    <t>ZWWX5615</t>
  </si>
  <si>
    <t>ZWWX6140</t>
  </si>
  <si>
    <t>ZWWX6150</t>
  </si>
  <si>
    <t>ZWWX6155</t>
  </si>
  <si>
    <t>ZWWX6160</t>
  </si>
  <si>
    <t>ZWWX6170</t>
  </si>
  <si>
    <t>ZWWX6175</t>
  </si>
  <si>
    <t>ZWWX6180</t>
  </si>
  <si>
    <t>ZWWX6190</t>
  </si>
  <si>
    <t>ZWWX6195</t>
  </si>
  <si>
    <t>ZWWX6200</t>
  </si>
  <si>
    <t>ZWWX6210</t>
  </si>
  <si>
    <t>ZWWX6220</t>
  </si>
  <si>
    <t>ZWWX6310</t>
  </si>
  <si>
    <t>ZWWX6320</t>
  </si>
  <si>
    <t>ZWWX6330</t>
  </si>
  <si>
    <t>ZWWX6331</t>
  </si>
  <si>
    <t>ZWWX6332</t>
  </si>
  <si>
    <t>ZWWX6333</t>
  </si>
  <si>
    <t>ZWWX6500</t>
  </si>
  <si>
    <t>ZWWX6510</t>
  </si>
  <si>
    <t>ZWWX6520</t>
  </si>
  <si>
    <t>ZWWX6530</t>
  </si>
  <si>
    <t>ZWWX6540</t>
  </si>
  <si>
    <t>ZWWX6550</t>
  </si>
  <si>
    <t>ZWWX6555</t>
  </si>
  <si>
    <t>ZWWX6560</t>
  </si>
  <si>
    <t>ZWWX6570</t>
  </si>
  <si>
    <t>ZWWX6571</t>
  </si>
  <si>
    <t>ZWWX6572</t>
  </si>
  <si>
    <t>ZWWX6580</t>
  </si>
  <si>
    <t>ZWWX6581</t>
  </si>
  <si>
    <t>ZWWX6582</t>
  </si>
  <si>
    <t>ZWWX6600</t>
  </si>
  <si>
    <t>ZWWX6610</t>
  </si>
  <si>
    <t>ZWWX6620</t>
  </si>
  <si>
    <t>ZWWX6630</t>
  </si>
  <si>
    <t>ZWWX6640</t>
  </si>
  <si>
    <t>ZWWX6650</t>
  </si>
  <si>
    <t>ZWWX6660</t>
  </si>
  <si>
    <t>ZWWX6670</t>
  </si>
  <si>
    <t>ZWWX6680</t>
  </si>
  <si>
    <t>ZWWX6690</t>
  </si>
  <si>
    <t>ZWWX6700</t>
  </si>
  <si>
    <t>ZWWX6710</t>
  </si>
  <si>
    <t>ZWWX7010</t>
  </si>
  <si>
    <t>ZWWX7020</t>
  </si>
  <si>
    <t>ZWWX7030</t>
  </si>
  <si>
    <t>ZWWX7050</t>
  </si>
  <si>
    <t>ZWWX7051</t>
  </si>
  <si>
    <t>ZWWX7052</t>
  </si>
  <si>
    <t>ZWWX7053</t>
  </si>
  <si>
    <t>ZWWX7054</t>
  </si>
  <si>
    <t>ZWWX7160</t>
  </si>
  <si>
    <t>ZWWX7162</t>
  </si>
  <si>
    <t>ZWWX7168</t>
  </si>
  <si>
    <t>ZWWX7170</t>
  </si>
  <si>
    <t>ZWWX7180</t>
  </si>
  <si>
    <t>ZWWX7181</t>
  </si>
  <si>
    <t>ZWWX7190-P</t>
  </si>
  <si>
    <t>ZWWX7196-P</t>
  </si>
  <si>
    <t>ZWWX7198</t>
  </si>
  <si>
    <t>ZWWX7210</t>
  </si>
  <si>
    <t>ZWWX7211</t>
  </si>
  <si>
    <t>ZWWX7212</t>
  </si>
  <si>
    <t>ZWWX7213</t>
  </si>
  <si>
    <t>ZWWX8000</t>
  </si>
  <si>
    <t>ZWWX8001</t>
  </si>
  <si>
    <t>ZWWX8002</t>
  </si>
  <si>
    <t>ZWWX8003</t>
  </si>
  <si>
    <t>ZWWX8004</t>
  </si>
  <si>
    <t>ZWWX8005</t>
  </si>
  <si>
    <t>ZWWX8006</t>
  </si>
  <si>
    <t>ZWWX8007</t>
  </si>
  <si>
    <t>ZWWX8008</t>
  </si>
  <si>
    <t>ZWWX8009</t>
  </si>
  <si>
    <t>ZWWX8010</t>
  </si>
  <si>
    <t>ZWWX8011</t>
  </si>
  <si>
    <t>ZWWX8012</t>
  </si>
  <si>
    <t>ZWWX8013</t>
  </si>
  <si>
    <t>ZWWX8014</t>
  </si>
  <si>
    <t>ZWWX8015</t>
  </si>
  <si>
    <t>ZWWX8016</t>
  </si>
  <si>
    <t>ZWWX8017</t>
  </si>
  <si>
    <t>ZYHS0010</t>
  </si>
  <si>
    <t>ZYHS0016</t>
  </si>
  <si>
    <t>ZYHS0017</t>
  </si>
  <si>
    <t>ZYHS0020</t>
  </si>
  <si>
    <t>ZYHS0025</t>
  </si>
  <si>
    <t>ZYHS0026</t>
  </si>
  <si>
    <t>ZZZA7005</t>
  </si>
  <si>
    <t>ZZZA7010</t>
  </si>
  <si>
    <t>ZZZA7020</t>
  </si>
  <si>
    <t>ZZZA8030</t>
  </si>
  <si>
    <t>zzze0000</t>
  </si>
  <si>
    <t>ZZZE0200</t>
  </si>
  <si>
    <t>ZZZE0210</t>
  </si>
  <si>
    <t>ZZZE0220</t>
  </si>
  <si>
    <t>ZZZE0230</t>
  </si>
  <si>
    <t>ZZZE0240</t>
  </si>
  <si>
    <t>ZZZE0250</t>
  </si>
  <si>
    <t>ZZZE0410</t>
  </si>
  <si>
    <t>ZZZE0420</t>
  </si>
  <si>
    <t>ZZZE1000</t>
  </si>
  <si>
    <t>ZZZE1001</t>
  </si>
  <si>
    <t>zzze1002</t>
  </si>
  <si>
    <t>ZZZE1003</t>
  </si>
  <si>
    <t>zzze1004</t>
  </si>
  <si>
    <t>ZZZE1010</t>
  </si>
  <si>
    <t>ZZZE1020</t>
  </si>
  <si>
    <t>ZZZE1025</t>
  </si>
  <si>
    <t>ZZZE1029</t>
  </si>
  <si>
    <t>ZZZE1030</t>
  </si>
  <si>
    <t>ZZZE1031</t>
  </si>
  <si>
    <t>ZZZE1032</t>
  </si>
  <si>
    <t>ZZZE1033</t>
  </si>
  <si>
    <t>ZZZE1034</t>
  </si>
  <si>
    <t>ZZZE1035</t>
  </si>
  <si>
    <t>ZZZE1036</t>
  </si>
  <si>
    <t>ZZZE1037</t>
  </si>
  <si>
    <t>ZZZE1038</t>
  </si>
  <si>
    <t>ZZZE1039</t>
  </si>
  <si>
    <t>ZZZE1040</t>
  </si>
  <si>
    <t>ZZZE1041</t>
  </si>
  <si>
    <t>ZZZE1042</t>
  </si>
  <si>
    <t>ZZZE1043</t>
  </si>
  <si>
    <t>ZZZE1044</t>
  </si>
  <si>
    <t>ZZZE1045</t>
  </si>
  <si>
    <t>ZZZE1046</t>
  </si>
  <si>
    <t>ZZZE1047</t>
  </si>
  <si>
    <t>ZZZE1048</t>
  </si>
  <si>
    <t>ZZZE1050</t>
  </si>
  <si>
    <t>ZZZE1051</t>
  </si>
  <si>
    <t>ZZZE1052</t>
  </si>
  <si>
    <t>ZZZE1053</t>
  </si>
  <si>
    <t>ZZZE1054</t>
  </si>
  <si>
    <t>ZZZE1055</t>
  </si>
  <si>
    <t>ZZZE1056</t>
  </si>
  <si>
    <t>ZZZE1057</t>
  </si>
  <si>
    <t>ZZZE1058</t>
  </si>
  <si>
    <t>ZZZE1059</t>
  </si>
  <si>
    <t>ZZZE1060</t>
  </si>
  <si>
    <t>ZZZE1062</t>
  </si>
  <si>
    <t>ZZZE1068</t>
  </si>
  <si>
    <t>ZZZE1075</t>
  </si>
  <si>
    <t>ZZZE1080</t>
  </si>
  <si>
    <t>ZZZE1090</t>
  </si>
  <si>
    <t>ZZZE1091</t>
  </si>
  <si>
    <t>ZZZE1095</t>
  </si>
  <si>
    <t>ZZZE1096</t>
  </si>
  <si>
    <t>ZZZE1097</t>
  </si>
  <si>
    <t>ZZZE1098</t>
  </si>
  <si>
    <t>ZZZE1111</t>
  </si>
  <si>
    <t>ZZZE1115</t>
  </si>
  <si>
    <t>ZZZE1120</t>
  </si>
  <si>
    <t>ZZZE2021</t>
  </si>
  <si>
    <t>ZZZE2022</t>
  </si>
  <si>
    <t>ZZZE3050</t>
  </si>
  <si>
    <t>ZZZE3052</t>
  </si>
  <si>
    <t>ZZZE3055</t>
  </si>
  <si>
    <t>ZZZE3056</t>
  </si>
  <si>
    <t>ZZZE3100</t>
  </si>
  <si>
    <t>ZZZE3200-P</t>
  </si>
  <si>
    <t>ZZZE3201-P</t>
  </si>
  <si>
    <t>ZZZE3205-P</t>
  </si>
  <si>
    <t>ZZZE3210-P</t>
  </si>
  <si>
    <t>ZZZE3211-P</t>
  </si>
  <si>
    <t>ZZZE3220-P</t>
  </si>
  <si>
    <t>ZZZE3222-P</t>
  </si>
  <si>
    <t>ZZZE4280</t>
  </si>
  <si>
    <t>ZZZE4281</t>
  </si>
  <si>
    <t>ZZZE5000</t>
  </si>
  <si>
    <t>ZZZE5010</t>
  </si>
  <si>
    <t>ZZZE5020</t>
  </si>
  <si>
    <t>ZZZE5050</t>
  </si>
  <si>
    <t>ZZZE5055</t>
  </si>
  <si>
    <t>ZZZE6000</t>
  </si>
  <si>
    <t>ZZZE6002</t>
  </si>
  <si>
    <t>ZZZE6005</t>
  </si>
  <si>
    <t>ZZZE6006</t>
  </si>
  <si>
    <t>ZZZE6007</t>
  </si>
  <si>
    <t>ZZZE6009</t>
  </si>
  <si>
    <t>ZZZE6010</t>
  </si>
  <si>
    <t>ZZZE6011</t>
  </si>
  <si>
    <t>ZZZE6012</t>
  </si>
  <si>
    <t>ZZZE6013</t>
  </si>
  <si>
    <t>ZZZE6014</t>
  </si>
  <si>
    <t>ZZZE6015</t>
  </si>
  <si>
    <t>ZZZE6016</t>
  </si>
  <si>
    <t>ZZZE6017</t>
  </si>
  <si>
    <t>ZZZE6018</t>
  </si>
  <si>
    <t>ZZZE6019</t>
  </si>
  <si>
    <t>ZZZE6020</t>
  </si>
  <si>
    <t>ZZZE6021</t>
  </si>
  <si>
    <t>ZZZE6022</t>
  </si>
  <si>
    <t>ZZZE6023</t>
  </si>
  <si>
    <t>ZZZE6024</t>
  </si>
  <si>
    <t>ZZZE6025</t>
  </si>
  <si>
    <t>ZZZE6026</t>
  </si>
  <si>
    <t>ZZZE6027</t>
  </si>
  <si>
    <t>ZZZE6028</t>
  </si>
  <si>
    <t>ZZZE6029</t>
  </si>
  <si>
    <t>ZZZE6030</t>
  </si>
  <si>
    <t>ZZZE6031</t>
  </si>
  <si>
    <t>ZZZE6032</t>
  </si>
  <si>
    <t>ZZZE6033</t>
  </si>
  <si>
    <t>ZZZE6034</t>
  </si>
  <si>
    <t>ZZZE6035</t>
  </si>
  <si>
    <t>ZZZE6036</t>
  </si>
  <si>
    <t>ZZZE6037</t>
  </si>
  <si>
    <t>ZZZE6038</t>
  </si>
  <si>
    <t>ZZZE6039</t>
  </si>
  <si>
    <t>ZZZE6040</t>
  </si>
  <si>
    <t>ZZZE6041</t>
  </si>
  <si>
    <t>ZZZE6042</t>
  </si>
  <si>
    <t>ZZZE6043</t>
  </si>
  <si>
    <t>ZZZE6044</t>
  </si>
  <si>
    <t>ZZZE6045</t>
  </si>
  <si>
    <t>ZZZE6046</t>
  </si>
  <si>
    <t>ZZZE6047</t>
  </si>
  <si>
    <t>ZZZE6048</t>
  </si>
  <si>
    <t>ZZZE6049</t>
  </si>
  <si>
    <t>ZZZE6050</t>
  </si>
  <si>
    <t>ZZZE6051</t>
  </si>
  <si>
    <t>ZZZE6052</t>
  </si>
  <si>
    <t>ZZZE6053</t>
  </si>
  <si>
    <t>ZZZE6054</t>
  </si>
  <si>
    <t>ZZZE6055</t>
  </si>
  <si>
    <t>ZZZE6056</t>
  </si>
  <si>
    <t>ZZZE6057</t>
  </si>
  <si>
    <t>ZZZE6058</t>
  </si>
  <si>
    <t>ZZZE6059</t>
  </si>
  <si>
    <t>ZZZE6060</t>
  </si>
  <si>
    <t>ZZZE6061</t>
  </si>
  <si>
    <t>ZZZE6062</t>
  </si>
  <si>
    <t>ZZZE6063</t>
  </si>
  <si>
    <t>ZZZE6064</t>
  </si>
  <si>
    <t>ZZZE6065</t>
  </si>
  <si>
    <t>ZZZE6066</t>
  </si>
  <si>
    <t>ZZZE6067</t>
  </si>
  <si>
    <t>ZZZE6068</t>
  </si>
  <si>
    <t>ZZZE6069</t>
  </si>
  <si>
    <t>ZZZE6070</t>
  </si>
  <si>
    <t>ZZZE6071</t>
  </si>
  <si>
    <t>ZZZE6072</t>
  </si>
  <si>
    <t>ZZZE6073</t>
  </si>
  <si>
    <t>ZZZE6074</t>
  </si>
  <si>
    <t>ZZZE6075</t>
  </si>
  <si>
    <t>ZZZE6076</t>
  </si>
  <si>
    <t>ZZZE6077</t>
  </si>
  <si>
    <t>ZZZE6078</t>
  </si>
  <si>
    <t>ZZZE6079</t>
  </si>
  <si>
    <t>ZZZE6080</t>
  </si>
  <si>
    <t>ZZZE6081</t>
  </si>
  <si>
    <t>ZZZE6082</t>
  </si>
  <si>
    <t>ZZZE6083</t>
  </si>
  <si>
    <t>ZZZE6084</t>
  </si>
  <si>
    <t>ZZZE6085</t>
  </si>
  <si>
    <t>ZZZE6086</t>
  </si>
  <si>
    <t>ZZZE6087</t>
  </si>
  <si>
    <t>ZZZE6088</t>
  </si>
  <si>
    <t>ZZZE6089</t>
  </si>
  <si>
    <t>ZZZE6090</t>
  </si>
  <si>
    <t>ZZZE6091</t>
  </si>
  <si>
    <t>ZZZE6092</t>
  </si>
  <si>
    <t>ZZZE6093</t>
  </si>
  <si>
    <t>ZZZE6094</t>
  </si>
  <si>
    <t>ZZZE6095</t>
  </si>
  <si>
    <t>ZZZE6096</t>
  </si>
  <si>
    <t>ZZZE6097</t>
  </si>
  <si>
    <t>ZZZE6098</t>
  </si>
  <si>
    <t>ZZZE6099</t>
  </si>
  <si>
    <t>ZZZE6100</t>
  </si>
  <si>
    <t>ZZZE6101</t>
  </si>
  <si>
    <t>ZZZE6102</t>
  </si>
  <si>
    <t>ZZZE6103</t>
  </si>
  <si>
    <t>ZZZE6104</t>
  </si>
  <si>
    <t>ZZZE6105</t>
  </si>
  <si>
    <t>ZZZE6106</t>
  </si>
  <si>
    <t>ZZZE6107</t>
  </si>
  <si>
    <t>ZZZE6108</t>
  </si>
  <si>
    <t>ZZZE6109</t>
  </si>
  <si>
    <t>ZZZE6110</t>
  </si>
  <si>
    <t>ZZZE6111</t>
  </si>
  <si>
    <t>ZZZE6112</t>
  </si>
  <si>
    <t>ZZZE6113</t>
  </si>
  <si>
    <t>ZZZE6114</t>
  </si>
  <si>
    <t>ZZZE6115</t>
  </si>
  <si>
    <t>ZZZE6116</t>
  </si>
  <si>
    <t>ZZZE6117</t>
  </si>
  <si>
    <t>ZZZE6118</t>
  </si>
  <si>
    <t>ZZZE6119</t>
  </si>
  <si>
    <t>ZZZE6120</t>
  </si>
  <si>
    <t>ZZZE6121</t>
  </si>
  <si>
    <t>ZZZE6122</t>
  </si>
  <si>
    <t>ZZZE6123</t>
  </si>
  <si>
    <t>ZZZE6124</t>
  </si>
  <si>
    <t>ZZZE6125</t>
  </si>
  <si>
    <t>ZZZE6126</t>
  </si>
  <si>
    <t>ZZZE6127</t>
  </si>
  <si>
    <t>ZZZE6128</t>
  </si>
  <si>
    <t>ZZZE6129</t>
  </si>
  <si>
    <t>ZZZE6130</t>
  </si>
  <si>
    <t>ZZZE6131</t>
  </si>
  <si>
    <t>ZZZE6132</t>
  </si>
  <si>
    <t>ZZZE6133</t>
  </si>
  <si>
    <t>ZZZE6134</t>
  </si>
  <si>
    <t>ZZZE6135</t>
  </si>
  <si>
    <t>ZZZE6136</t>
  </si>
  <si>
    <t>ZZZE6137</t>
  </si>
  <si>
    <t>ZZZE6138</t>
  </si>
  <si>
    <t>ZZZE6139</t>
  </si>
  <si>
    <t>ZZZE6140</t>
  </si>
  <si>
    <t>ZZZE6141</t>
  </si>
  <si>
    <t>ZZZE6142</t>
  </si>
  <si>
    <t>ZZZE6143</t>
  </si>
  <si>
    <t>ZZZE6144</t>
  </si>
  <si>
    <t>ZZZE6145</t>
  </si>
  <si>
    <t>ZZZE6146</t>
  </si>
  <si>
    <t>ZZZE6147</t>
  </si>
  <si>
    <t>ZZZE6148</t>
  </si>
  <si>
    <t>ZZZE6149</t>
  </si>
  <si>
    <t>ZZZE6150</t>
  </si>
  <si>
    <t>ZZZE6151</t>
  </si>
  <si>
    <t>ZZZE6152</t>
  </si>
  <si>
    <t>ZZZE6153</t>
  </si>
  <si>
    <t>ZZZE6154</t>
  </si>
  <si>
    <t>ZZZE6155</t>
  </si>
  <si>
    <t>ZZZE6156</t>
  </si>
  <si>
    <t>ZZZE6157</t>
  </si>
  <si>
    <t>ZZZE6158</t>
  </si>
  <si>
    <t>ZZZE6159</t>
  </si>
  <si>
    <t>ZZZE6160</t>
  </si>
  <si>
    <t>ZZZE6161</t>
  </si>
  <si>
    <t>ZZZE6162</t>
  </si>
  <si>
    <t>ZZZE6163</t>
  </si>
  <si>
    <t>ZZZE6164</t>
  </si>
  <si>
    <t>ZZZE6165</t>
  </si>
  <si>
    <t>ZZZE6166</t>
  </si>
  <si>
    <t>ZZZE6167</t>
  </si>
  <si>
    <t>ZZZE6168</t>
  </si>
  <si>
    <t>ZZZE6169</t>
  </si>
  <si>
    <t>ZZZE6170</t>
  </si>
  <si>
    <t>ZZZE6171</t>
  </si>
  <si>
    <t>ZZZE6172</t>
  </si>
  <si>
    <t>ZZZE6173</t>
  </si>
  <si>
    <t>ZZZE6174</t>
  </si>
  <si>
    <t>ZZZE6175</t>
  </si>
  <si>
    <t>ZZZE6176</t>
  </si>
  <si>
    <t>ZZZE6177</t>
  </si>
  <si>
    <t>ZZZE6178</t>
  </si>
  <si>
    <t>ZZZE6179</t>
  </si>
  <si>
    <t>ZZZE6180</t>
  </si>
  <si>
    <t>ZZZE6181</t>
  </si>
  <si>
    <t>ZZZE6182</t>
  </si>
  <si>
    <t>ZZZE6183</t>
  </si>
  <si>
    <t>ZZZE6184</t>
  </si>
  <si>
    <t>ZZZE6185</t>
  </si>
  <si>
    <t>ZZZE6186</t>
  </si>
  <si>
    <t>ZZZE6187</t>
  </si>
  <si>
    <t>ZZZE6188</t>
  </si>
  <si>
    <t>ZZZE6189</t>
  </si>
  <si>
    <t>ZZZE6190</t>
  </si>
  <si>
    <t>ZZZE6191</t>
  </si>
  <si>
    <t>ZZZE6192</t>
  </si>
  <si>
    <t>ZZZE6193</t>
  </si>
  <si>
    <t>ZZZE6194</t>
  </si>
  <si>
    <t>ZZZE6195</t>
  </si>
  <si>
    <t>ZZZE6196</t>
  </si>
  <si>
    <t>ZZZE6197</t>
  </si>
  <si>
    <t>ZZZE6199</t>
  </si>
  <si>
    <t>ZZZE6200</t>
  </si>
  <si>
    <t>ZZZE6201</t>
  </si>
  <si>
    <t>ZZZE6202</t>
  </si>
  <si>
    <t>ZZZE6203</t>
  </si>
  <si>
    <t>ZZZE6204</t>
  </si>
  <si>
    <t>ZZZE6205</t>
  </si>
  <si>
    <t>ZZZE6206</t>
  </si>
  <si>
    <t>ZZZE6207</t>
  </si>
  <si>
    <t>ZZZE6208</t>
  </si>
  <si>
    <t>ZZZE6209</t>
  </si>
  <si>
    <t>ZZZE6210</t>
  </si>
  <si>
    <t>ZZZE6211</t>
  </si>
  <si>
    <t>ZZZE6212</t>
  </si>
  <si>
    <t>ZZZE6213</t>
  </si>
  <si>
    <t>ZZZE6214</t>
  </si>
  <si>
    <t>ZZZE6215</t>
  </si>
  <si>
    <t>ZZZE6216</t>
  </si>
  <si>
    <t>ZZZE6217</t>
  </si>
  <si>
    <t>ZZZE6218</t>
  </si>
  <si>
    <t>ZZZE6219</t>
  </si>
  <si>
    <t>ZZZE6220</t>
  </si>
  <si>
    <t>ZZZE6221</t>
  </si>
  <si>
    <t>ZZZE6222</t>
  </si>
  <si>
    <t>ZZZE6223</t>
  </si>
  <si>
    <t>ZZZE6224</t>
  </si>
  <si>
    <t>ZZZE6225</t>
  </si>
  <si>
    <t>ZZZE6226</t>
  </si>
  <si>
    <t>ZZZE6227</t>
  </si>
  <si>
    <t>ZZZE6228</t>
  </si>
  <si>
    <t>ZZZE6229</t>
  </si>
  <si>
    <t>ZZZE6230</t>
  </si>
  <si>
    <t>ZZZE6231</t>
  </si>
  <si>
    <t>ZZZE6232</t>
  </si>
  <si>
    <t>ZZZE6233</t>
  </si>
  <si>
    <t>ZZZE6234</t>
  </si>
  <si>
    <t>ZZZE6235</t>
  </si>
  <si>
    <t>ZZZE6236</t>
  </si>
  <si>
    <t>ZZZE6237</t>
  </si>
  <si>
    <t>ZZZE6238</t>
  </si>
  <si>
    <t>ZZZE6239</t>
  </si>
  <si>
    <t>ZZZE6240</t>
  </si>
  <si>
    <t>ZZZE6241</t>
  </si>
  <si>
    <t>ZZZE6242</t>
  </si>
  <si>
    <t>ZZZE6243</t>
  </si>
  <si>
    <t>ZZZE6244</t>
  </si>
  <si>
    <t>ZZZE6245</t>
  </si>
  <si>
    <t>ZZZE6246</t>
  </si>
  <si>
    <t>ZZZE6247</t>
  </si>
  <si>
    <t>ZZZE6248</t>
  </si>
  <si>
    <t>ZZZE6249</t>
  </si>
  <si>
    <t>ZZZE6250</t>
  </si>
  <si>
    <t>ZZZE6251</t>
  </si>
  <si>
    <t>ZZZE6252</t>
  </si>
  <si>
    <t>ZZZE6253</t>
  </si>
  <si>
    <t>ZZZE6254</t>
  </si>
  <si>
    <t>ZZZE6255</t>
  </si>
  <si>
    <t>ZZZE6256</t>
  </si>
  <si>
    <t>ZZZE6257</t>
  </si>
  <si>
    <t>ZZZE6258</t>
  </si>
  <si>
    <t>ZZZE6259</t>
  </si>
  <si>
    <t>ZZZE6260</t>
  </si>
  <si>
    <t>ZZZE6261</t>
  </si>
  <si>
    <t>ZZZE6262</t>
  </si>
  <si>
    <t>ZZZE6263</t>
  </si>
  <si>
    <t>ZZZE6264</t>
  </si>
  <si>
    <t>ZZZE6265</t>
  </si>
  <si>
    <t>ZZZE6266</t>
  </si>
  <si>
    <t>ZZZE6267</t>
  </si>
  <si>
    <t>ZZZE6268</t>
  </si>
  <si>
    <t>ZZZE6269</t>
  </si>
  <si>
    <t>ZZZE6270</t>
  </si>
  <si>
    <t>ZZZE6271</t>
  </si>
  <si>
    <t>ZZZE6272</t>
  </si>
  <si>
    <t>ZZZE6273</t>
  </si>
  <si>
    <t>ZZZE6274</t>
  </si>
  <si>
    <t>ZZZE6275</t>
  </si>
  <si>
    <t>ZZZE6276</t>
  </si>
  <si>
    <t>ZZZE6277</t>
  </si>
  <si>
    <t>ZZZE6278</t>
  </si>
  <si>
    <t>ZZZE6279</t>
  </si>
  <si>
    <t>ZZZE6280</t>
  </si>
  <si>
    <t>ZZZE6281</t>
  </si>
  <si>
    <t>ZZZE6282</t>
  </si>
  <si>
    <t>ZZZE6283</t>
  </si>
  <si>
    <t>ZZZE6284</t>
  </si>
  <si>
    <t>ZZZE6285</t>
  </si>
  <si>
    <t>ZZZE6286</t>
  </si>
  <si>
    <t>ZZZE6287</t>
  </si>
  <si>
    <t>ZZZE6288</t>
  </si>
  <si>
    <t>ZZZE6289</t>
  </si>
  <si>
    <t>ZZZE6290</t>
  </si>
  <si>
    <t>ZZZE6291</t>
  </si>
  <si>
    <t>ZZZE6292</t>
  </si>
  <si>
    <t>ZZZE6293</t>
  </si>
  <si>
    <t>ZZZE6294</t>
  </si>
  <si>
    <t>ZZZE6295</t>
  </si>
  <si>
    <t>ZZZE6296</t>
  </si>
  <si>
    <t>ZZZE6297</t>
  </si>
  <si>
    <t>ZZZE6298</t>
  </si>
  <si>
    <t>ZZZE6299</t>
  </si>
  <si>
    <t>ZZZE6300</t>
  </si>
  <si>
    <t>ZZZE6301</t>
  </si>
  <si>
    <t>ZZZE6302</t>
  </si>
  <si>
    <t>ZZZE6303</t>
  </si>
  <si>
    <t>ZZZE6304</t>
  </si>
  <si>
    <t>ZZZE6305</t>
  </si>
  <si>
    <t>ZZZE6306</t>
  </si>
  <si>
    <t>ZZZE6307</t>
  </si>
  <si>
    <t>ZZZE6308</t>
  </si>
  <si>
    <t>ZZZE6309</t>
  </si>
  <si>
    <t>ZZZE6310</t>
  </si>
  <si>
    <t>ZZZE6311</t>
  </si>
  <si>
    <t>ZZZE6312</t>
  </si>
  <si>
    <t>ZZZE6313</t>
  </si>
  <si>
    <t>ZZZE6314</t>
  </si>
  <si>
    <t>ZZZE6315</t>
  </si>
  <si>
    <t>ZZZE6316</t>
  </si>
  <si>
    <t>ZZZE6317</t>
  </si>
  <si>
    <t>ZZZE6318</t>
  </si>
  <si>
    <t>ZZZE6319</t>
  </si>
  <si>
    <t>ZZZE6320</t>
  </si>
  <si>
    <t>ZZZE6321</t>
  </si>
  <si>
    <t>ZZZE6322</t>
  </si>
  <si>
    <t>ZZZE6323</t>
  </si>
  <si>
    <t>ZZZE6324</t>
  </si>
  <si>
    <t>ZZZE6325</t>
  </si>
  <si>
    <t>ZZZE6326</t>
  </si>
  <si>
    <t>ZZZE6327</t>
  </si>
  <si>
    <t>ZZZE6328</t>
  </si>
  <si>
    <t>ZZZE6329</t>
  </si>
  <si>
    <t>ZZZE6330</t>
  </si>
  <si>
    <t>ZZZE6331</t>
  </si>
  <si>
    <t>ZZZE6332</t>
  </si>
  <si>
    <t>ZZZE6333</t>
  </si>
  <si>
    <t>ZZZE6334</t>
  </si>
  <si>
    <t>ZZZE6335</t>
  </si>
  <si>
    <t>ZZZE6336</t>
  </si>
  <si>
    <t>ZZZE6337</t>
  </si>
  <si>
    <t>ZZZE6338</t>
  </si>
  <si>
    <t>ZZZE6339</t>
  </si>
  <si>
    <t>ZZZE6340</t>
  </si>
  <si>
    <t>ZZZE6341</t>
  </si>
  <si>
    <t>ZZZE6342</t>
  </si>
  <si>
    <t>ZZZE6343</t>
  </si>
  <si>
    <t>ZZZE6344</t>
  </si>
  <si>
    <t>ZZZE6345</t>
  </si>
  <si>
    <t>ZZZE6346</t>
  </si>
  <si>
    <t>ZZZE6347</t>
  </si>
  <si>
    <t>ZZZE6348</t>
  </si>
  <si>
    <t>ZZZE6349</t>
  </si>
  <si>
    <t>ZZZE6350</t>
  </si>
  <si>
    <t>ZZZE6351</t>
  </si>
  <si>
    <t>ZZZE6352</t>
  </si>
  <si>
    <t>ZZZE6353</t>
  </si>
  <si>
    <t>ZZZE6354</t>
  </si>
  <si>
    <t>ZZZE6355</t>
  </si>
  <si>
    <t>ZZZE6356</t>
  </si>
  <si>
    <t>ZZZE6357</t>
  </si>
  <si>
    <t>ZZZE6358</t>
  </si>
  <si>
    <t>ZZZE6359</t>
  </si>
  <si>
    <t>ZZZE6360</t>
  </si>
  <si>
    <t>ZZZE6361</t>
  </si>
  <si>
    <t>ZZZE6362</t>
  </si>
  <si>
    <t>ZZZE6363</t>
  </si>
  <si>
    <t>ZZZE6364</t>
  </si>
  <si>
    <t>ZZZE6365</t>
  </si>
  <si>
    <t>ZZZE6366</t>
  </si>
  <si>
    <t>ZZZE6367</t>
  </si>
  <si>
    <t>ZZZE6368</t>
  </si>
  <si>
    <t>ZZZE6369</t>
  </si>
  <si>
    <t>ZZZE6370</t>
  </si>
  <si>
    <t>ZZZE6371</t>
  </si>
  <si>
    <t>ZZZE6372</t>
  </si>
  <si>
    <t>ZZZE6373</t>
  </si>
  <si>
    <t>ZZZE6374</t>
  </si>
  <si>
    <t>ZZZE6375</t>
  </si>
  <si>
    <t>ZZZE6376</t>
  </si>
  <si>
    <t>ZZZE6377</t>
  </si>
  <si>
    <t>ZZZE6378</t>
  </si>
  <si>
    <t>ZZZE6379</t>
  </si>
  <si>
    <t>ZZZE6380</t>
  </si>
  <si>
    <t>ZZZE6381</t>
  </si>
  <si>
    <t>ZZZE6382</t>
  </si>
  <si>
    <t>ZZZE6383</t>
  </si>
  <si>
    <t>ZZZE6384</t>
  </si>
  <si>
    <t>ZZZE6385</t>
  </si>
  <si>
    <t>ZZZE6386</t>
  </si>
  <si>
    <t>ZZZE6387</t>
  </si>
  <si>
    <t>ZZZE6388</t>
  </si>
  <si>
    <t>ZZZE6389</t>
  </si>
  <si>
    <t>ZZZE6390</t>
  </si>
  <si>
    <t>ZZZE6391</t>
  </si>
  <si>
    <t>ZZZE6392</t>
  </si>
  <si>
    <t>ZZZE6393</t>
  </si>
  <si>
    <t>ZZZE6394</t>
  </si>
  <si>
    <t>ZZZE6395</t>
  </si>
  <si>
    <t>ZZZE6396</t>
  </si>
  <si>
    <t>ZZZE6397</t>
  </si>
  <si>
    <t>ZZZE6398</t>
  </si>
  <si>
    <t>ZZZE6399</t>
  </si>
  <si>
    <t>ZZZE6400</t>
  </si>
  <si>
    <t>ZZZE6401</t>
  </si>
  <si>
    <t>ZZZE6402</t>
  </si>
  <si>
    <t>ZZZE6403</t>
  </si>
  <si>
    <t>ZZZE6404</t>
  </si>
  <si>
    <t>ZZZE6405</t>
  </si>
  <si>
    <t>ZZZE6406</t>
  </si>
  <si>
    <t>ZZZE6407</t>
  </si>
  <si>
    <t>ZZZE6408</t>
  </si>
  <si>
    <t>ZZZE6409</t>
  </si>
  <si>
    <t>ZZZE6410</t>
  </si>
  <si>
    <t>ZZZE6411</t>
  </si>
  <si>
    <t>ZZZE6412</t>
  </si>
  <si>
    <t>ZZZE6413</t>
  </si>
  <si>
    <t>ZZZE6414</t>
  </si>
  <si>
    <t>ZZZE6415</t>
  </si>
  <si>
    <t>ZZZE6416</t>
  </si>
  <si>
    <t>ZZZE6417</t>
  </si>
  <si>
    <t>ZZZE6418</t>
  </si>
  <si>
    <t>ZZZE6419</t>
  </si>
  <si>
    <t>ZZZE6420</t>
  </si>
  <si>
    <t>ZZZE6421</t>
  </si>
  <si>
    <t>ZZZE6422</t>
  </si>
  <si>
    <t>ZZZE6423</t>
  </si>
  <si>
    <t>ZZZE6424</t>
  </si>
  <si>
    <t>ZZZE6425</t>
  </si>
  <si>
    <t>ZZZE6426</t>
  </si>
  <si>
    <t>ZZZE6427</t>
  </si>
  <si>
    <t>ZZZE6428</t>
  </si>
  <si>
    <t>ZZZE6429</t>
  </si>
  <si>
    <t>ZZZE6430</t>
  </si>
  <si>
    <t>ZZZE6431</t>
  </si>
  <si>
    <t>ZZZE6432</t>
  </si>
  <si>
    <t>ZZZE6433</t>
  </si>
  <si>
    <t>ZZZE6434</t>
  </si>
  <si>
    <t>ZZZE6435</t>
  </si>
  <si>
    <t>ZZZE6436</t>
  </si>
  <si>
    <t>ZZZE6437</t>
  </si>
  <si>
    <t>ZZZE6438</t>
  </si>
  <si>
    <t>ZZZE6439</t>
  </si>
  <si>
    <t>ZZZE6440</t>
  </si>
  <si>
    <t>ZZZE6441</t>
  </si>
  <si>
    <t>ZZZE6442</t>
  </si>
  <si>
    <t>ZZZE6443</t>
  </si>
  <si>
    <t>ZZZE6444</t>
  </si>
  <si>
    <t>ZZZE6445</t>
  </si>
  <si>
    <t>ZZZE6446</t>
  </si>
  <si>
    <t>ZZZE6447</t>
  </si>
  <si>
    <t>ZZZE6448</t>
  </si>
  <si>
    <t>ZZZE6449</t>
  </si>
  <si>
    <t>ZZZE6450</t>
  </si>
  <si>
    <t>ZZZE6451</t>
  </si>
  <si>
    <t>ZZZE6452</t>
  </si>
  <si>
    <t>ZZZE6453</t>
  </si>
  <si>
    <t>ZZZE6454</t>
  </si>
  <si>
    <t>ZZZE6455</t>
  </si>
  <si>
    <t>ZZZE8020</t>
  </si>
  <si>
    <t>ZZZE8031</t>
  </si>
  <si>
    <t>ZZZE8040</t>
  </si>
  <si>
    <t>ZZZE8100</t>
  </si>
  <si>
    <t>ZZZE8110</t>
  </si>
  <si>
    <t>ZZZE8120</t>
  </si>
  <si>
    <t>ZZZE8125</t>
  </si>
  <si>
    <t>ZZZE8130</t>
  </si>
  <si>
    <t>ZZZE8210</t>
  </si>
  <si>
    <t>ZZZE8212</t>
  </si>
  <si>
    <t>ZZZE8214</t>
  </si>
  <si>
    <t>ZZZE8230</t>
  </si>
  <si>
    <t>ZZZE8240</t>
  </si>
  <si>
    <t>ZZZE9000</t>
  </si>
  <si>
    <t>ZZZE9005</t>
  </si>
  <si>
    <t>ZZZE9010</t>
  </si>
  <si>
    <t>ZZZE9025</t>
  </si>
  <si>
    <t>ZZZE9026</t>
  </si>
  <si>
    <t>ZZZE9027</t>
  </si>
  <si>
    <t>ZZZE9028</t>
  </si>
  <si>
    <t>ZZZE9029</t>
  </si>
  <si>
    <t>ZZZE9030</t>
  </si>
  <si>
    <t>ZZZE9031</t>
  </si>
  <si>
    <t>ZZZE9032</t>
  </si>
  <si>
    <t>ZZZE9033</t>
  </si>
  <si>
    <t>ZZZE9034</t>
  </si>
  <si>
    <t>ZZZE9035</t>
  </si>
  <si>
    <t>ZZZE9040</t>
  </si>
  <si>
    <t>ZZZE9041</t>
  </si>
  <si>
    <t>ZZZE9042</t>
  </si>
  <si>
    <t>ZZZE9043</t>
  </si>
  <si>
    <t>ZZZE9047</t>
  </si>
  <si>
    <t>ZZZE9048</t>
  </si>
  <si>
    <t>ZZZE9050</t>
  </si>
  <si>
    <t>ZZZE9052</t>
  </si>
  <si>
    <t>ZZZE9054</t>
  </si>
  <si>
    <t>ZZZE9056</t>
  </si>
  <si>
    <t>ZZZE9058</t>
  </si>
  <si>
    <t>ZZZE9059</t>
  </si>
  <si>
    <t>ZZZE9060</t>
  </si>
  <si>
    <t>ZZZE9070</t>
  </si>
  <si>
    <t>ZZZE9080</t>
  </si>
  <si>
    <t>ZZZE9081</t>
  </si>
  <si>
    <t>ZZZE9085</t>
  </si>
  <si>
    <t>ZZZE9090</t>
  </si>
  <si>
    <t>ZZZE9091</t>
  </si>
  <si>
    <t>ZZZE9095</t>
  </si>
  <si>
    <t>ZZZE9096</t>
  </si>
  <si>
    <t>ZZZE9097</t>
  </si>
  <si>
    <t>ZZZE9098</t>
  </si>
  <si>
    <t>ZZZE9099</t>
  </si>
  <si>
    <t>ZZZE9100</t>
  </si>
  <si>
    <t>ZZZE9101</t>
  </si>
  <si>
    <t>ZZZE9200</t>
  </si>
  <si>
    <t>ZZZE9201</t>
  </si>
  <si>
    <t>ZZZE9202</t>
  </si>
  <si>
    <t>ZZZE9203</t>
  </si>
  <si>
    <t>ZZZE9204</t>
  </si>
  <si>
    <t>ZZZE9205</t>
  </si>
  <si>
    <t>ZZZE9206</t>
  </si>
  <si>
    <t>ZZZE9207</t>
  </si>
  <si>
    <t>ZZZE9208</t>
  </si>
  <si>
    <t>ZZZW0001</t>
  </si>
  <si>
    <t>ZZZW0002</t>
  </si>
  <si>
    <t>ZZZW0003</t>
  </si>
  <si>
    <t>ZZZX4260</t>
  </si>
  <si>
    <t>ZZZX9015</t>
  </si>
  <si>
    <t>ZZZX9040</t>
  </si>
  <si>
    <t>ZZZX9040-2015SEPT12</t>
  </si>
  <si>
    <t>ZZZX9040-2016MRT05</t>
  </si>
  <si>
    <t>ZZZX9040-FEB15</t>
  </si>
  <si>
    <t>Pas de blauwe cellen aan om de prijs van de boordstenen te berekenen.</t>
  </si>
  <si>
    <t>Leg vervolgens de gekozen producten in het winkelmandje via de knop "Aan winkelmandje toevoegen".</t>
  </si>
  <si>
    <t>Type boordsteen</t>
  </si>
  <si>
    <t>Type binnenhoek</t>
  </si>
  <si>
    <t>Tegels 50x50cm rondom het bad - ja/neen ?</t>
  </si>
  <si>
    <t xml:space="preserve">Vorm zwembad? </t>
  </si>
  <si>
    <t>Panda black gevlamd</t>
  </si>
  <si>
    <t>Exacte maatvoering met tekening: zie www.zwembad.eu</t>
  </si>
  <si>
    <t>Boordsteen recht</t>
  </si>
  <si>
    <t>Deze schatting is voorwaardelijk. Prijzen kunnen variëren naargelang het tijdstip van het seizoen, de beschikbare voorraad, de dollar wisselkoers.</t>
  </si>
  <si>
    <t>De geldige prijs voor onze boordstenen vindt u op www.zwembad.eu</t>
  </si>
  <si>
    <t>Voor de ingevulde criteria is de geschatte prijs inclusief BTW voor de boordstenen:</t>
  </si>
  <si>
    <t>Deze worksheet is eigendom van Zwembad BVBA.</t>
  </si>
  <si>
    <t>Kopiëren of onterecht gebruik of misbruik van deze worksheet is niet toegestaan en kan tot gerechtelijke stappen leiden.</t>
  </si>
  <si>
    <t>OPGELET: DEZE WORKSHEET GEEFT EEN SCHATTING VAN HET NODIGE AANTAL BOORDSTENEN. GELIEVE DEZE SCHATTING AAN DE PRAKTIJK TE TOETSEN.</t>
  </si>
  <si>
    <t>OPGELET: DEZE WORKSHEET TELT AUTOMATISCH (maar gewild) 1 OF 2 RECHTE BOORDSTENEN TE VEEL.</t>
  </si>
  <si>
    <t>Barcode 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</si>
</sst>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&quot;€&quot;* #,##0.00_-;\-&quot;€&quot;* #,##0.00_-;_-&quot;€&quot;* &quot;-&quot;??_-;_-@_-"/>
    <numFmt numFmtId="167" formatCode="&quot;€&quot;\ #,##0.00_-"/>
    <numFmt numFmtId="168" formatCode="0.0"/>
    <numFmt numFmtId="169" formatCode="&quot;€&quot;\ #,##0_-"/>
    <numFmt numFmtId="170" formatCode="&quot;€&quot;\ #,##0"/>
  </numFmts>
  <fonts count="45" x14ac:knownFonts="1">
    <font>
      <sz val="10"/>
      <name val="Arial"/>
    </font>
    <font>
      <sz val="10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b/>
      <sz val="10"/>
      <color indexed="48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2060"/>
      <name val="MS Sans Serif"/>
      <family val="2"/>
    </font>
    <font>
      <b/>
      <sz val="10"/>
      <color rgb="FF002060"/>
      <name val="MS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6"/>
      <color theme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" applyNumberFormat="0" applyAlignment="0" applyProtection="0"/>
    <xf numFmtId="16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0" borderId="0"/>
    <xf numFmtId="0" fontId="18" fillId="0" borderId="0"/>
    <xf numFmtId="0" fontId="26" fillId="0" borderId="0"/>
    <xf numFmtId="0" fontId="26" fillId="0" borderId="0"/>
    <xf numFmtId="0" fontId="12" fillId="0" borderId="0"/>
    <xf numFmtId="0" fontId="20" fillId="0" borderId="0"/>
    <xf numFmtId="0" fontId="20" fillId="0" borderId="0"/>
    <xf numFmtId="0" fontId="29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4" fillId="19" borderId="0" applyNumberFormat="0" applyBorder="0" applyAlignment="0" applyProtection="0"/>
    <xf numFmtId="0" fontId="35" fillId="16" borderId="24" applyNumberFormat="0" applyAlignment="0" applyProtection="0"/>
    <xf numFmtId="0" fontId="36" fillId="20" borderId="28" applyNumberFormat="0" applyAlignment="0" applyProtection="0"/>
    <xf numFmtId="0" fontId="37" fillId="0" borderId="29" applyNumberFormat="0" applyFill="0" applyAlignment="0" applyProtection="0"/>
    <xf numFmtId="166" fontId="38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76">
    <xf numFmtId="0" fontId="0" fillId="0" borderId="0" xfId="0"/>
    <xf numFmtId="0" fontId="0" fillId="9" borderId="0" xfId="0" applyFill="1"/>
    <xf numFmtId="0" fontId="2" fillId="9" borderId="5" xfId="0" applyFont="1" applyFill="1" applyBorder="1"/>
    <xf numFmtId="0" fontId="0" fillId="0" borderId="0" xfId="0" applyAlignment="1">
      <alignment horizontal="right"/>
    </xf>
    <xf numFmtId="0" fontId="0" fillId="9" borderId="6" xfId="0" applyFill="1" applyBorder="1"/>
    <xf numFmtId="0" fontId="5" fillId="0" borderId="0" xfId="0" applyFont="1"/>
    <xf numFmtId="0" fontId="0" fillId="10" borderId="0" xfId="0" applyFill="1"/>
    <xf numFmtId="0" fontId="4" fillId="10" borderId="7" xfId="0" applyFont="1" applyFill="1" applyBorder="1" applyAlignment="1">
      <alignment horizontal="center"/>
    </xf>
    <xf numFmtId="0" fontId="0" fillId="11" borderId="0" xfId="0" applyFill="1"/>
    <xf numFmtId="0" fontId="4" fillId="11" borderId="7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0" fillId="13" borderId="0" xfId="0" applyFill="1"/>
    <xf numFmtId="0" fontId="4" fillId="13" borderId="7" xfId="0" applyFont="1" applyFill="1" applyBorder="1" applyAlignment="1">
      <alignment horizontal="center"/>
    </xf>
    <xf numFmtId="0" fontId="0" fillId="10" borderId="7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3" borderId="7" xfId="0" applyFill="1" applyBorder="1"/>
    <xf numFmtId="0" fontId="0" fillId="10" borderId="7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9" borderId="7" xfId="0" applyFill="1" applyBorder="1"/>
    <xf numFmtId="0" fontId="0" fillId="0" borderId="0" xfId="0" applyAlignment="1">
      <alignment horizontal="center"/>
    </xf>
    <xf numFmtId="0" fontId="0" fillId="11" borderId="8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9" borderId="7" xfId="0" applyFill="1" applyBorder="1" applyAlignment="1">
      <alignment horizontal="center"/>
    </xf>
    <xf numFmtId="0" fontId="0" fillId="11" borderId="7" xfId="0" quotePrefix="1" applyFill="1" applyBorder="1" applyAlignment="1">
      <alignment horizontal="center"/>
    </xf>
    <xf numFmtId="0" fontId="0" fillId="9" borderId="7" xfId="0" quotePrefix="1" applyFill="1" applyBorder="1" applyAlignment="1">
      <alignment horizontal="center"/>
    </xf>
    <xf numFmtId="0" fontId="0" fillId="13" borderId="7" xfId="0" quotePrefix="1" applyFill="1" applyBorder="1" applyAlignment="1">
      <alignment horizontal="center"/>
    </xf>
    <xf numFmtId="1" fontId="0" fillId="10" borderId="7" xfId="0" applyNumberFormat="1" applyFill="1" applyBorder="1" applyAlignment="1">
      <alignment horizontal="center"/>
    </xf>
    <xf numFmtId="1" fontId="0" fillId="11" borderId="7" xfId="0" applyNumberFormat="1" applyFill="1" applyBorder="1" applyAlignment="1">
      <alignment horizontal="center"/>
    </xf>
    <xf numFmtId="1" fontId="0" fillId="9" borderId="7" xfId="0" applyNumberFormat="1" applyFill="1" applyBorder="1" applyAlignment="1">
      <alignment horizontal="center"/>
    </xf>
    <xf numFmtId="1" fontId="0" fillId="13" borderId="7" xfId="0" applyNumberFormat="1" applyFill="1" applyBorder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1" fontId="0" fillId="13" borderId="0" xfId="0" applyNumberForma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14" borderId="7" xfId="0" applyFill="1" applyBorder="1" applyAlignment="1">
      <alignment horizontal="left"/>
    </xf>
    <xf numFmtId="1" fontId="0" fillId="0" borderId="0" xfId="0" applyNumberFormat="1" applyAlignment="1">
      <alignment horizontal="center"/>
    </xf>
    <xf numFmtId="1" fontId="0" fillId="12" borderId="0" xfId="0" applyNumberFormat="1" applyFill="1" applyAlignment="1">
      <alignment horizontal="center"/>
    </xf>
    <xf numFmtId="1" fontId="0" fillId="12" borderId="7" xfId="0" applyNumberFormat="1" applyFill="1" applyBorder="1" applyAlignment="1">
      <alignment horizontal="center"/>
    </xf>
    <xf numFmtId="0" fontId="6" fillId="15" borderId="5" xfId="0" applyFont="1" applyFill="1" applyBorder="1" applyAlignment="1">
      <alignment horizontal="left"/>
    </xf>
    <xf numFmtId="0" fontId="6" fillId="15" borderId="6" xfId="0" applyFont="1" applyFill="1" applyBorder="1" applyAlignment="1">
      <alignment horizontal="left"/>
    </xf>
    <xf numFmtId="0" fontId="7" fillId="9" borderId="5" xfId="0" applyFont="1" applyFill="1" applyBorder="1"/>
    <xf numFmtId="0" fontId="7" fillId="9" borderId="9" xfId="0" applyFont="1" applyFill="1" applyBorder="1" applyAlignment="1">
      <alignment horizontal="center"/>
    </xf>
    <xf numFmtId="0" fontId="7" fillId="9" borderId="9" xfId="0" applyFont="1" applyFill="1" applyBorder="1"/>
    <xf numFmtId="0" fontId="8" fillId="9" borderId="9" xfId="0" applyFont="1" applyFill="1" applyBorder="1"/>
    <xf numFmtId="0" fontId="0" fillId="14" borderId="5" xfId="0" applyFill="1" applyBorder="1" applyAlignment="1">
      <alignment horizontal="right"/>
    </xf>
    <xf numFmtId="0" fontId="0" fillId="14" borderId="6" xfId="0" applyFill="1" applyBorder="1" applyAlignment="1">
      <alignment horizontal="left"/>
    </xf>
    <xf numFmtId="14" fontId="0" fillId="14" borderId="10" xfId="0" applyNumberFormat="1" applyFill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5" fillId="0" borderId="14" xfId="0" applyFont="1" applyBorder="1"/>
    <xf numFmtId="0" fontId="5" fillId="0" borderId="0" xfId="0" applyFont="1" applyAlignment="1">
      <alignment horizontal="center"/>
    </xf>
    <xf numFmtId="0" fontId="0" fillId="0" borderId="15" xfId="0" applyBorder="1"/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0" fontId="0" fillId="0" borderId="18" xfId="0" applyBorder="1"/>
    <xf numFmtId="0" fontId="9" fillId="0" borderId="11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3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/>
    <xf numFmtId="0" fontId="0" fillId="0" borderId="0" xfId="0" applyAlignment="1">
      <alignment horizontal="lef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0" fontId="0" fillId="0" borderId="0" xfId="0" quotePrefix="1"/>
    <xf numFmtId="9" fontId="0" fillId="0" borderId="0" xfId="0" applyNumberFormat="1"/>
    <xf numFmtId="0" fontId="0" fillId="14" borderId="0" xfId="0" applyFill="1"/>
    <xf numFmtId="167" fontId="0" fillId="14" borderId="0" xfId="0" applyNumberFormat="1" applyFill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167" fontId="10" fillId="0" borderId="0" xfId="0" applyNumberFormat="1" applyFont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0" fillId="14" borderId="0" xfId="0" applyFill="1" applyProtection="1">
      <protection locked="0"/>
    </xf>
    <xf numFmtId="0" fontId="0" fillId="0" borderId="0" xfId="0" quotePrefix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1" fillId="14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22" fillId="0" borderId="0" xfId="0" applyFont="1" applyAlignment="1">
      <alignment horizontal="left"/>
    </xf>
    <xf numFmtId="0" fontId="0" fillId="0" borderId="15" xfId="0" applyBorder="1" applyProtection="1">
      <protection locked="0"/>
    </xf>
    <xf numFmtId="2" fontId="0" fillId="0" borderId="0" xfId="0" applyNumberFormat="1" applyProtection="1">
      <protection locked="0"/>
    </xf>
    <xf numFmtId="0" fontId="23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14" borderId="11" xfId="0" applyFill="1" applyBorder="1" applyProtection="1">
      <protection locked="0"/>
    </xf>
    <xf numFmtId="0" fontId="0" fillId="14" borderId="12" xfId="0" applyFill="1" applyBorder="1" applyProtection="1">
      <protection locked="0"/>
    </xf>
    <xf numFmtId="0" fontId="0" fillId="14" borderId="13" xfId="0" applyFill="1" applyBorder="1" applyProtection="1">
      <protection locked="0"/>
    </xf>
    <xf numFmtId="0" fontId="0" fillId="14" borderId="14" xfId="0" applyFill="1" applyBorder="1" applyProtection="1">
      <protection locked="0"/>
    </xf>
    <xf numFmtId="0" fontId="10" fillId="14" borderId="19" xfId="0" applyFont="1" applyFill="1" applyBorder="1" applyProtection="1">
      <protection locked="0"/>
    </xf>
    <xf numFmtId="0" fontId="10" fillId="14" borderId="20" xfId="0" applyFont="1" applyFill="1" applyBorder="1" applyProtection="1">
      <protection locked="0"/>
    </xf>
    <xf numFmtId="0" fontId="24" fillId="0" borderId="0" xfId="0" applyFont="1"/>
    <xf numFmtId="0" fontId="0" fillId="14" borderId="15" xfId="0" applyFill="1" applyBorder="1" applyProtection="1">
      <protection locked="0"/>
    </xf>
    <xf numFmtId="0" fontId="0" fillId="0" borderId="21" xfId="0" applyBorder="1" applyProtection="1">
      <protection locked="0"/>
    </xf>
    <xf numFmtId="0" fontId="10" fillId="14" borderId="14" xfId="0" applyFont="1" applyFill="1" applyBorder="1" applyProtection="1">
      <protection locked="0"/>
    </xf>
    <xf numFmtId="0" fontId="0" fillId="14" borderId="0" xfId="0" applyFill="1" applyAlignment="1" applyProtection="1">
      <alignment horizontal="center"/>
      <protection locked="0"/>
    </xf>
    <xf numFmtId="0" fontId="10" fillId="0" borderId="22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1" fontId="10" fillId="14" borderId="14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10" fillId="14" borderId="0" xfId="0" applyFont="1" applyFill="1" applyProtection="1">
      <protection locked="0"/>
    </xf>
    <xf numFmtId="169" fontId="0" fillId="14" borderId="15" xfId="0" applyNumberFormat="1" applyFill="1" applyBorder="1" applyAlignment="1">
      <alignment horizont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22" fillId="0" borderId="17" xfId="0" applyFont="1" applyBorder="1" applyAlignment="1">
      <alignment horizontal="left"/>
    </xf>
    <xf numFmtId="0" fontId="0" fillId="0" borderId="18" xfId="0" applyBorder="1" applyProtection="1">
      <protection locked="0"/>
    </xf>
    <xf numFmtId="0" fontId="0" fillId="14" borderId="16" xfId="0" applyFill="1" applyBorder="1"/>
    <xf numFmtId="0" fontId="0" fillId="14" borderId="17" xfId="0" applyFill="1" applyBorder="1"/>
    <xf numFmtId="0" fontId="0" fillId="14" borderId="18" xfId="0" applyFill="1" applyBorder="1"/>
    <xf numFmtId="0" fontId="20" fillId="0" borderId="0" xfId="20" quotePrefix="1"/>
    <xf numFmtId="0" fontId="20" fillId="0" borderId="0" xfId="20"/>
    <xf numFmtId="0" fontId="20" fillId="14" borderId="0" xfId="20" quotePrefix="1" applyFill="1"/>
    <xf numFmtId="164" fontId="25" fillId="0" borderId="0" xfId="0" applyNumberFormat="1" applyFont="1"/>
    <xf numFmtId="164" fontId="0" fillId="0" borderId="0" xfId="0" applyNumberFormat="1"/>
    <xf numFmtId="0" fontId="0" fillId="17" borderId="0" xfId="0" quotePrefix="1" applyFill="1"/>
    <xf numFmtId="0" fontId="0" fillId="17" borderId="0" xfId="0" applyFill="1"/>
    <xf numFmtId="0" fontId="20" fillId="17" borderId="0" xfId="20" applyFill="1"/>
    <xf numFmtId="0" fontId="20" fillId="17" borderId="0" xfId="20" quotePrefix="1" applyFill="1"/>
    <xf numFmtId="0" fontId="27" fillId="0" borderId="0" xfId="16" quotePrefix="1" applyFont="1"/>
    <xf numFmtId="0" fontId="27" fillId="0" borderId="0" xfId="16" applyFont="1"/>
    <xf numFmtId="0" fontId="28" fillId="0" borderId="0" xfId="16" quotePrefix="1" applyFont="1"/>
    <xf numFmtId="0" fontId="28" fillId="0" borderId="0" xfId="16" applyFont="1"/>
    <xf numFmtId="0" fontId="1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40" fillId="14" borderId="14" xfId="0" applyFont="1" applyFill="1" applyBorder="1" applyProtection="1">
      <protection locked="0"/>
    </xf>
    <xf numFmtId="166" fontId="41" fillId="14" borderId="15" xfId="0" applyNumberFormat="1" applyFont="1" applyFill="1" applyBorder="1" applyAlignment="1">
      <alignment horizontal="center"/>
    </xf>
    <xf numFmtId="166" fontId="0" fillId="14" borderId="15" xfId="31" applyFont="1" applyFill="1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0" fillId="14" borderId="15" xfId="31" applyNumberFormat="1" applyFont="1" applyFill="1" applyBorder="1" applyAlignment="1">
      <alignment horizontal="center"/>
    </xf>
    <xf numFmtId="0" fontId="1" fillId="0" borderId="0" xfId="0" quotePrefix="1" applyFont="1" applyProtection="1">
      <protection locked="0"/>
    </xf>
    <xf numFmtId="0" fontId="0" fillId="0" borderId="0" xfId="0" applyAlignment="1">
      <alignment horizontal="center" vertical="center"/>
    </xf>
    <xf numFmtId="0" fontId="10" fillId="22" borderId="0" xfId="0" applyFont="1" applyFill="1" applyProtection="1">
      <protection locked="0"/>
    </xf>
    <xf numFmtId="0" fontId="0" fillId="22" borderId="0" xfId="0" applyFill="1" applyProtection="1">
      <protection locked="0"/>
    </xf>
    <xf numFmtId="0" fontId="0" fillId="22" borderId="0" xfId="0" applyFill="1" applyAlignment="1" applyProtection="1">
      <alignment horizontal="left"/>
      <protection locked="0"/>
    </xf>
    <xf numFmtId="170" fontId="0" fillId="22" borderId="0" xfId="0" applyNumberFormat="1" applyFill="1" applyAlignment="1" applyProtection="1">
      <alignment horizontal="left"/>
      <protection locked="0"/>
    </xf>
    <xf numFmtId="0" fontId="10" fillId="22" borderId="11" xfId="0" applyFont="1" applyFill="1" applyBorder="1" applyProtection="1">
      <protection locked="0"/>
    </xf>
    <xf numFmtId="0" fontId="10" fillId="22" borderId="12" xfId="0" applyFont="1" applyFill="1" applyBorder="1" applyProtection="1">
      <protection locked="0"/>
    </xf>
    <xf numFmtId="0" fontId="0" fillId="22" borderId="12" xfId="0" applyFill="1" applyBorder="1" applyProtection="1">
      <protection locked="0"/>
    </xf>
    <xf numFmtId="0" fontId="0" fillId="22" borderId="13" xfId="0" applyFill="1" applyBorder="1" applyProtection="1">
      <protection locked="0"/>
    </xf>
    <xf numFmtId="0" fontId="10" fillId="22" borderId="14" xfId="0" applyFont="1" applyFill="1" applyBorder="1" applyProtection="1">
      <protection locked="0"/>
    </xf>
    <xf numFmtId="0" fontId="0" fillId="22" borderId="15" xfId="0" applyFill="1" applyBorder="1" applyProtection="1">
      <protection locked="0"/>
    </xf>
    <xf numFmtId="169" fontId="0" fillId="22" borderId="0" xfId="0" applyNumberFormat="1" applyFill="1" applyProtection="1">
      <protection locked="0"/>
    </xf>
    <xf numFmtId="0" fontId="10" fillId="22" borderId="14" xfId="0" applyFont="1" applyFill="1" applyBorder="1" applyAlignment="1" applyProtection="1">
      <alignment horizontal="right"/>
      <protection locked="0"/>
    </xf>
    <xf numFmtId="170" fontId="0" fillId="22" borderId="17" xfId="0" applyNumberFormat="1" applyFill="1" applyBorder="1" applyAlignment="1" applyProtection="1">
      <alignment horizontal="left"/>
      <protection locked="0"/>
    </xf>
    <xf numFmtId="0" fontId="0" fillId="22" borderId="17" xfId="0" applyFill="1" applyBorder="1" applyAlignment="1" applyProtection="1">
      <alignment horizontal="left"/>
      <protection locked="0"/>
    </xf>
    <xf numFmtId="0" fontId="0" fillId="22" borderId="17" xfId="0" applyFill="1" applyBorder="1" applyProtection="1">
      <protection locked="0"/>
    </xf>
    <xf numFmtId="0" fontId="0" fillId="22" borderId="18" xfId="0" applyFill="1" applyBorder="1" applyProtection="1">
      <protection locked="0"/>
    </xf>
    <xf numFmtId="0" fontId="44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/>
    <xf numFmtId="0" fontId="1" fillId="22" borderId="16" xfId="0" applyFont="1" applyFill="1" applyBorder="1" applyProtection="1">
      <protection locked="0"/>
    </xf>
    <xf numFmtId="0" fontId="0" fillId="22" borderId="17" xfId="0" applyFill="1" applyBorder="1"/>
    <xf numFmtId="0" fontId="42" fillId="21" borderId="0" xfId="3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2" borderId="14" xfId="0" applyFont="1" applyFill="1" applyBorder="1" applyProtection="1">
      <protection locked="0"/>
    </xf>
    <xf numFmtId="0" fontId="0" fillId="22" borderId="0" xfId="0" applyFill="1"/>
  </cellXfs>
  <cellStyles count="33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Berekening" xfId="28" hidden="1" xr:uid="{00000000-0005-0000-0000-000006000000}"/>
    <cellStyle name="Controlecel" xfId="29" builtinId="23" hidden="1"/>
    <cellStyle name="Controlecel" xfId="7" xr:uid="{00000000-0005-0000-0000-000008000000}"/>
    <cellStyle name="Euro" xfId="8" xr:uid="{00000000-0005-0000-0000-000009000000}"/>
    <cellStyle name="Goed" xfId="26" hidden="1" xr:uid="{00000000-0005-0000-0000-00000A000000}"/>
    <cellStyle name="Hyperlink" xfId="32" builtinId="8"/>
    <cellStyle name="Hyperlink 2" xfId="9" xr:uid="{00000000-0005-0000-0000-00000C000000}"/>
    <cellStyle name="Kop 1" xfId="22" builtinId="16" hidden="1"/>
    <cellStyle name="Kop 1" xfId="10" xr:uid="{00000000-0005-0000-0000-00000E000000}"/>
    <cellStyle name="Kop 2" xfId="23" builtinId="17" hidden="1"/>
    <cellStyle name="Kop 2" xfId="11" xr:uid="{00000000-0005-0000-0000-000010000000}"/>
    <cellStyle name="Kop 3" xfId="24" builtinId="18" hidden="1"/>
    <cellStyle name="Kop 3" xfId="12" xr:uid="{00000000-0005-0000-0000-000012000000}"/>
    <cellStyle name="Kop 4" xfId="25" builtinId="19" hidden="1"/>
    <cellStyle name="Kop 4" xfId="13" xr:uid="{00000000-0005-0000-0000-000014000000}"/>
    <cellStyle name="Neutraal" xfId="27" hidden="1" xr:uid="{00000000-0005-0000-0000-000015000000}"/>
    <cellStyle name="Normal 2" xfId="14" xr:uid="{00000000-0005-0000-0000-000016000000}"/>
    <cellStyle name="Standaard" xfId="0" builtinId="0"/>
    <cellStyle name="Standaard 2" xfId="15" xr:uid="{00000000-0005-0000-0000-000018000000}"/>
    <cellStyle name="Standaard 3" xfId="16" xr:uid="{00000000-0005-0000-0000-000019000000}"/>
    <cellStyle name="Standaard 4" xfId="17" xr:uid="{00000000-0005-0000-0000-00001A000000}"/>
    <cellStyle name="Standaard 5" xfId="18" xr:uid="{00000000-0005-0000-0000-00001B000000}"/>
    <cellStyle name="Standaard 6" xfId="19" xr:uid="{00000000-0005-0000-0000-00001C000000}"/>
    <cellStyle name="Standaard_Blad1" xfId="20" xr:uid="{00000000-0005-0000-0000-00001D000000}"/>
    <cellStyle name="Titel" xfId="21" hidden="1" xr:uid="{00000000-0005-0000-0000-00001E000000}"/>
    <cellStyle name="Totaal" xfId="30" hidden="1" xr:uid="{00000000-0005-0000-0000-00001F000000}"/>
    <cellStyle name="Valuta" xfId="31" builtinId="4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17</xdr:row>
      <xdr:rowOff>33123</xdr:rowOff>
    </xdr:from>
    <xdr:to>
      <xdr:col>11</xdr:col>
      <xdr:colOff>495300</xdr:colOff>
      <xdr:row>21</xdr:row>
      <xdr:rowOff>94447</xdr:rowOff>
    </xdr:to>
    <xdr:pic>
      <xdr:nvPicPr>
        <xdr:cNvPr id="2575" name="Picture 3" descr="C:\Users\rudy\Desktop\Allerlei\Sony fototoestel 17-11-2011\DCIM\101MSDCF\DSC04635.JPG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795373"/>
          <a:ext cx="1009650" cy="709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</xdr:colOff>
      <xdr:row>3</xdr:row>
      <xdr:rowOff>92828</xdr:rowOff>
    </xdr:from>
    <xdr:to>
      <xdr:col>11</xdr:col>
      <xdr:colOff>495300</xdr:colOff>
      <xdr:row>7</xdr:row>
      <xdr:rowOff>142874</xdr:rowOff>
    </xdr:to>
    <xdr:pic>
      <xdr:nvPicPr>
        <xdr:cNvPr id="2576" name="Picture 4" descr="C:\Users\rudy\Desktop\Allerlei\Sony fototoestel 17-11-2011\DCIM\101MSDCF\DSC04618.JPG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98" b="26389"/>
        <a:stretch>
          <a:fillRect/>
        </a:stretch>
      </xdr:blipFill>
      <xdr:spPr bwMode="auto">
        <a:xfrm>
          <a:off x="8715375" y="578603"/>
          <a:ext cx="1066800" cy="70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95250</xdr:rowOff>
    </xdr:from>
    <xdr:to>
      <xdr:col>7</xdr:col>
      <xdr:colOff>381000</xdr:colOff>
      <xdr:row>18</xdr:row>
      <xdr:rowOff>133349</xdr:rowOff>
    </xdr:to>
    <xdr:sp macro="" textlink="">
      <xdr:nvSpPr>
        <xdr:cNvPr id="11" name="Ovaa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800850" y="2695575"/>
          <a:ext cx="381000" cy="361949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       R                                </a:t>
          </a:r>
        </a:p>
        <a:p>
          <a:pPr algn="l"/>
          <a:r>
            <a:rPr lang="nl-NL" sz="1100"/>
            <a:t>               </a:t>
          </a:r>
        </a:p>
      </xdr:txBody>
    </xdr:sp>
    <xdr:clientData/>
  </xdr:twoCellAnchor>
  <xdr:twoCellAnchor>
    <xdr:from>
      <xdr:col>5</xdr:col>
      <xdr:colOff>504825</xdr:colOff>
      <xdr:row>15</xdr:row>
      <xdr:rowOff>9526</xdr:rowOff>
    </xdr:from>
    <xdr:to>
      <xdr:col>7</xdr:col>
      <xdr:colOff>190500</xdr:colOff>
      <xdr:row>15</xdr:row>
      <xdr:rowOff>19050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5381625" y="1638301"/>
          <a:ext cx="1419225" cy="9524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15</xdr:row>
      <xdr:rowOff>171450</xdr:rowOff>
    </xdr:from>
    <xdr:to>
      <xdr:col>5</xdr:col>
      <xdr:colOff>409576</xdr:colOff>
      <xdr:row>19</xdr:row>
      <xdr:rowOff>57151</xdr:rowOff>
    </xdr:to>
    <xdr:cxnSp macro="">
      <xdr:nvCxnSpPr>
        <xdr:cNvPr id="13" name="Rechte verbindingslijn met pij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H="1" flipV="1">
          <a:off x="1009650" y="1866900"/>
          <a:ext cx="9526" cy="647701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16</xdr:row>
      <xdr:rowOff>0</xdr:rowOff>
    </xdr:from>
    <xdr:to>
      <xdr:col>7</xdr:col>
      <xdr:colOff>190500</xdr:colOff>
      <xdr:row>19</xdr:row>
      <xdr:rowOff>85725</xdr:rowOff>
    </xdr:to>
    <xdr:sp macro="" textlink="">
      <xdr:nvSpPr>
        <xdr:cNvPr id="14" name="Rechthoek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43000" y="1885950"/>
          <a:ext cx="1495425" cy="657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  <a:p>
          <a:pPr algn="l"/>
          <a:r>
            <a:rPr lang="nl-NL" sz="1100"/>
            <a:t>            </a:t>
          </a:r>
        </a:p>
      </xdr:txBody>
    </xdr:sp>
    <xdr:clientData/>
  </xdr:twoCellAnchor>
  <xdr:twoCellAnchor>
    <xdr:from>
      <xdr:col>7</xdr:col>
      <xdr:colOff>95250</xdr:colOff>
      <xdr:row>16</xdr:row>
      <xdr:rowOff>123826</xdr:rowOff>
    </xdr:from>
    <xdr:to>
      <xdr:col>7</xdr:col>
      <xdr:colOff>95250</xdr:colOff>
      <xdr:row>19</xdr:row>
      <xdr:rowOff>0</xdr:rowOff>
    </xdr:to>
    <xdr:cxnSp macro="">
      <xdr:nvCxnSpPr>
        <xdr:cNvPr id="16" name="Rechte verbindingslijn met pij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V="1">
          <a:off x="6705600" y="1914526"/>
          <a:ext cx="0" cy="361949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17</xdr:row>
      <xdr:rowOff>152400</xdr:rowOff>
    </xdr:from>
    <xdr:to>
      <xdr:col>7</xdr:col>
      <xdr:colOff>57150</xdr:colOff>
      <xdr:row>20</xdr:row>
      <xdr:rowOff>19050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6400800" y="2105025"/>
          <a:ext cx="266700" cy="3524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401509</xdr:colOff>
      <xdr:row>9</xdr:row>
      <xdr:rowOff>28575</xdr:rowOff>
    </xdr:from>
    <xdr:to>
      <xdr:col>5</xdr:col>
      <xdr:colOff>828519</xdr:colOff>
      <xdr:row>11</xdr:row>
      <xdr:rowOff>66543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8309" y="1171575"/>
          <a:ext cx="427010" cy="361818"/>
        </a:xfrm>
        <a:prstGeom prst="rect">
          <a:avLst/>
        </a:prstGeom>
      </xdr:spPr>
    </xdr:pic>
    <xdr:clientData/>
  </xdr:twoCellAnchor>
  <xdr:twoCellAnchor editAs="oneCell">
    <xdr:from>
      <xdr:col>7</xdr:col>
      <xdr:colOff>474705</xdr:colOff>
      <xdr:row>9</xdr:row>
      <xdr:rowOff>57150</xdr:rowOff>
    </xdr:from>
    <xdr:to>
      <xdr:col>8</xdr:col>
      <xdr:colOff>161770</xdr:colOff>
      <xdr:row>11</xdr:row>
      <xdr:rowOff>76068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37430" y="1200150"/>
          <a:ext cx="401440" cy="342768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609600</xdr:colOff>
      <xdr:row>6</xdr:row>
      <xdr:rowOff>19051</xdr:rowOff>
    </xdr:from>
    <xdr:to>
      <xdr:col>6</xdr:col>
      <xdr:colOff>485775</xdr:colOff>
      <xdr:row>7</xdr:row>
      <xdr:rowOff>82034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86400" y="1000126"/>
          <a:ext cx="1000125" cy="224908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123826</xdr:colOff>
      <xdr:row>6</xdr:row>
      <xdr:rowOff>9525</xdr:rowOff>
    </xdr:from>
    <xdr:to>
      <xdr:col>8</xdr:col>
      <xdr:colOff>381001</xdr:colOff>
      <xdr:row>7</xdr:row>
      <xdr:rowOff>144330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86551" y="990600"/>
          <a:ext cx="971550" cy="29673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10</xdr:row>
      <xdr:rowOff>5596</xdr:rowOff>
    </xdr:from>
    <xdr:to>
      <xdr:col>11</xdr:col>
      <xdr:colOff>561976</xdr:colOff>
      <xdr:row>14</xdr:row>
      <xdr:rowOff>28575</xdr:rowOff>
    </xdr:to>
    <xdr:pic>
      <xdr:nvPicPr>
        <xdr:cNvPr id="2573" name="Picture 2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1634371"/>
          <a:ext cx="1152526" cy="670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190500</xdr:colOff>
      <xdr:row>18</xdr:row>
      <xdr:rowOff>133349</xdr:rowOff>
    </xdr:from>
    <xdr:to>
      <xdr:col>7</xdr:col>
      <xdr:colOff>400050</xdr:colOff>
      <xdr:row>18</xdr:row>
      <xdr:rowOff>133350</xdr:rowOff>
    </xdr:to>
    <xdr:cxnSp macro="">
      <xdr:nvCxnSpPr>
        <xdr:cNvPr id="17" name="Rechte verbindingslij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stCxn id="11" idx="4"/>
        </xdr:cNvCxnSpPr>
      </xdr:nvCxnSpPr>
      <xdr:spPr>
        <a:xfrm>
          <a:off x="6991350" y="3057524"/>
          <a:ext cx="209550" cy="1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16</xdr:row>
      <xdr:rowOff>76200</xdr:rowOff>
    </xdr:from>
    <xdr:to>
      <xdr:col>7</xdr:col>
      <xdr:colOff>400050</xdr:colOff>
      <xdr:row>16</xdr:row>
      <xdr:rowOff>76201</xdr:rowOff>
    </xdr:to>
    <xdr:cxnSp macro="">
      <xdr:nvCxnSpPr>
        <xdr:cNvPr id="29" name="Rechte verbindingslijn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6991350" y="2676525"/>
          <a:ext cx="209550" cy="1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16</xdr:row>
      <xdr:rowOff>85725</xdr:rowOff>
    </xdr:from>
    <xdr:to>
      <xdr:col>7</xdr:col>
      <xdr:colOff>400050</xdr:colOff>
      <xdr:row>19</xdr:row>
      <xdr:rowOff>0</xdr:rowOff>
    </xdr:to>
    <xdr:cxnSp macro="">
      <xdr:nvCxnSpPr>
        <xdr:cNvPr id="30" name="Rechte verbindingslijn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7200900" y="2686050"/>
          <a:ext cx="0" cy="40005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19</xdr:row>
      <xdr:rowOff>9525</xdr:rowOff>
    </xdr:from>
    <xdr:to>
      <xdr:col>7</xdr:col>
      <xdr:colOff>438150</xdr:colOff>
      <xdr:row>19</xdr:row>
      <xdr:rowOff>152400</xdr:rowOff>
    </xdr:to>
    <xdr:cxnSp macro="">
      <xdr:nvCxnSpPr>
        <xdr:cNvPr id="34" name="Rechte verbindingslijn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7124700" y="3095625"/>
          <a:ext cx="114300" cy="142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447600</xdr:colOff>
      <xdr:row>21</xdr:row>
      <xdr:rowOff>123825</xdr:rowOff>
    </xdr:from>
    <xdr:to>
      <xdr:col>7</xdr:col>
      <xdr:colOff>399744</xdr:colOff>
      <xdr:row>26</xdr:row>
      <xdr:rowOff>95099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562525" y="3533775"/>
          <a:ext cx="1638069" cy="809474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27</xdr:row>
      <xdr:rowOff>9525</xdr:rowOff>
    </xdr:from>
    <xdr:to>
      <xdr:col>7</xdr:col>
      <xdr:colOff>171450</xdr:colOff>
      <xdr:row>32</xdr:row>
      <xdr:rowOff>6245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667375" y="4419600"/>
          <a:ext cx="1304925" cy="80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F284"/>
  <sheetViews>
    <sheetView topLeftCell="B10" workbookViewId="0">
      <selection activeCell="D44" sqref="D44"/>
    </sheetView>
  </sheetViews>
  <sheetFormatPr defaultColWidth="9.109375" defaultRowHeight="13.2" x14ac:dyDescent="0.25"/>
  <cols>
    <col min="1" max="1" width="14.6640625" customWidth="1"/>
    <col min="2" max="2" width="11.44140625" customWidth="1"/>
    <col min="3" max="3" width="12.109375" style="22" customWidth="1"/>
    <col min="4" max="6" width="11.44140625" style="22" customWidth="1"/>
  </cols>
  <sheetData>
    <row r="1" spans="1:6" ht="21.6" thickBot="1" x14ac:dyDescent="0.45">
      <c r="A1" s="2" t="s">
        <v>68</v>
      </c>
      <c r="B1" s="4"/>
    </row>
    <row r="3" spans="1:6" x14ac:dyDescent="0.25">
      <c r="D3" s="23" t="s">
        <v>3</v>
      </c>
      <c r="E3" s="19" t="s">
        <v>3</v>
      </c>
      <c r="F3" s="20" t="s">
        <v>3</v>
      </c>
    </row>
    <row r="4" spans="1:6" x14ac:dyDescent="0.25">
      <c r="C4" s="17" t="s">
        <v>10</v>
      </c>
      <c r="D4" s="18" t="s">
        <v>4</v>
      </c>
      <c r="E4" s="19" t="s">
        <v>5</v>
      </c>
      <c r="F4" s="20" t="s">
        <v>6</v>
      </c>
    </row>
    <row r="5" spans="1:6" ht="17.399999999999999" x14ac:dyDescent="0.3">
      <c r="A5" s="5" t="s">
        <v>8</v>
      </c>
    </row>
    <row r="6" spans="1:6" x14ac:dyDescent="0.25">
      <c r="B6" t="s">
        <v>9</v>
      </c>
      <c r="C6" s="17" t="e">
        <f>#REF!*#REF!</f>
        <v>#REF!</v>
      </c>
      <c r="D6" s="18">
        <f>(1.5*1.5*PI())/2</f>
        <v>3.5342917352885173</v>
      </c>
      <c r="E6" s="19">
        <f>(2*2*PI())/2</f>
        <v>6.2831853071795862</v>
      </c>
      <c r="F6" s="20" t="e">
        <f>#REF!*#REF!</f>
        <v>#REF!</v>
      </c>
    </row>
    <row r="7" spans="1:6" x14ac:dyDescent="0.25">
      <c r="C7" s="17">
        <v>0</v>
      </c>
      <c r="D7" s="18" t="e">
        <f>$C$6</f>
        <v>#REF!</v>
      </c>
      <c r="E7" s="19" t="e">
        <f>$C$6</f>
        <v>#REF!</v>
      </c>
      <c r="F7" s="20" t="e">
        <f>$C$6</f>
        <v>#REF!</v>
      </c>
    </row>
    <row r="8" spans="1:6" x14ac:dyDescent="0.25">
      <c r="A8" t="s">
        <v>11</v>
      </c>
      <c r="B8" t="s">
        <v>12</v>
      </c>
      <c r="C8" s="7" t="e">
        <f>SUM(C6:C7)</f>
        <v>#REF!</v>
      </c>
      <c r="D8" s="9" t="e">
        <f>SUM(D6:D7)</f>
        <v>#REF!</v>
      </c>
      <c r="E8" s="10" t="e">
        <f>SUM(E6:E7)</f>
        <v>#REF!</v>
      </c>
      <c r="F8" s="12" t="e">
        <f>SUM(F6:F7)</f>
        <v>#REF!</v>
      </c>
    </row>
    <row r="11" spans="1:6" ht="17.399999999999999" x14ac:dyDescent="0.3">
      <c r="A11" s="67" t="s">
        <v>69</v>
      </c>
    </row>
    <row r="12" spans="1:6" x14ac:dyDescent="0.25">
      <c r="B12" t="s">
        <v>69</v>
      </c>
      <c r="C12" s="17" t="e">
        <f>(#REF!*2)+(#REF!*2)</f>
        <v>#REF!</v>
      </c>
      <c r="D12" s="18" t="e">
        <f>(((#REF!*2)+(#REF!*2))-3)+(((3*PI())/2))</f>
        <v>#REF!</v>
      </c>
      <c r="E12" s="19" t="e">
        <f>(((#REF!*2)+(#REF!*2))-3)+(((4*PI())/2))</f>
        <v>#REF!</v>
      </c>
      <c r="F12" s="20" t="e">
        <f>($C$12)+(#REF!*#REF!)</f>
        <v>#REF!</v>
      </c>
    </row>
    <row r="13" spans="1:6" x14ac:dyDescent="0.25">
      <c r="B13" t="s">
        <v>13</v>
      </c>
      <c r="C13" s="17" t="e">
        <f>#REF!</f>
        <v>#REF!</v>
      </c>
      <c r="D13" s="18" t="e">
        <f>$C$13</f>
        <v>#REF!</v>
      </c>
      <c r="E13" s="19" t="e">
        <f>$C$13</f>
        <v>#REF!</v>
      </c>
      <c r="F13" s="20" t="e">
        <f>$C$13</f>
        <v>#REF!</v>
      </c>
    </row>
    <row r="14" spans="1:6" x14ac:dyDescent="0.25">
      <c r="A14" t="s">
        <v>11</v>
      </c>
      <c r="B14" t="s">
        <v>12</v>
      </c>
      <c r="C14" s="7" t="e">
        <f>SUM(C12*C13)</f>
        <v>#REF!</v>
      </c>
      <c r="D14" s="9" t="e">
        <f>SUM(D12*D13)</f>
        <v>#REF!</v>
      </c>
      <c r="E14" s="10" t="e">
        <f>SUM(E12*E13)</f>
        <v>#REF!</v>
      </c>
      <c r="F14" s="12" t="e">
        <f>SUM(F12*F13)</f>
        <v>#REF!</v>
      </c>
    </row>
    <row r="17" spans="1:6" ht="17.399999999999999" x14ac:dyDescent="0.3">
      <c r="A17" s="5" t="s">
        <v>17</v>
      </c>
    </row>
    <row r="18" spans="1:6" x14ac:dyDescent="0.25">
      <c r="C18" s="7" t="e">
        <f>C14+C8</f>
        <v>#REF!</v>
      </c>
      <c r="D18" s="9" t="e">
        <f>D14+D8</f>
        <v>#REF!</v>
      </c>
      <c r="E18" s="10" t="e">
        <f>E14+E8</f>
        <v>#REF!</v>
      </c>
      <c r="F18" s="12" t="e">
        <f>F14+F8</f>
        <v>#REF!</v>
      </c>
    </row>
    <row r="21" spans="1:6" ht="17.399999999999999" x14ac:dyDescent="0.3">
      <c r="A21" s="5" t="s">
        <v>18</v>
      </c>
    </row>
    <row r="22" spans="1:6" x14ac:dyDescent="0.25">
      <c r="C22" s="7" t="e">
        <f>C12</f>
        <v>#REF!</v>
      </c>
      <c r="D22" s="9" t="e">
        <f>D12</f>
        <v>#REF!</v>
      </c>
      <c r="E22" s="10" t="e">
        <f>E12</f>
        <v>#REF!</v>
      </c>
      <c r="F22" s="12" t="e">
        <f>C22+(#REF!*2)</f>
        <v>#REF!</v>
      </c>
    </row>
    <row r="23" spans="1:6" x14ac:dyDescent="0.25">
      <c r="B23" t="s">
        <v>32</v>
      </c>
      <c r="D23" s="22">
        <f>(3*PI())/2</f>
        <v>4.7123889803846897</v>
      </c>
      <c r="E23" s="22">
        <f>(2*2*PI())/2</f>
        <v>6.2831853071795862</v>
      </c>
    </row>
    <row r="24" spans="1:6" ht="17.399999999999999" x14ac:dyDescent="0.3">
      <c r="A24" s="5" t="s">
        <v>19</v>
      </c>
    </row>
    <row r="25" spans="1:6" ht="12.75" customHeight="1" x14ac:dyDescent="0.3">
      <c r="A25" s="5"/>
    </row>
    <row r="26" spans="1:6" x14ac:dyDescent="0.25">
      <c r="A26" t="s">
        <v>21</v>
      </c>
      <c r="B26" t="s">
        <v>22</v>
      </c>
      <c r="C26" s="7">
        <v>50</v>
      </c>
      <c r="D26" s="9">
        <v>50</v>
      </c>
      <c r="E26" s="10">
        <v>50</v>
      </c>
      <c r="F26" s="12">
        <v>50</v>
      </c>
    </row>
    <row r="29" spans="1:6" ht="17.399999999999999" x14ac:dyDescent="0.3">
      <c r="A29" s="5" t="s">
        <v>23</v>
      </c>
      <c r="D29" s="23" t="s">
        <v>3</v>
      </c>
      <c r="E29" s="19" t="s">
        <v>3</v>
      </c>
      <c r="F29" s="20" t="s">
        <v>3</v>
      </c>
    </row>
    <row r="30" spans="1:6" x14ac:dyDescent="0.25">
      <c r="A30">
        <v>0.67500000000000004</v>
      </c>
      <c r="B30">
        <v>0.25</v>
      </c>
      <c r="C30" s="17" t="s">
        <v>10</v>
      </c>
      <c r="D30" s="18" t="s">
        <v>4</v>
      </c>
      <c r="E30" s="19" t="s">
        <v>5</v>
      </c>
      <c r="F30" s="20" t="s">
        <v>6</v>
      </c>
    </row>
    <row r="31" spans="1:6" x14ac:dyDescent="0.25">
      <c r="A31" t="s">
        <v>27</v>
      </c>
      <c r="B31" t="s">
        <v>28</v>
      </c>
    </row>
    <row r="32" spans="1:6" x14ac:dyDescent="0.25">
      <c r="A32" t="s">
        <v>25</v>
      </c>
      <c r="B32" t="s">
        <v>24</v>
      </c>
      <c r="C32" s="7" t="e">
        <f>(((C22+1)*#REF!)*6)-C37</f>
        <v>#REF!</v>
      </c>
      <c r="D32" s="9" t="e">
        <f>C32-(3*#REF!*6)+D33</f>
        <v>#REF!</v>
      </c>
      <c r="E32" s="10" t="e">
        <f>C32-(4*#REF!*6)+E33</f>
        <v>#REF!</v>
      </c>
      <c r="F32" s="12" t="e">
        <f>((F22+1.5)*#REF!*6)+F33-F37</f>
        <v>#REF!</v>
      </c>
    </row>
    <row r="33" spans="1:6" x14ac:dyDescent="0.25">
      <c r="A33" t="s">
        <v>29</v>
      </c>
      <c r="B33" t="s">
        <v>24</v>
      </c>
      <c r="C33" s="17">
        <v>0</v>
      </c>
      <c r="D33" s="18">
        <v>37</v>
      </c>
      <c r="E33" s="19">
        <v>43</v>
      </c>
      <c r="F33" s="20" t="e">
        <f>(((#REF!-RAS!B30)/RAS!B30)*#REF!)+(((#REF!-0.5)/RAS!B30)*#REF!)+(((#REF!-0.75)/RAS!B30)*#REF!)+(((#REF!-1)/RAS!B30)*#REF!)+(((#REF!-1.25)/RAS!B30)*#REF!)</f>
        <v>#REF!</v>
      </c>
    </row>
    <row r="34" spans="1:6" x14ac:dyDescent="0.25">
      <c r="B34" t="s">
        <v>31</v>
      </c>
      <c r="C34" s="7" t="e">
        <f>C32+C33</f>
        <v>#REF!</v>
      </c>
      <c r="D34" s="9" t="e">
        <f>D32+D33</f>
        <v>#REF!</v>
      </c>
      <c r="E34" s="10" t="e">
        <f>E32+E33</f>
        <v>#REF!</v>
      </c>
      <c r="F34" s="12" t="e">
        <f>F32+F33</f>
        <v>#REF!</v>
      </c>
    </row>
    <row r="35" spans="1:6" x14ac:dyDescent="0.25">
      <c r="B35" t="s">
        <v>30</v>
      </c>
      <c r="C35" s="24" t="e">
        <f>#REF!/RAS!B30</f>
        <v>#REF!</v>
      </c>
      <c r="D35" s="25" t="e">
        <f>C35</f>
        <v>#REF!</v>
      </c>
      <c r="E35" s="26" t="e">
        <f>D35</f>
        <v>#REF!</v>
      </c>
      <c r="F35" s="27" t="e">
        <f>E35</f>
        <v>#REF!</v>
      </c>
    </row>
    <row r="36" spans="1:6" x14ac:dyDescent="0.25">
      <c r="C36" s="24"/>
      <c r="D36" s="25"/>
      <c r="E36" s="26"/>
      <c r="F36" s="27"/>
    </row>
    <row r="37" spans="1:6" x14ac:dyDescent="0.25">
      <c r="A37" t="s">
        <v>26</v>
      </c>
      <c r="B37" t="s">
        <v>24</v>
      </c>
      <c r="C37" s="7" t="e">
        <f>4*(#REF!/RAS!B30)</f>
        <v>#REF!</v>
      </c>
      <c r="D37" s="9" t="e">
        <f>C37</f>
        <v>#REF!</v>
      </c>
      <c r="E37" s="10" t="e">
        <f>C37</f>
        <v>#REF!</v>
      </c>
      <c r="F37" s="12" t="e">
        <f>(2*(#REF!/RAS!B30))+C37</f>
        <v>#REF!</v>
      </c>
    </row>
    <row r="38" spans="1:6" x14ac:dyDescent="0.25">
      <c r="C38" s="24"/>
      <c r="D38" s="25"/>
      <c r="E38" s="26"/>
      <c r="F38" s="27"/>
    </row>
    <row r="39" spans="1:6" x14ac:dyDescent="0.25">
      <c r="A39" t="s">
        <v>32</v>
      </c>
      <c r="B39" t="s">
        <v>24</v>
      </c>
      <c r="C39" s="32">
        <v>0</v>
      </c>
      <c r="D39" s="33" t="e">
        <f>3*PI()/2*(#REF!*6)</f>
        <v>#REF!</v>
      </c>
      <c r="E39" s="44" t="e">
        <f>4*PI()/2*(#REF!*6)</f>
        <v>#REF!</v>
      </c>
      <c r="F39" s="35">
        <v>0</v>
      </c>
    </row>
    <row r="40" spans="1:6" x14ac:dyDescent="0.25">
      <c r="C40" s="24"/>
      <c r="D40" s="25"/>
      <c r="E40" s="26"/>
      <c r="F40" s="27"/>
    </row>
    <row r="41" spans="1:6" ht="17.399999999999999" x14ac:dyDescent="0.3">
      <c r="A41" s="5" t="s">
        <v>56</v>
      </c>
      <c r="B41" t="s">
        <v>57</v>
      </c>
      <c r="C41" s="32" t="e">
        <f>(C22-2)*2</f>
        <v>#REF!</v>
      </c>
      <c r="D41" s="33" t="e">
        <f>C41-(3.5*2)</f>
        <v>#REF!</v>
      </c>
      <c r="E41" s="44" t="e">
        <f>C41-(4*2)-1</f>
        <v>#REF!</v>
      </c>
      <c r="F41" s="35" t="e">
        <f>(C41-2)+(((#REF!*2)-2)*2)+2</f>
        <v>#REF!</v>
      </c>
    </row>
    <row r="42" spans="1:6" x14ac:dyDescent="0.25">
      <c r="B42" t="s">
        <v>59</v>
      </c>
      <c r="C42" s="32">
        <v>4</v>
      </c>
      <c r="D42" s="33">
        <v>4</v>
      </c>
      <c r="E42" s="44">
        <v>4</v>
      </c>
      <c r="F42" s="35">
        <v>6</v>
      </c>
    </row>
    <row r="43" spans="1:6" x14ac:dyDescent="0.25">
      <c r="B43" t="s">
        <v>58</v>
      </c>
      <c r="C43" s="32">
        <v>0</v>
      </c>
      <c r="D43" s="33">
        <v>2</v>
      </c>
      <c r="E43" s="44">
        <v>2</v>
      </c>
      <c r="F43" s="35">
        <v>2</v>
      </c>
    </row>
    <row r="44" spans="1:6" x14ac:dyDescent="0.25">
      <c r="B44" t="s">
        <v>60</v>
      </c>
      <c r="C44" s="32">
        <v>0</v>
      </c>
      <c r="D44" s="33">
        <f>D23*2</f>
        <v>9.4247779607693793</v>
      </c>
      <c r="E44" s="44">
        <f>E23*2</f>
        <v>12.566370614359172</v>
      </c>
      <c r="F44" s="35">
        <v>0</v>
      </c>
    </row>
    <row r="45" spans="1:6" x14ac:dyDescent="0.25">
      <c r="C45" s="36" t="e">
        <f>SUM(C41:C44)</f>
        <v>#REF!</v>
      </c>
      <c r="D45" s="37" t="e">
        <f>SUM(D41:D44)</f>
        <v>#REF!</v>
      </c>
      <c r="E45" s="43" t="e">
        <f>SUM(E41:E44)</f>
        <v>#REF!</v>
      </c>
      <c r="F45" s="38" t="e">
        <f>SUM(F41:F44)</f>
        <v>#REF!</v>
      </c>
    </row>
    <row r="46" spans="1:6" ht="17.399999999999999" x14ac:dyDescent="0.3">
      <c r="A46" s="5" t="s">
        <v>62</v>
      </c>
      <c r="C46" s="24"/>
      <c r="D46" s="25"/>
      <c r="E46" s="26"/>
      <c r="F46" s="27"/>
    </row>
    <row r="47" spans="1:6" x14ac:dyDescent="0.25">
      <c r="B47" t="s">
        <v>63</v>
      </c>
      <c r="C47" s="17" t="e">
        <f>#REF!*#REF!</f>
        <v>#REF!</v>
      </c>
      <c r="D47" s="18" t="e">
        <f>C47</f>
        <v>#REF!</v>
      </c>
      <c r="E47" s="19" t="e">
        <f>C47</f>
        <v>#REF!</v>
      </c>
      <c r="F47" s="20" t="e">
        <f>C47</f>
        <v>#REF!</v>
      </c>
    </row>
    <row r="48" spans="1:6" x14ac:dyDescent="0.25">
      <c r="C48" s="17"/>
      <c r="D48" s="18" t="s">
        <v>64</v>
      </c>
      <c r="E48" s="19" t="s">
        <v>64</v>
      </c>
      <c r="F48" s="20" t="s">
        <v>64</v>
      </c>
    </row>
    <row r="49" spans="2:6" x14ac:dyDescent="0.25">
      <c r="C49" s="24"/>
      <c r="D49" s="25"/>
      <c r="E49" s="26"/>
      <c r="F49" s="27"/>
    </row>
    <row r="50" spans="2:6" x14ac:dyDescent="0.25">
      <c r="B50" t="s">
        <v>65</v>
      </c>
      <c r="C50" s="17" t="e">
        <f>(#REF!+0.7)*(#REF!+0.7)</f>
        <v>#REF!</v>
      </c>
      <c r="D50" s="18" t="e">
        <f>C50</f>
        <v>#REF!</v>
      </c>
      <c r="E50" s="19" t="e">
        <f>C50</f>
        <v>#REF!</v>
      </c>
      <c r="F50" s="20" t="e">
        <f>C50</f>
        <v>#REF!</v>
      </c>
    </row>
    <row r="51" spans="2:6" x14ac:dyDescent="0.25">
      <c r="C51" s="17">
        <v>0</v>
      </c>
      <c r="D51" s="18" t="s">
        <v>64</v>
      </c>
      <c r="E51" s="19" t="s">
        <v>64</v>
      </c>
      <c r="F51" s="20" t="s">
        <v>64</v>
      </c>
    </row>
    <row r="52" spans="2:6" x14ac:dyDescent="0.25">
      <c r="C52" s="24"/>
      <c r="D52" s="25"/>
      <c r="E52" s="26"/>
      <c r="F52" s="27"/>
    </row>
    <row r="53" spans="2:6" x14ac:dyDescent="0.25">
      <c r="C53" s="24"/>
      <c r="D53" s="25"/>
      <c r="E53" s="26"/>
      <c r="F53" s="27"/>
    </row>
    <row r="54" spans="2:6" x14ac:dyDescent="0.25">
      <c r="C54" s="24"/>
      <c r="D54" s="25"/>
      <c r="E54" s="26"/>
      <c r="F54" s="27"/>
    </row>
    <row r="55" spans="2:6" x14ac:dyDescent="0.25">
      <c r="C55" s="24"/>
      <c r="D55" s="25"/>
      <c r="E55" s="26"/>
      <c r="F55" s="27"/>
    </row>
    <row r="56" spans="2:6" x14ac:dyDescent="0.25">
      <c r="C56" s="24"/>
      <c r="D56" s="25"/>
      <c r="E56" s="26"/>
      <c r="F56" s="27"/>
    </row>
    <row r="57" spans="2:6" x14ac:dyDescent="0.25">
      <c r="C57" s="24"/>
      <c r="D57" s="25"/>
      <c r="E57" s="26"/>
      <c r="F57" s="27"/>
    </row>
    <row r="58" spans="2:6" x14ac:dyDescent="0.25">
      <c r="C58" s="24"/>
      <c r="D58" s="25"/>
      <c r="E58" s="26"/>
      <c r="F58" s="27"/>
    </row>
    <row r="59" spans="2:6" x14ac:dyDescent="0.25">
      <c r="C59" s="24"/>
      <c r="D59" s="25"/>
      <c r="E59" s="26"/>
      <c r="F59" s="27"/>
    </row>
    <row r="60" spans="2:6" x14ac:dyDescent="0.25">
      <c r="C60" s="24"/>
      <c r="D60" s="25"/>
      <c r="E60" s="26"/>
      <c r="F60" s="27"/>
    </row>
    <row r="61" spans="2:6" x14ac:dyDescent="0.25">
      <c r="C61" s="24"/>
      <c r="D61" s="25"/>
      <c r="E61" s="26"/>
      <c r="F61" s="27"/>
    </row>
    <row r="62" spans="2:6" x14ac:dyDescent="0.25">
      <c r="C62" s="24"/>
      <c r="D62" s="25"/>
      <c r="E62" s="26"/>
      <c r="F62" s="27"/>
    </row>
    <row r="63" spans="2:6" x14ac:dyDescent="0.25">
      <c r="C63" s="24"/>
      <c r="D63" s="25"/>
      <c r="E63" s="26"/>
      <c r="F63" s="27"/>
    </row>
    <row r="64" spans="2:6" x14ac:dyDescent="0.25">
      <c r="C64" s="24"/>
      <c r="D64" s="25"/>
      <c r="E64" s="26"/>
      <c r="F64" s="27"/>
    </row>
    <row r="65" spans="3:6" x14ac:dyDescent="0.25">
      <c r="C65" s="24"/>
      <c r="D65" s="25"/>
      <c r="E65" s="26"/>
      <c r="F65" s="27"/>
    </row>
    <row r="66" spans="3:6" x14ac:dyDescent="0.25">
      <c r="C66" s="24"/>
      <c r="D66" s="25"/>
      <c r="E66" s="26"/>
      <c r="F66" s="27"/>
    </row>
    <row r="67" spans="3:6" x14ac:dyDescent="0.25">
      <c r="C67" s="24"/>
      <c r="D67" s="25"/>
      <c r="E67" s="26"/>
      <c r="F67" s="27"/>
    </row>
    <row r="68" spans="3:6" x14ac:dyDescent="0.25">
      <c r="C68" s="24"/>
      <c r="D68" s="25"/>
      <c r="E68" s="26"/>
      <c r="F68" s="27"/>
    </row>
    <row r="69" spans="3:6" x14ac:dyDescent="0.25">
      <c r="C69" s="24"/>
      <c r="D69" s="25"/>
      <c r="E69" s="26"/>
      <c r="F69" s="27"/>
    </row>
    <row r="70" spans="3:6" x14ac:dyDescent="0.25">
      <c r="C70" s="24"/>
      <c r="D70" s="25"/>
      <c r="E70" s="26"/>
      <c r="F70" s="27"/>
    </row>
    <row r="71" spans="3:6" x14ac:dyDescent="0.25">
      <c r="C71" s="24"/>
      <c r="D71" s="25"/>
      <c r="E71" s="26"/>
      <c r="F71" s="27"/>
    </row>
    <row r="72" spans="3:6" x14ac:dyDescent="0.25">
      <c r="C72" s="24"/>
      <c r="D72" s="25"/>
      <c r="E72" s="26"/>
      <c r="F72" s="27"/>
    </row>
    <row r="73" spans="3:6" x14ac:dyDescent="0.25">
      <c r="C73" s="24"/>
      <c r="D73" s="25"/>
      <c r="E73" s="26"/>
      <c r="F73" s="27"/>
    </row>
    <row r="74" spans="3:6" x14ac:dyDescent="0.25">
      <c r="C74" s="24"/>
      <c r="D74" s="25"/>
      <c r="E74" s="26"/>
      <c r="F74" s="27"/>
    </row>
    <row r="75" spans="3:6" x14ac:dyDescent="0.25">
      <c r="C75" s="24"/>
      <c r="D75" s="25"/>
      <c r="E75" s="26"/>
      <c r="F75" s="27"/>
    </row>
    <row r="76" spans="3:6" x14ac:dyDescent="0.25">
      <c r="C76" s="24"/>
      <c r="D76" s="25"/>
      <c r="E76" s="26"/>
      <c r="F76" s="27"/>
    </row>
    <row r="77" spans="3:6" x14ac:dyDescent="0.25">
      <c r="C77" s="24"/>
      <c r="D77" s="25"/>
      <c r="E77" s="26"/>
      <c r="F77" s="27"/>
    </row>
    <row r="78" spans="3:6" x14ac:dyDescent="0.25">
      <c r="C78" s="24"/>
      <c r="D78" s="25"/>
      <c r="E78" s="26"/>
      <c r="F78" s="27"/>
    </row>
    <row r="79" spans="3:6" x14ac:dyDescent="0.25">
      <c r="C79" s="24"/>
      <c r="D79" s="25"/>
      <c r="E79" s="26"/>
      <c r="F79" s="27"/>
    </row>
    <row r="80" spans="3:6" x14ac:dyDescent="0.25">
      <c r="C80" s="24"/>
      <c r="D80" s="25"/>
      <c r="E80" s="26"/>
      <c r="F80" s="27"/>
    </row>
    <row r="81" spans="3:6" x14ac:dyDescent="0.25">
      <c r="C81" s="24"/>
      <c r="D81" s="25"/>
      <c r="E81" s="26"/>
      <c r="F81" s="27"/>
    </row>
    <row r="82" spans="3:6" x14ac:dyDescent="0.25">
      <c r="C82" s="24"/>
      <c r="D82" s="25"/>
      <c r="E82" s="26"/>
      <c r="F82" s="27"/>
    </row>
    <row r="83" spans="3:6" x14ac:dyDescent="0.25">
      <c r="C83" s="24"/>
      <c r="D83" s="25"/>
      <c r="E83" s="26"/>
      <c r="F83" s="27"/>
    </row>
    <row r="84" spans="3:6" x14ac:dyDescent="0.25">
      <c r="C84" s="24"/>
      <c r="D84" s="25"/>
      <c r="E84" s="26"/>
      <c r="F84" s="27"/>
    </row>
    <row r="85" spans="3:6" x14ac:dyDescent="0.25">
      <c r="C85" s="24"/>
      <c r="D85" s="25"/>
      <c r="E85" s="26"/>
      <c r="F85" s="27"/>
    </row>
    <row r="86" spans="3:6" x14ac:dyDescent="0.25">
      <c r="C86" s="24"/>
      <c r="D86" s="25"/>
      <c r="E86" s="26"/>
      <c r="F86" s="27"/>
    </row>
    <row r="87" spans="3:6" x14ac:dyDescent="0.25">
      <c r="C87" s="24"/>
      <c r="D87" s="25"/>
      <c r="E87" s="26"/>
      <c r="F87" s="27"/>
    </row>
    <row r="88" spans="3:6" x14ac:dyDescent="0.25">
      <c r="C88" s="24"/>
      <c r="D88" s="25"/>
      <c r="E88" s="26"/>
      <c r="F88" s="27"/>
    </row>
    <row r="89" spans="3:6" x14ac:dyDescent="0.25">
      <c r="C89" s="24"/>
      <c r="D89" s="25"/>
      <c r="E89" s="26"/>
      <c r="F89" s="27"/>
    </row>
    <row r="90" spans="3:6" x14ac:dyDescent="0.25">
      <c r="C90" s="24"/>
      <c r="D90" s="25"/>
      <c r="E90" s="26"/>
      <c r="F90" s="27"/>
    </row>
    <row r="91" spans="3:6" x14ac:dyDescent="0.25">
      <c r="C91" s="24"/>
      <c r="D91" s="25"/>
      <c r="E91" s="26"/>
      <c r="F91" s="27"/>
    </row>
    <row r="92" spans="3:6" x14ac:dyDescent="0.25">
      <c r="C92" s="24"/>
      <c r="D92" s="25"/>
      <c r="E92" s="26"/>
      <c r="F92" s="27"/>
    </row>
    <row r="93" spans="3:6" x14ac:dyDescent="0.25">
      <c r="C93" s="24"/>
      <c r="D93" s="25"/>
      <c r="E93" s="26"/>
      <c r="F93" s="27"/>
    </row>
    <row r="94" spans="3:6" x14ac:dyDescent="0.25">
      <c r="C94" s="24"/>
      <c r="D94" s="25"/>
      <c r="E94" s="26"/>
      <c r="F94" s="27"/>
    </row>
    <row r="95" spans="3:6" x14ac:dyDescent="0.25">
      <c r="C95" s="24"/>
      <c r="D95" s="25"/>
      <c r="E95" s="26"/>
      <c r="F95" s="27"/>
    </row>
    <row r="96" spans="3:6" x14ac:dyDescent="0.25">
      <c r="C96" s="24"/>
      <c r="D96" s="25"/>
      <c r="E96" s="26"/>
      <c r="F96" s="27"/>
    </row>
    <row r="97" spans="3:6" x14ac:dyDescent="0.25">
      <c r="C97" s="24"/>
      <c r="D97" s="25"/>
      <c r="E97" s="26"/>
      <c r="F97" s="27"/>
    </row>
    <row r="98" spans="3:6" x14ac:dyDescent="0.25">
      <c r="C98" s="24"/>
      <c r="D98" s="25"/>
      <c r="E98" s="26"/>
      <c r="F98" s="27"/>
    </row>
    <row r="99" spans="3:6" x14ac:dyDescent="0.25">
      <c r="C99" s="24"/>
      <c r="D99" s="25"/>
      <c r="E99" s="26"/>
      <c r="F99" s="27"/>
    </row>
    <row r="100" spans="3:6" x14ac:dyDescent="0.25">
      <c r="C100" s="24"/>
      <c r="D100" s="25"/>
      <c r="E100" s="26"/>
      <c r="F100" s="27"/>
    </row>
    <row r="101" spans="3:6" x14ac:dyDescent="0.25">
      <c r="C101" s="24"/>
      <c r="D101" s="25"/>
      <c r="E101" s="26"/>
      <c r="F101" s="27"/>
    </row>
    <row r="102" spans="3:6" x14ac:dyDescent="0.25">
      <c r="C102" s="24"/>
      <c r="D102" s="25"/>
      <c r="E102" s="26"/>
      <c r="F102" s="27"/>
    </row>
    <row r="103" spans="3:6" x14ac:dyDescent="0.25">
      <c r="C103" s="24"/>
      <c r="D103" s="25"/>
      <c r="E103" s="26"/>
      <c r="F103" s="27"/>
    </row>
    <row r="104" spans="3:6" x14ac:dyDescent="0.25">
      <c r="C104" s="24"/>
      <c r="D104" s="25"/>
      <c r="E104" s="26"/>
      <c r="F104" s="27"/>
    </row>
    <row r="105" spans="3:6" x14ac:dyDescent="0.25">
      <c r="C105" s="24"/>
      <c r="D105" s="25"/>
      <c r="E105" s="26"/>
      <c r="F105" s="27"/>
    </row>
    <row r="106" spans="3:6" x14ac:dyDescent="0.25">
      <c r="C106" s="24"/>
      <c r="D106" s="25"/>
      <c r="E106" s="26"/>
      <c r="F106" s="27"/>
    </row>
    <row r="107" spans="3:6" x14ac:dyDescent="0.25">
      <c r="C107" s="24"/>
      <c r="D107" s="25"/>
      <c r="E107" s="26"/>
      <c r="F107" s="27"/>
    </row>
    <row r="108" spans="3:6" x14ac:dyDescent="0.25">
      <c r="C108" s="24"/>
      <c r="D108" s="25"/>
      <c r="E108" s="26"/>
      <c r="F108" s="27"/>
    </row>
    <row r="109" spans="3:6" x14ac:dyDescent="0.25">
      <c r="C109" s="24"/>
      <c r="D109" s="25"/>
      <c r="E109" s="26"/>
      <c r="F109" s="27"/>
    </row>
    <row r="110" spans="3:6" x14ac:dyDescent="0.25">
      <c r="C110" s="24"/>
      <c r="D110" s="25"/>
      <c r="E110" s="26"/>
      <c r="F110" s="27"/>
    </row>
    <row r="111" spans="3:6" x14ac:dyDescent="0.25">
      <c r="C111" s="24"/>
      <c r="D111" s="25"/>
      <c r="E111" s="26"/>
      <c r="F111" s="27"/>
    </row>
    <row r="112" spans="3:6" x14ac:dyDescent="0.25">
      <c r="C112" s="24"/>
      <c r="D112" s="25"/>
      <c r="E112" s="26"/>
      <c r="F112" s="27"/>
    </row>
    <row r="113" spans="3:6" x14ac:dyDescent="0.25">
      <c r="C113" s="24"/>
      <c r="D113" s="25"/>
      <c r="E113" s="26"/>
      <c r="F113" s="27"/>
    </row>
    <row r="114" spans="3:6" x14ac:dyDescent="0.25">
      <c r="C114" s="24"/>
      <c r="D114" s="25"/>
      <c r="E114" s="26"/>
      <c r="F114" s="27"/>
    </row>
    <row r="115" spans="3:6" x14ac:dyDescent="0.25">
      <c r="C115" s="24"/>
      <c r="D115" s="25"/>
      <c r="E115" s="26"/>
      <c r="F115" s="27"/>
    </row>
    <row r="116" spans="3:6" x14ac:dyDescent="0.25">
      <c r="C116" s="24"/>
      <c r="D116" s="25"/>
      <c r="E116" s="26"/>
      <c r="F116" s="27"/>
    </row>
    <row r="117" spans="3:6" x14ac:dyDescent="0.25">
      <c r="C117" s="24"/>
      <c r="D117" s="25"/>
      <c r="E117" s="26"/>
      <c r="F117" s="27"/>
    </row>
    <row r="118" spans="3:6" x14ac:dyDescent="0.25">
      <c r="C118" s="24"/>
      <c r="D118" s="25"/>
      <c r="E118" s="26"/>
      <c r="F118" s="27"/>
    </row>
    <row r="119" spans="3:6" x14ac:dyDescent="0.25">
      <c r="C119" s="24"/>
      <c r="D119" s="25"/>
      <c r="E119" s="26"/>
      <c r="F119" s="27"/>
    </row>
    <row r="120" spans="3:6" x14ac:dyDescent="0.25">
      <c r="C120" s="24"/>
      <c r="D120" s="25"/>
      <c r="E120" s="26"/>
      <c r="F120" s="27"/>
    </row>
    <row r="121" spans="3:6" x14ac:dyDescent="0.25">
      <c r="C121" s="24"/>
      <c r="D121" s="25"/>
      <c r="E121" s="26"/>
      <c r="F121" s="27"/>
    </row>
    <row r="122" spans="3:6" x14ac:dyDescent="0.25">
      <c r="C122" s="24"/>
      <c r="D122" s="25"/>
      <c r="E122" s="26"/>
      <c r="F122" s="27"/>
    </row>
    <row r="123" spans="3:6" x14ac:dyDescent="0.25">
      <c r="C123" s="24"/>
      <c r="D123" s="25"/>
      <c r="E123" s="26"/>
      <c r="F123" s="27"/>
    </row>
    <row r="124" spans="3:6" x14ac:dyDescent="0.25">
      <c r="C124" s="24"/>
      <c r="D124" s="25"/>
      <c r="E124" s="26"/>
      <c r="F124" s="27"/>
    </row>
    <row r="125" spans="3:6" x14ac:dyDescent="0.25">
      <c r="C125" s="24"/>
      <c r="D125" s="25"/>
      <c r="E125" s="26"/>
      <c r="F125" s="27"/>
    </row>
    <row r="126" spans="3:6" x14ac:dyDescent="0.25">
      <c r="C126" s="24"/>
      <c r="D126" s="25"/>
      <c r="E126" s="26"/>
      <c r="F126" s="27"/>
    </row>
    <row r="127" spans="3:6" x14ac:dyDescent="0.25">
      <c r="C127" s="24"/>
      <c r="D127" s="25"/>
      <c r="E127" s="26"/>
      <c r="F127" s="27"/>
    </row>
    <row r="128" spans="3:6" x14ac:dyDescent="0.25">
      <c r="C128" s="24"/>
      <c r="D128" s="25"/>
      <c r="E128" s="26"/>
      <c r="F128" s="27"/>
    </row>
    <row r="129" spans="3:6" x14ac:dyDescent="0.25">
      <c r="C129" s="24"/>
      <c r="D129" s="25"/>
      <c r="E129" s="26"/>
      <c r="F129" s="27"/>
    </row>
    <row r="130" spans="3:6" x14ac:dyDescent="0.25">
      <c r="C130" s="24"/>
      <c r="D130" s="25"/>
      <c r="E130" s="26"/>
      <c r="F130" s="27"/>
    </row>
    <row r="131" spans="3:6" x14ac:dyDescent="0.25">
      <c r="C131" s="24"/>
      <c r="D131" s="25"/>
      <c r="E131" s="26"/>
      <c r="F131" s="27"/>
    </row>
    <row r="132" spans="3:6" x14ac:dyDescent="0.25">
      <c r="C132" s="24"/>
      <c r="D132" s="25"/>
      <c r="E132" s="26"/>
      <c r="F132" s="27"/>
    </row>
    <row r="133" spans="3:6" x14ac:dyDescent="0.25">
      <c r="C133" s="24"/>
      <c r="D133" s="25"/>
      <c r="E133" s="26"/>
      <c r="F133" s="27"/>
    </row>
    <row r="134" spans="3:6" x14ac:dyDescent="0.25">
      <c r="C134" s="24"/>
      <c r="D134" s="25"/>
      <c r="E134" s="26"/>
      <c r="F134" s="27"/>
    </row>
    <row r="135" spans="3:6" x14ac:dyDescent="0.25">
      <c r="C135" s="24"/>
      <c r="D135" s="25"/>
      <c r="E135" s="26"/>
      <c r="F135" s="27"/>
    </row>
    <row r="136" spans="3:6" x14ac:dyDescent="0.25">
      <c r="C136" s="24"/>
      <c r="D136" s="25"/>
      <c r="E136" s="26"/>
      <c r="F136" s="27"/>
    </row>
    <row r="137" spans="3:6" x14ac:dyDescent="0.25">
      <c r="C137" s="24"/>
      <c r="D137" s="25"/>
      <c r="E137" s="26"/>
      <c r="F137" s="27"/>
    </row>
    <row r="138" spans="3:6" x14ac:dyDescent="0.25">
      <c r="C138" s="24"/>
      <c r="D138" s="25"/>
      <c r="E138" s="26"/>
      <c r="F138" s="27"/>
    </row>
    <row r="139" spans="3:6" x14ac:dyDescent="0.25">
      <c r="C139" s="24"/>
      <c r="D139" s="25"/>
      <c r="E139" s="26"/>
      <c r="F139" s="27"/>
    </row>
    <row r="140" spans="3:6" x14ac:dyDescent="0.25">
      <c r="C140" s="24"/>
      <c r="D140" s="25"/>
      <c r="E140" s="26"/>
      <c r="F140" s="27"/>
    </row>
    <row r="141" spans="3:6" x14ac:dyDescent="0.25">
      <c r="C141" s="24"/>
      <c r="D141" s="25"/>
      <c r="E141" s="26"/>
      <c r="F141" s="27"/>
    </row>
    <row r="142" spans="3:6" x14ac:dyDescent="0.25">
      <c r="C142" s="24"/>
      <c r="D142" s="25"/>
      <c r="E142" s="26"/>
      <c r="F142" s="27"/>
    </row>
    <row r="143" spans="3:6" x14ac:dyDescent="0.25">
      <c r="C143" s="24"/>
      <c r="D143" s="25"/>
      <c r="E143" s="26"/>
      <c r="F143" s="27"/>
    </row>
    <row r="144" spans="3:6" x14ac:dyDescent="0.25">
      <c r="C144" s="24"/>
      <c r="D144" s="25"/>
      <c r="E144" s="26"/>
      <c r="F144" s="27"/>
    </row>
    <row r="145" spans="3:6" x14ac:dyDescent="0.25">
      <c r="C145" s="24"/>
      <c r="D145" s="25"/>
      <c r="E145" s="26"/>
      <c r="F145" s="27"/>
    </row>
    <row r="146" spans="3:6" x14ac:dyDescent="0.25">
      <c r="C146" s="24"/>
      <c r="D146" s="25"/>
      <c r="E146" s="26"/>
      <c r="F146" s="27"/>
    </row>
    <row r="147" spans="3:6" x14ac:dyDescent="0.25">
      <c r="C147" s="24"/>
      <c r="D147" s="25"/>
      <c r="E147" s="26"/>
      <c r="F147" s="27"/>
    </row>
    <row r="148" spans="3:6" x14ac:dyDescent="0.25">
      <c r="C148" s="24"/>
      <c r="D148" s="25"/>
      <c r="E148" s="26"/>
      <c r="F148" s="27"/>
    </row>
    <row r="149" spans="3:6" x14ac:dyDescent="0.25">
      <c r="C149" s="24"/>
      <c r="D149" s="25"/>
      <c r="E149" s="26"/>
      <c r="F149" s="27"/>
    </row>
    <row r="150" spans="3:6" x14ac:dyDescent="0.25">
      <c r="C150" s="24"/>
      <c r="D150" s="25"/>
      <c r="E150" s="26"/>
      <c r="F150" s="27"/>
    </row>
    <row r="151" spans="3:6" x14ac:dyDescent="0.25">
      <c r="C151" s="24"/>
      <c r="D151" s="25"/>
      <c r="E151" s="26"/>
      <c r="F151" s="27"/>
    </row>
    <row r="152" spans="3:6" x14ac:dyDescent="0.25">
      <c r="C152" s="24"/>
      <c r="D152" s="25"/>
      <c r="E152" s="26"/>
      <c r="F152" s="27"/>
    </row>
    <row r="153" spans="3:6" x14ac:dyDescent="0.25">
      <c r="C153" s="24"/>
      <c r="D153" s="25"/>
      <c r="E153" s="26"/>
      <c r="F153" s="27"/>
    </row>
    <row r="154" spans="3:6" x14ac:dyDescent="0.25">
      <c r="C154" s="24"/>
      <c r="D154" s="25"/>
      <c r="E154" s="26"/>
      <c r="F154" s="27"/>
    </row>
    <row r="155" spans="3:6" x14ac:dyDescent="0.25">
      <c r="C155" s="24"/>
      <c r="D155" s="25"/>
      <c r="E155" s="26"/>
      <c r="F155" s="27"/>
    </row>
    <row r="156" spans="3:6" x14ac:dyDescent="0.25">
      <c r="C156" s="24"/>
      <c r="D156" s="25"/>
      <c r="E156" s="26"/>
      <c r="F156" s="27"/>
    </row>
    <row r="157" spans="3:6" x14ac:dyDescent="0.25">
      <c r="C157" s="24"/>
      <c r="D157" s="25"/>
      <c r="E157" s="26"/>
      <c r="F157" s="27"/>
    </row>
    <row r="158" spans="3:6" x14ac:dyDescent="0.25">
      <c r="C158" s="24"/>
      <c r="D158" s="25"/>
      <c r="E158" s="26"/>
      <c r="F158" s="27"/>
    </row>
    <row r="159" spans="3:6" x14ac:dyDescent="0.25">
      <c r="C159" s="24"/>
      <c r="D159" s="25"/>
      <c r="E159" s="26"/>
      <c r="F159" s="27"/>
    </row>
    <row r="160" spans="3:6" x14ac:dyDescent="0.25">
      <c r="C160" s="24"/>
      <c r="D160" s="25"/>
      <c r="E160" s="26"/>
      <c r="F160" s="27"/>
    </row>
    <row r="161" spans="3:6" x14ac:dyDescent="0.25">
      <c r="C161" s="24"/>
      <c r="D161" s="25"/>
      <c r="E161" s="26"/>
      <c r="F161" s="27"/>
    </row>
    <row r="162" spans="3:6" x14ac:dyDescent="0.25">
      <c r="C162" s="24"/>
      <c r="D162" s="25"/>
      <c r="E162" s="26"/>
      <c r="F162" s="27"/>
    </row>
    <row r="163" spans="3:6" x14ac:dyDescent="0.25">
      <c r="C163" s="24"/>
      <c r="D163" s="25"/>
      <c r="E163" s="26"/>
      <c r="F163" s="27"/>
    </row>
    <row r="164" spans="3:6" x14ac:dyDescent="0.25">
      <c r="C164" s="24"/>
      <c r="D164" s="25"/>
      <c r="E164" s="26"/>
      <c r="F164" s="27"/>
    </row>
    <row r="165" spans="3:6" x14ac:dyDescent="0.25">
      <c r="C165" s="24"/>
      <c r="D165" s="25"/>
      <c r="E165" s="26"/>
      <c r="F165" s="27"/>
    </row>
    <row r="166" spans="3:6" x14ac:dyDescent="0.25">
      <c r="C166" s="24"/>
      <c r="D166" s="25"/>
      <c r="E166" s="26"/>
      <c r="F166" s="27"/>
    </row>
    <row r="167" spans="3:6" x14ac:dyDescent="0.25">
      <c r="C167" s="24"/>
      <c r="D167" s="25"/>
      <c r="E167" s="26"/>
      <c r="F167" s="27"/>
    </row>
    <row r="168" spans="3:6" x14ac:dyDescent="0.25">
      <c r="C168" s="24"/>
      <c r="D168" s="25"/>
      <c r="E168" s="26"/>
      <c r="F168" s="27"/>
    </row>
    <row r="169" spans="3:6" x14ac:dyDescent="0.25">
      <c r="C169" s="24"/>
      <c r="D169" s="25"/>
      <c r="E169" s="26"/>
      <c r="F169" s="27"/>
    </row>
    <row r="170" spans="3:6" x14ac:dyDescent="0.25">
      <c r="C170" s="24"/>
      <c r="D170" s="25"/>
      <c r="E170" s="26"/>
      <c r="F170" s="27"/>
    </row>
    <row r="171" spans="3:6" x14ac:dyDescent="0.25">
      <c r="C171" s="24"/>
      <c r="D171" s="25"/>
      <c r="E171" s="26"/>
      <c r="F171" s="27"/>
    </row>
    <row r="172" spans="3:6" x14ac:dyDescent="0.25">
      <c r="C172" s="24"/>
      <c r="D172" s="25"/>
      <c r="E172" s="26"/>
      <c r="F172" s="27"/>
    </row>
    <row r="173" spans="3:6" x14ac:dyDescent="0.25">
      <c r="C173" s="24"/>
      <c r="D173" s="25"/>
      <c r="E173" s="26"/>
      <c r="F173" s="27"/>
    </row>
    <row r="174" spans="3:6" x14ac:dyDescent="0.25">
      <c r="C174" s="24"/>
      <c r="D174" s="25"/>
      <c r="E174" s="26"/>
      <c r="F174" s="27"/>
    </row>
    <row r="175" spans="3:6" x14ac:dyDescent="0.25">
      <c r="C175" s="24"/>
      <c r="D175" s="25"/>
      <c r="E175" s="26"/>
      <c r="F175" s="27"/>
    </row>
    <row r="176" spans="3:6" x14ac:dyDescent="0.25">
      <c r="C176" s="24"/>
      <c r="D176" s="25"/>
      <c r="E176" s="26"/>
      <c r="F176" s="27"/>
    </row>
    <row r="177" spans="3:6" x14ac:dyDescent="0.25">
      <c r="C177" s="24"/>
      <c r="D177" s="25"/>
      <c r="E177" s="26"/>
      <c r="F177" s="27"/>
    </row>
    <row r="178" spans="3:6" x14ac:dyDescent="0.25">
      <c r="C178" s="24"/>
      <c r="D178" s="25"/>
      <c r="E178" s="26"/>
      <c r="F178" s="27"/>
    </row>
    <row r="179" spans="3:6" x14ac:dyDescent="0.25">
      <c r="C179" s="24"/>
      <c r="D179" s="25"/>
      <c r="E179" s="26"/>
      <c r="F179" s="27"/>
    </row>
    <row r="180" spans="3:6" x14ac:dyDescent="0.25">
      <c r="C180" s="24"/>
      <c r="D180" s="25"/>
      <c r="E180" s="26"/>
      <c r="F180" s="27"/>
    </row>
    <row r="181" spans="3:6" x14ac:dyDescent="0.25">
      <c r="C181" s="24"/>
      <c r="D181" s="25"/>
      <c r="E181" s="26"/>
      <c r="F181" s="27"/>
    </row>
    <row r="182" spans="3:6" x14ac:dyDescent="0.25">
      <c r="C182" s="24"/>
      <c r="D182" s="25"/>
      <c r="E182" s="26"/>
      <c r="F182" s="27"/>
    </row>
    <row r="183" spans="3:6" x14ac:dyDescent="0.25">
      <c r="C183" s="24"/>
      <c r="D183" s="25"/>
      <c r="E183" s="26"/>
      <c r="F183" s="27"/>
    </row>
    <row r="184" spans="3:6" x14ac:dyDescent="0.25">
      <c r="C184" s="24"/>
      <c r="D184" s="25"/>
      <c r="E184" s="26"/>
      <c r="F184" s="27"/>
    </row>
    <row r="185" spans="3:6" x14ac:dyDescent="0.25">
      <c r="C185" s="24"/>
      <c r="D185" s="25"/>
      <c r="E185" s="26"/>
      <c r="F185" s="27"/>
    </row>
    <row r="186" spans="3:6" x14ac:dyDescent="0.25">
      <c r="C186" s="24"/>
      <c r="D186" s="25"/>
      <c r="E186" s="26"/>
      <c r="F186" s="27"/>
    </row>
    <row r="187" spans="3:6" x14ac:dyDescent="0.25">
      <c r="C187" s="24"/>
      <c r="D187" s="25"/>
      <c r="E187" s="26"/>
      <c r="F187" s="27"/>
    </row>
    <row r="188" spans="3:6" x14ac:dyDescent="0.25">
      <c r="C188" s="24"/>
      <c r="D188" s="25"/>
      <c r="E188" s="26"/>
      <c r="F188" s="27"/>
    </row>
    <row r="189" spans="3:6" x14ac:dyDescent="0.25">
      <c r="C189" s="24"/>
      <c r="D189" s="25"/>
      <c r="E189" s="26"/>
      <c r="F189" s="27"/>
    </row>
    <row r="190" spans="3:6" x14ac:dyDescent="0.25">
      <c r="C190" s="24"/>
      <c r="D190" s="25"/>
      <c r="E190" s="26"/>
      <c r="F190" s="27"/>
    </row>
    <row r="191" spans="3:6" x14ac:dyDescent="0.25">
      <c r="C191" s="24"/>
      <c r="D191" s="25"/>
      <c r="E191" s="26"/>
      <c r="F191" s="27"/>
    </row>
    <row r="192" spans="3:6" x14ac:dyDescent="0.25">
      <c r="C192" s="24"/>
      <c r="D192" s="25"/>
      <c r="E192" s="26"/>
      <c r="F192" s="27"/>
    </row>
    <row r="193" spans="3:6" x14ac:dyDescent="0.25">
      <c r="C193" s="24"/>
      <c r="D193" s="25"/>
      <c r="E193" s="26"/>
      <c r="F193" s="27"/>
    </row>
    <row r="194" spans="3:6" x14ac:dyDescent="0.25">
      <c r="C194" s="24"/>
      <c r="D194" s="25"/>
      <c r="E194" s="26"/>
      <c r="F194" s="27"/>
    </row>
    <row r="195" spans="3:6" x14ac:dyDescent="0.25">
      <c r="C195" s="24"/>
      <c r="D195" s="25"/>
      <c r="E195" s="26"/>
      <c r="F195" s="27"/>
    </row>
    <row r="196" spans="3:6" x14ac:dyDescent="0.25">
      <c r="C196" s="24"/>
      <c r="D196" s="25"/>
      <c r="E196" s="26"/>
      <c r="F196" s="27"/>
    </row>
    <row r="197" spans="3:6" x14ac:dyDescent="0.25">
      <c r="C197" s="24"/>
      <c r="D197" s="25"/>
      <c r="E197" s="26"/>
      <c r="F197" s="27"/>
    </row>
    <row r="198" spans="3:6" x14ac:dyDescent="0.25">
      <c r="C198" s="24"/>
      <c r="D198" s="25"/>
      <c r="E198" s="26"/>
      <c r="F198" s="27"/>
    </row>
    <row r="199" spans="3:6" x14ac:dyDescent="0.25">
      <c r="C199" s="24"/>
      <c r="D199" s="25"/>
      <c r="E199" s="26"/>
      <c r="F199" s="27"/>
    </row>
    <row r="200" spans="3:6" x14ac:dyDescent="0.25">
      <c r="C200" s="24"/>
      <c r="D200" s="25"/>
      <c r="E200" s="26"/>
      <c r="F200" s="27"/>
    </row>
    <row r="201" spans="3:6" x14ac:dyDescent="0.25">
      <c r="C201" s="24"/>
      <c r="D201" s="25"/>
      <c r="E201" s="26"/>
      <c r="F201" s="27"/>
    </row>
    <row r="202" spans="3:6" x14ac:dyDescent="0.25">
      <c r="C202" s="24"/>
      <c r="D202" s="25"/>
      <c r="E202" s="26"/>
      <c r="F202" s="27"/>
    </row>
    <row r="203" spans="3:6" x14ac:dyDescent="0.25">
      <c r="C203" s="24"/>
      <c r="D203" s="25"/>
      <c r="E203" s="26"/>
      <c r="F203" s="27"/>
    </row>
    <row r="204" spans="3:6" x14ac:dyDescent="0.25">
      <c r="C204" s="24"/>
      <c r="D204" s="25"/>
      <c r="E204" s="26"/>
      <c r="F204" s="27"/>
    </row>
    <row r="205" spans="3:6" x14ac:dyDescent="0.25">
      <c r="C205" s="24"/>
      <c r="D205" s="25"/>
      <c r="E205" s="26"/>
      <c r="F205" s="27"/>
    </row>
    <row r="206" spans="3:6" x14ac:dyDescent="0.25">
      <c r="C206" s="24"/>
      <c r="D206" s="25"/>
      <c r="E206" s="26"/>
      <c r="F206" s="27"/>
    </row>
    <row r="207" spans="3:6" x14ac:dyDescent="0.25">
      <c r="C207" s="24"/>
      <c r="D207" s="25"/>
      <c r="E207" s="26"/>
      <c r="F207" s="27"/>
    </row>
    <row r="208" spans="3:6" x14ac:dyDescent="0.25">
      <c r="C208" s="24"/>
      <c r="D208" s="25"/>
      <c r="E208" s="26"/>
      <c r="F208" s="27"/>
    </row>
    <row r="209" spans="3:6" x14ac:dyDescent="0.25">
      <c r="C209" s="24"/>
      <c r="D209" s="25"/>
      <c r="E209" s="26"/>
      <c r="F209" s="27"/>
    </row>
    <row r="210" spans="3:6" x14ac:dyDescent="0.25">
      <c r="C210" s="24"/>
      <c r="D210" s="25"/>
      <c r="E210" s="26"/>
      <c r="F210" s="27"/>
    </row>
    <row r="211" spans="3:6" x14ac:dyDescent="0.25">
      <c r="C211" s="24"/>
      <c r="D211" s="25"/>
      <c r="E211" s="26"/>
      <c r="F211" s="27"/>
    </row>
    <row r="212" spans="3:6" x14ac:dyDescent="0.25">
      <c r="C212" s="24"/>
      <c r="D212" s="25"/>
      <c r="E212" s="26"/>
      <c r="F212" s="27"/>
    </row>
    <row r="213" spans="3:6" x14ac:dyDescent="0.25">
      <c r="C213" s="24"/>
      <c r="D213" s="25"/>
      <c r="E213" s="26"/>
      <c r="F213" s="27"/>
    </row>
    <row r="214" spans="3:6" x14ac:dyDescent="0.25">
      <c r="C214" s="24"/>
      <c r="D214" s="25"/>
      <c r="E214" s="26"/>
      <c r="F214" s="27"/>
    </row>
    <row r="215" spans="3:6" x14ac:dyDescent="0.25">
      <c r="C215" s="24"/>
      <c r="D215" s="25"/>
      <c r="E215" s="26"/>
      <c r="F215" s="27"/>
    </row>
    <row r="216" spans="3:6" x14ac:dyDescent="0.25">
      <c r="C216" s="24"/>
      <c r="D216" s="25"/>
      <c r="E216" s="26"/>
      <c r="F216" s="27"/>
    </row>
    <row r="217" spans="3:6" x14ac:dyDescent="0.25">
      <c r="C217" s="24"/>
      <c r="D217" s="25"/>
      <c r="E217" s="26"/>
      <c r="F217" s="27"/>
    </row>
    <row r="218" spans="3:6" x14ac:dyDescent="0.25">
      <c r="C218" s="24"/>
      <c r="D218" s="25"/>
      <c r="E218" s="26"/>
      <c r="F218" s="27"/>
    </row>
    <row r="219" spans="3:6" x14ac:dyDescent="0.25">
      <c r="C219" s="24"/>
      <c r="D219" s="25"/>
      <c r="E219" s="26"/>
      <c r="F219" s="27"/>
    </row>
    <row r="220" spans="3:6" x14ac:dyDescent="0.25">
      <c r="C220" s="24"/>
      <c r="D220" s="25"/>
      <c r="E220" s="26"/>
      <c r="F220" s="27"/>
    </row>
    <row r="221" spans="3:6" x14ac:dyDescent="0.25">
      <c r="C221" s="24"/>
      <c r="D221" s="25"/>
      <c r="E221" s="26"/>
      <c r="F221" s="27"/>
    </row>
    <row r="222" spans="3:6" x14ac:dyDescent="0.25">
      <c r="C222" s="24"/>
      <c r="D222" s="25"/>
      <c r="E222" s="26"/>
      <c r="F222" s="27"/>
    </row>
    <row r="223" spans="3:6" x14ac:dyDescent="0.25">
      <c r="C223" s="24"/>
      <c r="D223" s="25"/>
      <c r="E223" s="26"/>
      <c r="F223" s="27"/>
    </row>
    <row r="224" spans="3:6" x14ac:dyDescent="0.25">
      <c r="C224" s="24"/>
      <c r="D224" s="25"/>
      <c r="E224" s="26"/>
      <c r="F224" s="27"/>
    </row>
    <row r="225" spans="3:6" x14ac:dyDescent="0.25">
      <c r="C225" s="24"/>
      <c r="D225" s="25"/>
      <c r="E225" s="26"/>
      <c r="F225" s="27"/>
    </row>
    <row r="226" spans="3:6" x14ac:dyDescent="0.25">
      <c r="C226" s="24"/>
      <c r="D226" s="25"/>
      <c r="E226" s="26"/>
      <c r="F226" s="27"/>
    </row>
    <row r="227" spans="3:6" x14ac:dyDescent="0.25">
      <c r="C227" s="24"/>
      <c r="D227" s="25"/>
      <c r="E227" s="26"/>
      <c r="F227" s="27"/>
    </row>
    <row r="228" spans="3:6" x14ac:dyDescent="0.25">
      <c r="C228" s="24"/>
      <c r="D228" s="25"/>
      <c r="E228" s="26"/>
      <c r="F228" s="27"/>
    </row>
    <row r="229" spans="3:6" x14ac:dyDescent="0.25">
      <c r="C229" s="24"/>
      <c r="D229" s="25"/>
      <c r="E229" s="26"/>
      <c r="F229" s="27"/>
    </row>
    <row r="230" spans="3:6" x14ac:dyDescent="0.25">
      <c r="C230" s="24"/>
      <c r="D230" s="25"/>
      <c r="E230" s="26"/>
      <c r="F230" s="27"/>
    </row>
    <row r="231" spans="3:6" x14ac:dyDescent="0.25">
      <c r="C231" s="24"/>
      <c r="D231" s="25"/>
      <c r="E231" s="26"/>
      <c r="F231" s="27"/>
    </row>
    <row r="232" spans="3:6" x14ac:dyDescent="0.25">
      <c r="C232" s="24"/>
      <c r="D232" s="25"/>
      <c r="E232" s="26"/>
      <c r="F232" s="27"/>
    </row>
    <row r="233" spans="3:6" x14ac:dyDescent="0.25">
      <c r="C233" s="24"/>
      <c r="D233" s="25"/>
      <c r="E233" s="26"/>
      <c r="F233" s="27"/>
    </row>
    <row r="234" spans="3:6" x14ac:dyDescent="0.25">
      <c r="C234" s="24"/>
      <c r="D234" s="25"/>
      <c r="E234" s="26"/>
      <c r="F234" s="27"/>
    </row>
    <row r="235" spans="3:6" x14ac:dyDescent="0.25">
      <c r="C235" s="24"/>
      <c r="D235" s="25"/>
      <c r="E235" s="26"/>
      <c r="F235" s="27"/>
    </row>
    <row r="236" spans="3:6" x14ac:dyDescent="0.25">
      <c r="C236" s="24"/>
      <c r="D236" s="25"/>
      <c r="E236" s="26"/>
      <c r="F236" s="27"/>
    </row>
    <row r="237" spans="3:6" x14ac:dyDescent="0.25">
      <c r="C237" s="24"/>
      <c r="D237" s="25"/>
      <c r="E237" s="26"/>
      <c r="F237" s="27"/>
    </row>
    <row r="238" spans="3:6" x14ac:dyDescent="0.25">
      <c r="C238" s="24"/>
      <c r="D238" s="25"/>
      <c r="E238" s="26"/>
      <c r="F238" s="27"/>
    </row>
    <row r="239" spans="3:6" x14ac:dyDescent="0.25">
      <c r="C239" s="24"/>
      <c r="D239" s="25"/>
      <c r="E239" s="26"/>
      <c r="F239" s="27"/>
    </row>
    <row r="240" spans="3:6" x14ac:dyDescent="0.25">
      <c r="C240" s="24"/>
      <c r="D240" s="25"/>
      <c r="E240" s="26"/>
      <c r="F240" s="27"/>
    </row>
    <row r="241" spans="3:6" x14ac:dyDescent="0.25">
      <c r="C241" s="24"/>
      <c r="D241" s="25"/>
      <c r="E241" s="26"/>
      <c r="F241" s="27"/>
    </row>
    <row r="242" spans="3:6" x14ac:dyDescent="0.25">
      <c r="C242" s="24"/>
      <c r="D242" s="25"/>
      <c r="E242" s="26"/>
      <c r="F242" s="27"/>
    </row>
    <row r="243" spans="3:6" x14ac:dyDescent="0.25">
      <c r="C243" s="24"/>
      <c r="D243" s="25"/>
      <c r="E243" s="26"/>
      <c r="F243" s="27"/>
    </row>
    <row r="244" spans="3:6" x14ac:dyDescent="0.25">
      <c r="C244" s="24"/>
      <c r="D244" s="25"/>
      <c r="E244" s="26"/>
      <c r="F244" s="27"/>
    </row>
    <row r="245" spans="3:6" x14ac:dyDescent="0.25">
      <c r="C245" s="24"/>
      <c r="D245" s="25"/>
      <c r="E245" s="26"/>
      <c r="F245" s="27"/>
    </row>
    <row r="246" spans="3:6" x14ac:dyDescent="0.25">
      <c r="C246" s="24"/>
      <c r="D246" s="25"/>
      <c r="E246" s="26"/>
      <c r="F246" s="27"/>
    </row>
    <row r="247" spans="3:6" x14ac:dyDescent="0.25">
      <c r="C247" s="24"/>
      <c r="D247" s="25"/>
      <c r="E247" s="26"/>
      <c r="F247" s="27"/>
    </row>
    <row r="248" spans="3:6" x14ac:dyDescent="0.25">
      <c r="C248" s="24"/>
      <c r="D248" s="25"/>
      <c r="E248" s="26"/>
      <c r="F248" s="27"/>
    </row>
    <row r="249" spans="3:6" x14ac:dyDescent="0.25">
      <c r="C249" s="24"/>
      <c r="D249" s="25"/>
      <c r="E249" s="26"/>
      <c r="F249" s="27"/>
    </row>
    <row r="250" spans="3:6" x14ac:dyDescent="0.25">
      <c r="C250" s="24"/>
      <c r="D250" s="25"/>
      <c r="E250" s="26"/>
      <c r="F250" s="27"/>
    </row>
    <row r="251" spans="3:6" x14ac:dyDescent="0.25">
      <c r="C251" s="24"/>
      <c r="D251" s="25"/>
      <c r="E251" s="26"/>
      <c r="F251" s="27"/>
    </row>
    <row r="252" spans="3:6" x14ac:dyDescent="0.25">
      <c r="C252" s="24"/>
      <c r="D252" s="25"/>
      <c r="E252" s="26"/>
      <c r="F252" s="27"/>
    </row>
    <row r="253" spans="3:6" x14ac:dyDescent="0.25">
      <c r="C253" s="24"/>
      <c r="D253" s="25"/>
      <c r="E253" s="26"/>
      <c r="F253" s="27"/>
    </row>
    <row r="254" spans="3:6" x14ac:dyDescent="0.25">
      <c r="C254" s="24"/>
      <c r="D254" s="25"/>
      <c r="E254" s="26"/>
      <c r="F254" s="27"/>
    </row>
    <row r="255" spans="3:6" x14ac:dyDescent="0.25">
      <c r="C255" s="24"/>
      <c r="D255" s="25"/>
      <c r="E255" s="26"/>
      <c r="F255" s="27"/>
    </row>
    <row r="256" spans="3:6" x14ac:dyDescent="0.25">
      <c r="C256" s="24"/>
      <c r="D256" s="25"/>
      <c r="E256" s="26"/>
      <c r="F256" s="27"/>
    </row>
    <row r="257" spans="3:6" x14ac:dyDescent="0.25">
      <c r="C257" s="24"/>
      <c r="D257" s="25"/>
      <c r="E257" s="26"/>
      <c r="F257" s="27"/>
    </row>
    <row r="258" spans="3:6" x14ac:dyDescent="0.25">
      <c r="C258" s="24"/>
      <c r="D258" s="25"/>
      <c r="E258" s="26"/>
      <c r="F258" s="27"/>
    </row>
    <row r="259" spans="3:6" x14ac:dyDescent="0.25">
      <c r="C259" s="24"/>
      <c r="D259" s="25"/>
      <c r="E259" s="26"/>
      <c r="F259" s="27"/>
    </row>
    <row r="260" spans="3:6" x14ac:dyDescent="0.25">
      <c r="C260" s="24"/>
      <c r="D260" s="25"/>
      <c r="E260" s="26"/>
      <c r="F260" s="27"/>
    </row>
    <row r="261" spans="3:6" x14ac:dyDescent="0.25">
      <c r="C261" s="24"/>
      <c r="D261" s="25"/>
      <c r="E261" s="26"/>
      <c r="F261" s="27"/>
    </row>
    <row r="262" spans="3:6" x14ac:dyDescent="0.25">
      <c r="C262" s="24"/>
      <c r="D262" s="25"/>
      <c r="E262" s="26"/>
      <c r="F262" s="27"/>
    </row>
    <row r="263" spans="3:6" x14ac:dyDescent="0.25">
      <c r="C263" s="24"/>
      <c r="D263" s="25"/>
      <c r="E263" s="26"/>
      <c r="F263" s="27"/>
    </row>
    <row r="264" spans="3:6" x14ac:dyDescent="0.25">
      <c r="C264" s="24"/>
      <c r="D264" s="25"/>
      <c r="E264" s="26"/>
      <c r="F264" s="27"/>
    </row>
    <row r="265" spans="3:6" x14ac:dyDescent="0.25">
      <c r="C265" s="24"/>
      <c r="D265" s="25"/>
      <c r="E265" s="26"/>
      <c r="F265" s="27"/>
    </row>
    <row r="266" spans="3:6" x14ac:dyDescent="0.25">
      <c r="C266" s="24"/>
      <c r="D266" s="25"/>
      <c r="E266" s="26"/>
      <c r="F266" s="27"/>
    </row>
    <row r="267" spans="3:6" x14ac:dyDescent="0.25">
      <c r="C267" s="24"/>
      <c r="D267" s="25"/>
      <c r="E267" s="26"/>
      <c r="F267" s="27"/>
    </row>
    <row r="268" spans="3:6" x14ac:dyDescent="0.25">
      <c r="C268" s="24"/>
      <c r="D268" s="25"/>
      <c r="E268" s="26"/>
      <c r="F268" s="27"/>
    </row>
    <row r="269" spans="3:6" x14ac:dyDescent="0.25">
      <c r="C269" s="24"/>
      <c r="D269" s="25"/>
      <c r="E269" s="26"/>
      <c r="F269" s="27"/>
    </row>
    <row r="270" spans="3:6" x14ac:dyDescent="0.25">
      <c r="C270" s="24"/>
      <c r="D270" s="25"/>
      <c r="E270" s="26"/>
      <c r="F270" s="27"/>
    </row>
    <row r="271" spans="3:6" x14ac:dyDescent="0.25">
      <c r="C271" s="24"/>
      <c r="D271" s="25"/>
      <c r="E271" s="26"/>
      <c r="F271" s="27"/>
    </row>
    <row r="272" spans="3:6" x14ac:dyDescent="0.25">
      <c r="C272" s="24"/>
      <c r="D272" s="25"/>
      <c r="E272" s="26"/>
      <c r="F272" s="27"/>
    </row>
    <row r="273" spans="3:6" x14ac:dyDescent="0.25">
      <c r="C273" s="24"/>
      <c r="D273" s="25"/>
      <c r="E273" s="26"/>
      <c r="F273" s="27"/>
    </row>
    <row r="274" spans="3:6" x14ac:dyDescent="0.25">
      <c r="C274" s="24"/>
      <c r="D274" s="25"/>
      <c r="E274" s="26"/>
      <c r="F274" s="27"/>
    </row>
    <row r="275" spans="3:6" x14ac:dyDescent="0.25">
      <c r="C275" s="24"/>
      <c r="D275" s="25"/>
      <c r="E275" s="26"/>
      <c r="F275" s="27"/>
    </row>
    <row r="276" spans="3:6" x14ac:dyDescent="0.25">
      <c r="C276" s="24"/>
      <c r="D276" s="25"/>
      <c r="E276" s="26"/>
      <c r="F276" s="27"/>
    </row>
    <row r="277" spans="3:6" x14ac:dyDescent="0.25">
      <c r="C277" s="24"/>
      <c r="D277" s="25"/>
      <c r="E277" s="26"/>
      <c r="F277" s="27"/>
    </row>
    <row r="278" spans="3:6" x14ac:dyDescent="0.25">
      <c r="C278" s="24"/>
      <c r="D278" s="25"/>
      <c r="E278" s="26"/>
      <c r="F278" s="27"/>
    </row>
    <row r="279" spans="3:6" x14ac:dyDescent="0.25">
      <c r="C279" s="24"/>
      <c r="D279" s="25"/>
      <c r="E279" s="26"/>
      <c r="F279" s="27"/>
    </row>
    <row r="280" spans="3:6" x14ac:dyDescent="0.25">
      <c r="C280" s="24"/>
      <c r="D280" s="25"/>
      <c r="E280" s="26"/>
      <c r="F280" s="27"/>
    </row>
    <row r="281" spans="3:6" x14ac:dyDescent="0.25">
      <c r="C281" s="24"/>
      <c r="D281" s="25"/>
      <c r="E281" s="26"/>
      <c r="F281" s="27"/>
    </row>
    <row r="282" spans="3:6" x14ac:dyDescent="0.25">
      <c r="C282" s="24"/>
      <c r="D282" s="25"/>
      <c r="E282" s="26"/>
      <c r="F282" s="27"/>
    </row>
    <row r="283" spans="3:6" x14ac:dyDescent="0.25">
      <c r="C283" s="24"/>
      <c r="D283" s="25"/>
      <c r="E283" s="26"/>
      <c r="F283" s="27"/>
    </row>
    <row r="284" spans="3:6" x14ac:dyDescent="0.25">
      <c r="C284" s="24"/>
      <c r="D284" s="25"/>
      <c r="E284" s="26"/>
      <c r="F284" s="27"/>
    </row>
  </sheetData>
  <phoneticPr fontId="3" type="noConversion"/>
  <pageMargins left="0.75" right="0.75" top="1" bottom="1" header="0.4921259845" footer="0.492125984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M132"/>
  <sheetViews>
    <sheetView topLeftCell="A28" workbookViewId="0">
      <selection activeCell="D26" sqref="D26"/>
    </sheetView>
  </sheetViews>
  <sheetFormatPr defaultColWidth="9.109375" defaultRowHeight="13.2" x14ac:dyDescent="0.25"/>
  <cols>
    <col min="1" max="1" width="37.6640625" customWidth="1"/>
    <col min="2" max="2" width="14" style="3" customWidth="1"/>
    <col min="3" max="3" width="10.33203125" customWidth="1"/>
    <col min="4" max="4" width="10.6640625" customWidth="1"/>
    <col min="5" max="5" width="12.33203125" customWidth="1"/>
    <col min="6" max="6" width="11.6640625" customWidth="1"/>
    <col min="7" max="7" width="10.33203125" bestFit="1" customWidth="1"/>
    <col min="8" max="10" width="9.109375" customWidth="1"/>
    <col min="11" max="11" width="15" customWidth="1"/>
  </cols>
  <sheetData>
    <row r="1" spans="1:13" x14ac:dyDescent="0.25">
      <c r="A1" s="69" t="s">
        <v>118</v>
      </c>
    </row>
    <row r="2" spans="1:13" x14ac:dyDescent="0.25">
      <c r="J2" t="s">
        <v>72</v>
      </c>
      <c r="L2" s="22">
        <f>B5*B6</f>
        <v>32</v>
      </c>
      <c r="M2" t="s">
        <v>73</v>
      </c>
    </row>
    <row r="3" spans="1:13" x14ac:dyDescent="0.25">
      <c r="A3" t="s">
        <v>119</v>
      </c>
      <c r="L3" s="22"/>
    </row>
    <row r="4" spans="1:13" x14ac:dyDescent="0.25">
      <c r="L4" s="22"/>
    </row>
    <row r="5" spans="1:13" x14ac:dyDescent="0.25">
      <c r="A5" s="3" t="s">
        <v>104</v>
      </c>
      <c r="B5" s="79">
        <v>8</v>
      </c>
      <c r="J5" t="s">
        <v>101</v>
      </c>
      <c r="L5" s="22">
        <f>IF(B8*B9&gt;0,B8*B9,0)</f>
        <v>0</v>
      </c>
      <c r="M5" t="s">
        <v>79</v>
      </c>
    </row>
    <row r="6" spans="1:13" x14ac:dyDescent="0.25">
      <c r="A6" s="3" t="s">
        <v>1</v>
      </c>
      <c r="B6" s="79">
        <v>4</v>
      </c>
      <c r="J6" t="s">
        <v>95</v>
      </c>
      <c r="L6" s="22">
        <f>IF(B10="oui",3.14*1.5*1.5/2,IF(B11="oui",3.14*2*2/2,0))</f>
        <v>3.5324999999999998</v>
      </c>
    </row>
    <row r="7" spans="1:13" x14ac:dyDescent="0.25">
      <c r="A7" s="3" t="s">
        <v>2</v>
      </c>
      <c r="B7" s="79">
        <v>1.5</v>
      </c>
      <c r="C7" t="s">
        <v>120</v>
      </c>
      <c r="J7" t="s">
        <v>100</v>
      </c>
      <c r="L7" s="22">
        <f>L2+L5+L6</f>
        <v>35.532499999999999</v>
      </c>
      <c r="M7" t="s">
        <v>79</v>
      </c>
    </row>
    <row r="8" spans="1:13" x14ac:dyDescent="0.25">
      <c r="A8" s="3" t="s">
        <v>105</v>
      </c>
      <c r="B8" s="79">
        <v>0</v>
      </c>
      <c r="J8" t="s">
        <v>97</v>
      </c>
      <c r="L8" s="22">
        <f>L7+(2*(B5+B6))*B7</f>
        <v>71.532499999999999</v>
      </c>
      <c r="M8" t="s">
        <v>73</v>
      </c>
    </row>
    <row r="9" spans="1:13" x14ac:dyDescent="0.25">
      <c r="A9" s="3" t="s">
        <v>106</v>
      </c>
      <c r="B9" s="79">
        <v>0</v>
      </c>
      <c r="J9" t="s">
        <v>98</v>
      </c>
      <c r="L9">
        <f>IF(B8*B9&gt;0,B8*B9+2*B8*B7,IF(B10="oui",3.14*1.5*1.5/2+3.14*1.5*B7,IF(B11="oui",3.14*2*2/2+3.14*2*B7,0)))</f>
        <v>10.5975</v>
      </c>
    </row>
    <row r="10" spans="1:13" x14ac:dyDescent="0.25">
      <c r="A10" s="3" t="s">
        <v>107</v>
      </c>
      <c r="B10" s="79" t="s">
        <v>116</v>
      </c>
      <c r="J10" t="s">
        <v>99</v>
      </c>
      <c r="L10">
        <f>L9+L8</f>
        <v>82.13</v>
      </c>
    </row>
    <row r="11" spans="1:13" x14ac:dyDescent="0.25">
      <c r="A11" s="3" t="s">
        <v>108</v>
      </c>
      <c r="B11" s="79" t="s">
        <v>117</v>
      </c>
      <c r="J11" t="s">
        <v>91</v>
      </c>
      <c r="L11">
        <f>2*(B5+B6)</f>
        <v>24</v>
      </c>
      <c r="M11" t="s">
        <v>79</v>
      </c>
    </row>
    <row r="12" spans="1:13" x14ac:dyDescent="0.25">
      <c r="A12" s="3" t="s">
        <v>109</v>
      </c>
      <c r="B12" s="79" t="s">
        <v>117</v>
      </c>
      <c r="C12" t="s">
        <v>121</v>
      </c>
      <c r="J12" t="s">
        <v>92</v>
      </c>
      <c r="L12">
        <f>2*B8</f>
        <v>0</v>
      </c>
    </row>
    <row r="13" spans="1:13" x14ac:dyDescent="0.25">
      <c r="A13" s="3" t="s">
        <v>110</v>
      </c>
      <c r="B13" s="79" t="s">
        <v>117</v>
      </c>
      <c r="C13" t="s">
        <v>121</v>
      </c>
      <c r="J13" t="s">
        <v>96</v>
      </c>
      <c r="L13">
        <f>IF(B10="oui",(3.14*1.5)-3,IF(B11="oui",(3.14*2)-4,0))</f>
        <v>1.71</v>
      </c>
    </row>
    <row r="14" spans="1:13" x14ac:dyDescent="0.25">
      <c r="A14" s="3" t="s">
        <v>111</v>
      </c>
      <c r="B14" s="79">
        <v>2</v>
      </c>
      <c r="C14" t="s">
        <v>122</v>
      </c>
      <c r="J14" t="s">
        <v>93</v>
      </c>
      <c r="L14" s="22">
        <f>L11+L12+L13</f>
        <v>25.71</v>
      </c>
      <c r="M14" t="s">
        <v>74</v>
      </c>
    </row>
    <row r="15" spans="1:13" x14ac:dyDescent="0.25">
      <c r="A15" s="3" t="s">
        <v>112</v>
      </c>
      <c r="B15" s="79">
        <v>20</v>
      </c>
      <c r="J15" t="s">
        <v>94</v>
      </c>
      <c r="L15" s="22">
        <f>(2*(B5+B6)*B7)+2*B8*B7</f>
        <v>36</v>
      </c>
      <c r="M15" t="s">
        <v>79</v>
      </c>
    </row>
    <row r="16" spans="1:13" x14ac:dyDescent="0.25">
      <c r="A16" s="3" t="s">
        <v>113</v>
      </c>
      <c r="B16" s="79">
        <v>10</v>
      </c>
      <c r="J16" t="s">
        <v>102</v>
      </c>
      <c r="L16">
        <f>IF(B10="oui",2*3.14*1.5*B7/2,IF(B11="oui",2*3.14*2*B7/2,0))</f>
        <v>7.0649999999999995</v>
      </c>
    </row>
    <row r="17" spans="1:13" x14ac:dyDescent="0.25">
      <c r="A17" s="3" t="s">
        <v>114</v>
      </c>
      <c r="B17" s="79">
        <v>15</v>
      </c>
      <c r="J17" t="s">
        <v>103</v>
      </c>
      <c r="L17">
        <f>L16+L15</f>
        <v>43.064999999999998</v>
      </c>
    </row>
    <row r="18" spans="1:13" x14ac:dyDescent="0.25">
      <c r="A18" s="3" t="s">
        <v>115</v>
      </c>
      <c r="B18" s="79">
        <v>10</v>
      </c>
    </row>
    <row r="19" spans="1:13" x14ac:dyDescent="0.25">
      <c r="J19" t="s">
        <v>75</v>
      </c>
      <c r="L19" s="22">
        <f>L7*B7</f>
        <v>53.298749999999998</v>
      </c>
      <c r="M19" t="s">
        <v>74</v>
      </c>
    </row>
    <row r="20" spans="1:13" x14ac:dyDescent="0.25">
      <c r="A20" s="69" t="s">
        <v>196</v>
      </c>
    </row>
    <row r="22" spans="1:13" x14ac:dyDescent="0.25">
      <c r="B22" s="3" t="s">
        <v>197</v>
      </c>
      <c r="C22" t="s">
        <v>199</v>
      </c>
      <c r="D22" t="s">
        <v>200</v>
      </c>
      <c r="E22" t="s">
        <v>198</v>
      </c>
    </row>
    <row r="23" spans="1:13" x14ac:dyDescent="0.25">
      <c r="D23" s="22"/>
    </row>
    <row r="24" spans="1:13" x14ac:dyDescent="0.25">
      <c r="A24" s="69" t="s">
        <v>76</v>
      </c>
      <c r="D24" s="22"/>
    </row>
    <row r="25" spans="1:13" x14ac:dyDescent="0.25">
      <c r="A25" t="s">
        <v>123</v>
      </c>
      <c r="B25" s="71">
        <v>7</v>
      </c>
      <c r="C25" t="s">
        <v>209</v>
      </c>
      <c r="D25" s="22" t="e">
        <f>IF(B8*B9&gt;0,INT(RAS!F34)+4,IF(B10="oui",INT(RAS!D34)+4,IF(B11&gt;0,INT(RAS!E34)+4,0)))</f>
        <v>#REF!</v>
      </c>
      <c r="E25" s="72" t="e">
        <f>B25*D25</f>
        <v>#REF!</v>
      </c>
    </row>
    <row r="26" spans="1:13" x14ac:dyDescent="0.25">
      <c r="A26" t="s">
        <v>124</v>
      </c>
      <c r="B26" s="71">
        <v>7</v>
      </c>
      <c r="C26" t="s">
        <v>209</v>
      </c>
      <c r="D26" s="22" t="e">
        <f>IF(B$9*B$8&gt;0,INT(RAS!F37)+4,IF(B$10="oui",INT(RAS!D37)+4,IF(B$11&gt;0,INT(RAS!E37)+4,0)))</f>
        <v>#REF!</v>
      </c>
      <c r="E26" s="72" t="e">
        <f>B26*D26</f>
        <v>#REF!</v>
      </c>
    </row>
    <row r="27" spans="1:13" x14ac:dyDescent="0.25">
      <c r="A27" t="s">
        <v>125</v>
      </c>
      <c r="B27" s="71">
        <v>9</v>
      </c>
      <c r="C27" t="s">
        <v>209</v>
      </c>
      <c r="D27" s="22" t="e">
        <f>IF(B$9*B$8&gt;0,INT(RAS!F39)+4,IF(B$10="oui",INT(RAS!D39)+4,IF(B$11&gt;0,INT(RAS!E39)+4,0)))</f>
        <v>#REF!</v>
      </c>
      <c r="E27" s="72" t="e">
        <f>B27*D27</f>
        <v>#REF!</v>
      </c>
    </row>
    <row r="28" spans="1:13" x14ac:dyDescent="0.25">
      <c r="A28" t="s">
        <v>126</v>
      </c>
      <c r="B28" s="71" t="s">
        <v>74</v>
      </c>
      <c r="D28" s="74">
        <f>(B5+0.6)*(B6+0.6)*0.3+(B8+0.6)*(B9+0.6)*0.3+L6*0.3*1.5</f>
        <v>13.565624999999999</v>
      </c>
      <c r="F28" t="s">
        <v>201</v>
      </c>
    </row>
    <row r="29" spans="1:13" x14ac:dyDescent="0.25">
      <c r="A29" t="s">
        <v>127</v>
      </c>
      <c r="B29" s="71" t="s">
        <v>74</v>
      </c>
      <c r="D29" s="74" t="e">
        <f>(D25+D26+D27)*0.25*0.675*135/1000</f>
        <v>#REF!</v>
      </c>
      <c r="F29" t="s">
        <v>78</v>
      </c>
    </row>
    <row r="30" spans="1:13" x14ac:dyDescent="0.25">
      <c r="A30" t="s">
        <v>128</v>
      </c>
      <c r="B30" s="71" t="s">
        <v>79</v>
      </c>
      <c r="D30" s="74">
        <f>L7</f>
        <v>35.532499999999999</v>
      </c>
    </row>
    <row r="31" spans="1:13" x14ac:dyDescent="0.25">
      <c r="A31" t="s">
        <v>129</v>
      </c>
      <c r="B31" s="71" t="s">
        <v>80</v>
      </c>
      <c r="D31" s="74">
        <f>INT(B7/0.25)*2*L14*1.05</f>
        <v>323.94599999999997</v>
      </c>
      <c r="F31" t="s">
        <v>202</v>
      </c>
    </row>
    <row r="32" spans="1:13" x14ac:dyDescent="0.25">
      <c r="A32" t="s">
        <v>130</v>
      </c>
      <c r="B32" s="71" t="s">
        <v>80</v>
      </c>
      <c r="D32" s="74">
        <f>(L14/0.3)*(B7+0.3)</f>
        <v>154.26000000000002</v>
      </c>
      <c r="F32" t="s">
        <v>203</v>
      </c>
    </row>
    <row r="33" spans="1:6" x14ac:dyDescent="0.25">
      <c r="A33" t="s">
        <v>81</v>
      </c>
      <c r="B33" s="71" t="s">
        <v>82</v>
      </c>
      <c r="D33" s="74">
        <f>L7*0.05</f>
        <v>1.7766250000000001</v>
      </c>
      <c r="F33" t="s">
        <v>83</v>
      </c>
    </row>
    <row r="34" spans="1:6" x14ac:dyDescent="0.25">
      <c r="B34" s="71"/>
      <c r="D34" s="22"/>
      <c r="E34" s="72"/>
    </row>
    <row r="35" spans="1:6" x14ac:dyDescent="0.25">
      <c r="A35" s="69" t="s">
        <v>195</v>
      </c>
      <c r="B35" s="71"/>
      <c r="D35" s="22"/>
      <c r="E35" s="72"/>
    </row>
    <row r="36" spans="1:6" x14ac:dyDescent="0.25">
      <c r="A36" t="s">
        <v>131</v>
      </c>
      <c r="B36" s="71">
        <v>21</v>
      </c>
      <c r="C36" t="s">
        <v>209</v>
      </c>
      <c r="D36" s="42">
        <v>1</v>
      </c>
      <c r="E36" s="72">
        <f t="shared" ref="E36:E46" si="0">B36*D36</f>
        <v>21</v>
      </c>
    </row>
    <row r="37" spans="1:6" x14ac:dyDescent="0.25">
      <c r="A37" t="s">
        <v>132</v>
      </c>
      <c r="B37" s="71">
        <v>3</v>
      </c>
      <c r="C37" t="s">
        <v>209</v>
      </c>
      <c r="D37" s="42">
        <v>1</v>
      </c>
      <c r="E37" s="72">
        <f t="shared" si="0"/>
        <v>3</v>
      </c>
    </row>
    <row r="38" spans="1:6" x14ac:dyDescent="0.25">
      <c r="A38" t="s">
        <v>133</v>
      </c>
      <c r="B38" s="71">
        <v>8</v>
      </c>
      <c r="C38" t="s">
        <v>209</v>
      </c>
      <c r="D38" s="42">
        <v>2</v>
      </c>
      <c r="E38" s="72">
        <f t="shared" si="0"/>
        <v>16</v>
      </c>
    </row>
    <row r="39" spans="1:6" x14ac:dyDescent="0.25">
      <c r="A39" t="s">
        <v>134</v>
      </c>
      <c r="B39" s="71">
        <v>8</v>
      </c>
      <c r="C39" t="s">
        <v>209</v>
      </c>
      <c r="D39" s="42">
        <v>2</v>
      </c>
      <c r="E39" s="72">
        <f t="shared" si="0"/>
        <v>16</v>
      </c>
    </row>
    <row r="40" spans="1:6" x14ac:dyDescent="0.25">
      <c r="A40" t="s">
        <v>135</v>
      </c>
      <c r="B40" s="71">
        <v>8</v>
      </c>
      <c r="C40" t="s">
        <v>209</v>
      </c>
      <c r="D40" s="42">
        <v>1</v>
      </c>
      <c r="E40" s="72">
        <f t="shared" si="0"/>
        <v>8</v>
      </c>
    </row>
    <row r="41" spans="1:6" x14ac:dyDescent="0.25">
      <c r="A41" t="s">
        <v>136</v>
      </c>
      <c r="B41" s="71">
        <v>8</v>
      </c>
      <c r="C41" t="s">
        <v>209</v>
      </c>
      <c r="D41" s="42">
        <v>1</v>
      </c>
      <c r="E41" s="72">
        <f t="shared" si="0"/>
        <v>8</v>
      </c>
    </row>
    <row r="42" spans="1:6" x14ac:dyDescent="0.25">
      <c r="A42" t="s">
        <v>137</v>
      </c>
      <c r="B42" s="71">
        <v>65</v>
      </c>
      <c r="C42" t="s">
        <v>209</v>
      </c>
      <c r="D42" s="42">
        <f>IF(B6&gt;3,2,1)</f>
        <v>2</v>
      </c>
      <c r="E42" s="72">
        <f t="shared" si="0"/>
        <v>130</v>
      </c>
    </row>
    <row r="43" spans="1:6" x14ac:dyDescent="0.25">
      <c r="A43" t="s">
        <v>138</v>
      </c>
      <c r="B43" s="71">
        <v>82</v>
      </c>
      <c r="C43" t="s">
        <v>209</v>
      </c>
      <c r="D43" s="42">
        <v>2</v>
      </c>
      <c r="E43" s="72">
        <f t="shared" si="0"/>
        <v>164</v>
      </c>
    </row>
    <row r="44" spans="1:6" x14ac:dyDescent="0.25">
      <c r="A44" t="s">
        <v>139</v>
      </c>
      <c r="B44" s="71">
        <v>6.5</v>
      </c>
      <c r="C44" t="s">
        <v>210</v>
      </c>
      <c r="D44" s="42">
        <f>INT(L14+2)</f>
        <v>27</v>
      </c>
      <c r="E44" s="72">
        <f t="shared" si="0"/>
        <v>175.5</v>
      </c>
    </row>
    <row r="45" spans="1:6" x14ac:dyDescent="0.25">
      <c r="A45" t="s">
        <v>140</v>
      </c>
      <c r="B45" s="71">
        <v>1.25</v>
      </c>
      <c r="C45" t="s">
        <v>210</v>
      </c>
      <c r="D45" s="42">
        <f>IF(B8*B9&gt;0,INT(3*B8+0.99),IF(B10="oui",10,IF(B11="oui",12,0)))</f>
        <v>10</v>
      </c>
      <c r="E45" s="72">
        <f t="shared" si="0"/>
        <v>12.5</v>
      </c>
    </row>
    <row r="46" spans="1:6" x14ac:dyDescent="0.25">
      <c r="A46" t="s">
        <v>219</v>
      </c>
      <c r="B46" s="71">
        <v>24</v>
      </c>
      <c r="C46" t="s">
        <v>77</v>
      </c>
      <c r="D46" s="42">
        <v>1</v>
      </c>
      <c r="E46" s="72">
        <f t="shared" si="0"/>
        <v>24</v>
      </c>
    </row>
    <row r="47" spans="1:6" x14ac:dyDescent="0.25">
      <c r="B47" s="71"/>
      <c r="D47" s="42"/>
      <c r="E47" s="72"/>
    </row>
    <row r="48" spans="1:6" x14ac:dyDescent="0.25">
      <c r="A48" s="69" t="s">
        <v>194</v>
      </c>
      <c r="B48" s="71"/>
      <c r="D48" s="42"/>
      <c r="E48" s="72"/>
    </row>
    <row r="49" spans="1:7" x14ac:dyDescent="0.25">
      <c r="A49" t="s">
        <v>141</v>
      </c>
      <c r="B49" s="71">
        <v>1.5</v>
      </c>
      <c r="C49" t="s">
        <v>209</v>
      </c>
      <c r="D49" s="42">
        <f>D39-1</f>
        <v>1</v>
      </c>
      <c r="E49" s="72">
        <f t="shared" ref="E49:E61" si="1">B49*D49</f>
        <v>1.5</v>
      </c>
    </row>
    <row r="50" spans="1:7" x14ac:dyDescent="0.25">
      <c r="A50" t="s">
        <v>142</v>
      </c>
      <c r="B50" s="71">
        <v>1.5</v>
      </c>
      <c r="C50" t="s">
        <v>209</v>
      </c>
      <c r="D50" s="42">
        <f>D39-1</f>
        <v>1</v>
      </c>
      <c r="E50" s="72">
        <f t="shared" si="1"/>
        <v>1.5</v>
      </c>
    </row>
    <row r="51" spans="1:7" x14ac:dyDescent="0.25">
      <c r="A51" t="s">
        <v>143</v>
      </c>
      <c r="B51" s="71">
        <v>1.5</v>
      </c>
      <c r="C51" t="s">
        <v>209</v>
      </c>
      <c r="D51" s="42">
        <f>D42-1</f>
        <v>1</v>
      </c>
      <c r="E51" s="72">
        <f t="shared" si="1"/>
        <v>1.5</v>
      </c>
    </row>
    <row r="52" spans="1:7" x14ac:dyDescent="0.25">
      <c r="A52" t="s">
        <v>144</v>
      </c>
      <c r="B52" s="71">
        <v>1.5</v>
      </c>
      <c r="C52" t="s">
        <v>209</v>
      </c>
      <c r="D52" s="42">
        <f>D42-1</f>
        <v>1</v>
      </c>
      <c r="E52" s="72">
        <f t="shared" si="1"/>
        <v>1.5</v>
      </c>
    </row>
    <row r="53" spans="1:7" x14ac:dyDescent="0.25">
      <c r="A53" t="s">
        <v>145</v>
      </c>
      <c r="B53" s="71">
        <v>15</v>
      </c>
      <c r="C53" t="s">
        <v>209</v>
      </c>
      <c r="D53" s="42">
        <v>1</v>
      </c>
      <c r="E53" s="72">
        <f t="shared" si="1"/>
        <v>15</v>
      </c>
    </row>
    <row r="54" spans="1:7" x14ac:dyDescent="0.25">
      <c r="A54" t="s">
        <v>146</v>
      </c>
      <c r="B54" s="71">
        <v>12</v>
      </c>
      <c r="C54" t="s">
        <v>209</v>
      </c>
      <c r="D54" s="42">
        <v>3</v>
      </c>
      <c r="E54" s="72">
        <f t="shared" si="1"/>
        <v>36</v>
      </c>
    </row>
    <row r="55" spans="1:7" x14ac:dyDescent="0.25">
      <c r="A55" t="s">
        <v>147</v>
      </c>
      <c r="B55" s="71">
        <f>IF(L19&lt;16,325,IF(L19&lt;24,375,IF(L19&lt;36,420,IF(L19&lt;50,520,825))))</f>
        <v>825</v>
      </c>
      <c r="C55" t="s">
        <v>209</v>
      </c>
      <c r="D55" s="42">
        <v>1</v>
      </c>
      <c r="E55" s="72">
        <f t="shared" si="1"/>
        <v>825</v>
      </c>
      <c r="F55" s="3" t="s">
        <v>89</v>
      </c>
      <c r="G55" s="70">
        <f>IF(L19&lt;16,4,IF(L19&lt;24,6,IF(L19&lt;36,9,IF(L19&lt;50,14,20))))</f>
        <v>20</v>
      </c>
    </row>
    <row r="56" spans="1:7" x14ac:dyDescent="0.25">
      <c r="A56" t="s">
        <v>148</v>
      </c>
      <c r="B56" s="71">
        <v>15</v>
      </c>
      <c r="C56" t="s">
        <v>211</v>
      </c>
      <c r="D56" s="42">
        <f>IF(G55&lt;4.1,2,IF(G55&lt;6.1,2,IF(G55&lt;9.1,4,IF(G55&lt;14.1,6,9))))</f>
        <v>9</v>
      </c>
      <c r="E56" s="72">
        <f t="shared" si="1"/>
        <v>135</v>
      </c>
    </row>
    <row r="57" spans="1:7" x14ac:dyDescent="0.25">
      <c r="A57" t="s">
        <v>149</v>
      </c>
      <c r="B57" s="71">
        <v>4</v>
      </c>
      <c r="C57" t="s">
        <v>209</v>
      </c>
      <c r="D57" s="42">
        <v>2</v>
      </c>
      <c r="E57" s="72">
        <f t="shared" si="1"/>
        <v>8</v>
      </c>
    </row>
    <row r="58" spans="1:7" x14ac:dyDescent="0.25">
      <c r="A58" t="s">
        <v>153</v>
      </c>
      <c r="B58" s="71">
        <v>4</v>
      </c>
      <c r="C58" t="s">
        <v>209</v>
      </c>
      <c r="D58" s="42">
        <v>1</v>
      </c>
      <c r="E58" s="72">
        <f t="shared" si="1"/>
        <v>4</v>
      </c>
    </row>
    <row r="59" spans="1:7" x14ac:dyDescent="0.25">
      <c r="A59" t="s">
        <v>150</v>
      </c>
      <c r="B59" s="71">
        <v>15</v>
      </c>
      <c r="C59" t="s">
        <v>209</v>
      </c>
      <c r="D59" s="42">
        <v>1</v>
      </c>
      <c r="E59" s="72">
        <f t="shared" si="1"/>
        <v>15</v>
      </c>
    </row>
    <row r="60" spans="1:7" x14ac:dyDescent="0.25">
      <c r="A60" t="s">
        <v>151</v>
      </c>
      <c r="B60" s="71">
        <v>7.5</v>
      </c>
      <c r="C60" t="s">
        <v>212</v>
      </c>
      <c r="D60" s="42">
        <v>1</v>
      </c>
      <c r="E60" s="72">
        <f t="shared" si="1"/>
        <v>7.5</v>
      </c>
    </row>
    <row r="61" spans="1:7" x14ac:dyDescent="0.25">
      <c r="A61" t="s">
        <v>152</v>
      </c>
      <c r="B61" s="71">
        <v>3.75</v>
      </c>
      <c r="C61" t="s">
        <v>210</v>
      </c>
      <c r="D61" s="42">
        <f>B15+B16+B17+B18+10</f>
        <v>65</v>
      </c>
      <c r="E61" s="72">
        <f t="shared" si="1"/>
        <v>243.75</v>
      </c>
    </row>
    <row r="63" spans="1:7" x14ac:dyDescent="0.25">
      <c r="A63" s="69" t="s">
        <v>193</v>
      </c>
    </row>
    <row r="64" spans="1:7" x14ac:dyDescent="0.25">
      <c r="A64" t="s">
        <v>154</v>
      </c>
      <c r="B64" s="71">
        <v>140</v>
      </c>
      <c r="C64" t="s">
        <v>209</v>
      </c>
      <c r="D64" s="42">
        <v>1</v>
      </c>
      <c r="E64" s="72">
        <f>B64*D64</f>
        <v>140</v>
      </c>
    </row>
    <row r="65" spans="1:7" x14ac:dyDescent="0.25">
      <c r="A65" t="s">
        <v>155</v>
      </c>
      <c r="B65" s="71">
        <v>45</v>
      </c>
      <c r="C65" t="s">
        <v>209</v>
      </c>
      <c r="D65" s="42">
        <v>1</v>
      </c>
      <c r="E65" s="72">
        <f>B65*D65</f>
        <v>45</v>
      </c>
    </row>
    <row r="66" spans="1:7" x14ac:dyDescent="0.25">
      <c r="A66" s="77" t="s">
        <v>156</v>
      </c>
      <c r="B66" s="78"/>
      <c r="D66" s="42"/>
      <c r="E66" s="72"/>
    </row>
    <row r="68" spans="1:7" x14ac:dyDescent="0.25">
      <c r="A68" s="69" t="s">
        <v>14</v>
      </c>
      <c r="B68" s="71"/>
      <c r="D68" s="42"/>
      <c r="E68" s="72"/>
    </row>
    <row r="69" spans="1:7" x14ac:dyDescent="0.25">
      <c r="A69" t="s">
        <v>157</v>
      </c>
      <c r="B69" s="71">
        <v>3.13</v>
      </c>
      <c r="C69" t="s">
        <v>73</v>
      </c>
      <c r="D69" s="42">
        <f>L7</f>
        <v>35.532499999999999</v>
      </c>
      <c r="E69" s="72">
        <f t="shared" ref="E69:E75" si="2">B69*D69</f>
        <v>111.216725</v>
      </c>
    </row>
    <row r="70" spans="1:7" x14ac:dyDescent="0.25">
      <c r="A70" t="s">
        <v>158</v>
      </c>
      <c r="B70" s="71">
        <v>56</v>
      </c>
      <c r="C70" t="s">
        <v>85</v>
      </c>
      <c r="D70" s="42">
        <f>INT((L7/50)+1)</f>
        <v>1</v>
      </c>
      <c r="E70" s="72">
        <f t="shared" si="2"/>
        <v>56</v>
      </c>
    </row>
    <row r="71" spans="1:7" x14ac:dyDescent="0.25">
      <c r="A71" t="s">
        <v>159</v>
      </c>
      <c r="B71" s="71">
        <v>300</v>
      </c>
      <c r="C71" t="s">
        <v>213</v>
      </c>
      <c r="D71" s="42">
        <f>INT(((L17+5)/25)+1)</f>
        <v>2</v>
      </c>
      <c r="E71" s="72">
        <f t="shared" si="2"/>
        <v>600</v>
      </c>
    </row>
    <row r="72" spans="1:7" x14ac:dyDescent="0.25">
      <c r="A72" t="s">
        <v>160</v>
      </c>
      <c r="B72" s="71">
        <v>25</v>
      </c>
      <c r="C72" t="s">
        <v>86</v>
      </c>
      <c r="D72" s="42">
        <f>INT((L2/25)+1)</f>
        <v>2</v>
      </c>
      <c r="E72" s="72">
        <f t="shared" si="2"/>
        <v>50</v>
      </c>
    </row>
    <row r="73" spans="1:7" x14ac:dyDescent="0.25">
      <c r="A73" t="s">
        <v>90</v>
      </c>
      <c r="B73" s="71">
        <f>IF(B13="oui",11.5,18)</f>
        <v>18</v>
      </c>
      <c r="C73" t="s">
        <v>73</v>
      </c>
      <c r="D73" s="42">
        <f>L10</f>
        <v>82.13</v>
      </c>
      <c r="E73" s="72">
        <f t="shared" si="2"/>
        <v>1478.34</v>
      </c>
    </row>
    <row r="74" spans="1:7" x14ac:dyDescent="0.25">
      <c r="A74" t="s">
        <v>161</v>
      </c>
      <c r="B74" s="71">
        <f>IF(B11="oui",580,IF(B10="oui",490,IF(B8*B9&gt;0,490,0)))</f>
        <v>490</v>
      </c>
      <c r="C74" s="75" t="s">
        <v>214</v>
      </c>
      <c r="D74" s="42">
        <f>IF(L9=0,0,1)</f>
        <v>1</v>
      </c>
      <c r="E74" s="72">
        <f t="shared" si="2"/>
        <v>490</v>
      </c>
      <c r="G74" s="72"/>
    </row>
    <row r="75" spans="1:7" x14ac:dyDescent="0.25">
      <c r="A75" t="s">
        <v>162</v>
      </c>
      <c r="B75" s="71">
        <v>150</v>
      </c>
      <c r="C75" t="s">
        <v>209</v>
      </c>
      <c r="D75" s="42">
        <f>IF(D74&gt;0.5,0,1)</f>
        <v>0</v>
      </c>
      <c r="E75" s="72">
        <f t="shared" si="2"/>
        <v>0</v>
      </c>
      <c r="G75" s="72"/>
    </row>
    <row r="76" spans="1:7" x14ac:dyDescent="0.25">
      <c r="E76" s="72"/>
    </row>
    <row r="77" spans="1:7" x14ac:dyDescent="0.25">
      <c r="A77" s="69" t="s">
        <v>192</v>
      </c>
    </row>
    <row r="78" spans="1:7" x14ac:dyDescent="0.25">
      <c r="A78" t="s">
        <v>163</v>
      </c>
      <c r="B78" s="71">
        <v>11</v>
      </c>
      <c r="C78" t="s">
        <v>209</v>
      </c>
      <c r="D78" s="22" t="e">
        <f>IF(B$9*B$8&gt;0,INT(RAS!F41)+1,IF(B$10="oui",INT(RAS!D41)+1,IF(B$11&gt;0,INT(RAS!E41)+1,0)))</f>
        <v>#REF!</v>
      </c>
      <c r="E78" s="72" t="e">
        <f t="shared" ref="E78:E83" si="3">B78*D78</f>
        <v>#REF!</v>
      </c>
    </row>
    <row r="79" spans="1:7" x14ac:dyDescent="0.25">
      <c r="A79" t="s">
        <v>164</v>
      </c>
      <c r="B79" s="71">
        <v>25</v>
      </c>
      <c r="C79" t="s">
        <v>209</v>
      </c>
      <c r="D79" s="22">
        <f>IF(B$9*B$8&gt;0,INT(RAS!F42)+0,IF(B$10="oui",INT(RAS!D42)+0,IF(B$11&gt;0,INT(RAS!E42)+0,0)))</f>
        <v>4</v>
      </c>
      <c r="E79" s="72">
        <f t="shared" si="3"/>
        <v>100</v>
      </c>
    </row>
    <row r="80" spans="1:7" x14ac:dyDescent="0.25">
      <c r="A80" t="s">
        <v>165</v>
      </c>
      <c r="B80" s="71">
        <v>25</v>
      </c>
      <c r="C80" t="s">
        <v>209</v>
      </c>
      <c r="D80" s="22">
        <f>IF(B$9*B$8&gt;0,INT(RAS!F43)+0,IF(B$10="oui",INT(RAS!D43)+0,IF(B$11&gt;0,INT(RAS!E43)+0,0)))</f>
        <v>2</v>
      </c>
      <c r="E80" s="72">
        <f t="shared" si="3"/>
        <v>50</v>
      </c>
    </row>
    <row r="81" spans="1:5" x14ac:dyDescent="0.25">
      <c r="A81" t="s">
        <v>166</v>
      </c>
      <c r="B81" s="71">
        <v>20</v>
      </c>
      <c r="C81" t="s">
        <v>209</v>
      </c>
      <c r="D81" s="22">
        <f>IF(B$9*B$8&gt;0,INT(RAS!F44)+1,IF(B$10="oui",INT(RAS!D44)+1,IF(B$11&gt;0,INT(RAS!E44)+1,0)))</f>
        <v>10</v>
      </c>
      <c r="E81" s="72">
        <f t="shared" si="3"/>
        <v>200</v>
      </c>
    </row>
    <row r="82" spans="1:5" x14ac:dyDescent="0.25">
      <c r="A82" t="s">
        <v>167</v>
      </c>
      <c r="B82" s="71">
        <v>33</v>
      </c>
      <c r="C82" t="s">
        <v>209</v>
      </c>
      <c r="D82" s="42" t="e">
        <f>IF(B14=1,0,D78+(D79*3))</f>
        <v>#REF!</v>
      </c>
      <c r="E82" s="72" t="e">
        <f t="shared" si="3"/>
        <v>#REF!</v>
      </c>
    </row>
    <row r="83" spans="1:5" x14ac:dyDescent="0.25">
      <c r="A83" t="s">
        <v>168</v>
      </c>
      <c r="B83" s="71">
        <v>30</v>
      </c>
      <c r="C83" t="s">
        <v>211</v>
      </c>
      <c r="D83" s="42">
        <v>1</v>
      </c>
      <c r="E83" s="72">
        <f t="shared" si="3"/>
        <v>30</v>
      </c>
    </row>
    <row r="84" spans="1:5" x14ac:dyDescent="0.25">
      <c r="A84" t="s">
        <v>169</v>
      </c>
      <c r="B84" s="73" t="s">
        <v>87</v>
      </c>
    </row>
    <row r="86" spans="1:5" x14ac:dyDescent="0.25">
      <c r="A86" s="69" t="s">
        <v>191</v>
      </c>
    </row>
    <row r="87" spans="1:5" x14ac:dyDescent="0.25">
      <c r="A87" t="s">
        <v>170</v>
      </c>
      <c r="B87" s="71">
        <v>4</v>
      </c>
      <c r="C87" t="s">
        <v>209</v>
      </c>
      <c r="D87" s="42">
        <v>1</v>
      </c>
      <c r="E87" s="72">
        <f t="shared" ref="E87:E104" si="4">B87*D87</f>
        <v>4</v>
      </c>
    </row>
    <row r="88" spans="1:5" x14ac:dyDescent="0.25">
      <c r="A88" t="s">
        <v>171</v>
      </c>
      <c r="B88" s="71">
        <v>35</v>
      </c>
      <c r="C88" t="s">
        <v>215</v>
      </c>
      <c r="D88" s="42">
        <v>2</v>
      </c>
      <c r="E88" s="72">
        <f t="shared" si="4"/>
        <v>70</v>
      </c>
    </row>
    <row r="89" spans="1:5" x14ac:dyDescent="0.25">
      <c r="A89" t="s">
        <v>172</v>
      </c>
      <c r="B89" s="71">
        <v>35</v>
      </c>
      <c r="C89" t="s">
        <v>215</v>
      </c>
      <c r="D89" s="42">
        <v>1</v>
      </c>
      <c r="E89" s="72">
        <f t="shared" si="4"/>
        <v>35</v>
      </c>
    </row>
    <row r="90" spans="1:5" x14ac:dyDescent="0.25">
      <c r="A90" t="s">
        <v>173</v>
      </c>
      <c r="B90" s="71">
        <v>15</v>
      </c>
      <c r="C90" t="s">
        <v>215</v>
      </c>
      <c r="D90" s="42">
        <v>1</v>
      </c>
      <c r="E90" s="72">
        <f t="shared" si="4"/>
        <v>15</v>
      </c>
    </row>
    <row r="91" spans="1:5" x14ac:dyDescent="0.25">
      <c r="A91" t="s">
        <v>174</v>
      </c>
      <c r="B91" s="71">
        <v>15</v>
      </c>
      <c r="C91" t="s">
        <v>215</v>
      </c>
      <c r="D91" s="42">
        <v>1</v>
      </c>
      <c r="E91" s="72">
        <f t="shared" si="4"/>
        <v>15</v>
      </c>
    </row>
    <row r="92" spans="1:5" x14ac:dyDescent="0.25">
      <c r="A92" t="s">
        <v>175</v>
      </c>
      <c r="B92" s="71">
        <v>20</v>
      </c>
      <c r="C92" t="s">
        <v>216</v>
      </c>
      <c r="D92" s="42">
        <v>1</v>
      </c>
      <c r="E92" s="72">
        <f t="shared" si="4"/>
        <v>20</v>
      </c>
    </row>
    <row r="93" spans="1:5" x14ac:dyDescent="0.25">
      <c r="A93" t="s">
        <v>176</v>
      </c>
      <c r="B93" s="71">
        <v>5</v>
      </c>
      <c r="C93" t="s">
        <v>217</v>
      </c>
      <c r="D93" s="42">
        <v>1</v>
      </c>
      <c r="E93" s="72">
        <f t="shared" si="4"/>
        <v>5</v>
      </c>
    </row>
    <row r="94" spans="1:5" x14ac:dyDescent="0.25">
      <c r="A94" t="s">
        <v>177</v>
      </c>
      <c r="B94" s="71">
        <v>4</v>
      </c>
      <c r="C94" t="s">
        <v>209</v>
      </c>
      <c r="D94" s="42">
        <v>1</v>
      </c>
      <c r="E94" s="72">
        <f t="shared" si="4"/>
        <v>4</v>
      </c>
    </row>
    <row r="95" spans="1:5" x14ac:dyDescent="0.25">
      <c r="A95" t="s">
        <v>178</v>
      </c>
      <c r="B95" s="71">
        <v>12</v>
      </c>
      <c r="C95" t="s">
        <v>209</v>
      </c>
      <c r="D95" s="42">
        <v>1</v>
      </c>
      <c r="E95" s="72">
        <f t="shared" si="4"/>
        <v>12</v>
      </c>
    </row>
    <row r="96" spans="1:5" x14ac:dyDescent="0.25">
      <c r="A96" t="s">
        <v>179</v>
      </c>
      <c r="B96" s="71">
        <v>15</v>
      </c>
      <c r="C96" t="s">
        <v>209</v>
      </c>
      <c r="D96" s="42">
        <v>1</v>
      </c>
      <c r="E96" s="72">
        <f t="shared" si="4"/>
        <v>15</v>
      </c>
    </row>
    <row r="97" spans="1:5" x14ac:dyDescent="0.25">
      <c r="A97" t="s">
        <v>180</v>
      </c>
      <c r="B97" s="71">
        <v>30</v>
      </c>
      <c r="C97" t="s">
        <v>209</v>
      </c>
      <c r="D97" s="42">
        <v>1</v>
      </c>
      <c r="E97" s="72">
        <f t="shared" si="4"/>
        <v>30</v>
      </c>
    </row>
    <row r="98" spans="1:5" x14ac:dyDescent="0.25">
      <c r="A98" t="s">
        <v>181</v>
      </c>
      <c r="B98" s="71">
        <v>22</v>
      </c>
      <c r="C98" t="s">
        <v>209</v>
      </c>
      <c r="D98" s="42">
        <v>1</v>
      </c>
      <c r="E98" s="72">
        <f t="shared" si="4"/>
        <v>22</v>
      </c>
    </row>
    <row r="99" spans="1:5" x14ac:dyDescent="0.25">
      <c r="A99" t="s">
        <v>182</v>
      </c>
      <c r="B99" s="71">
        <v>7</v>
      </c>
      <c r="C99" t="s">
        <v>73</v>
      </c>
      <c r="D99" s="42">
        <f>5</f>
        <v>5</v>
      </c>
      <c r="E99" s="72">
        <f t="shared" si="4"/>
        <v>35</v>
      </c>
    </row>
    <row r="100" spans="1:5" x14ac:dyDescent="0.25">
      <c r="A100" t="s">
        <v>183</v>
      </c>
      <c r="B100" s="71">
        <v>45</v>
      </c>
      <c r="C100" t="s">
        <v>218</v>
      </c>
      <c r="D100" s="42">
        <f>D75</f>
        <v>0</v>
      </c>
      <c r="E100" s="72">
        <f t="shared" si="4"/>
        <v>0</v>
      </c>
    </row>
    <row r="101" spans="1:5" x14ac:dyDescent="0.25">
      <c r="A101" t="s">
        <v>184</v>
      </c>
      <c r="B101" s="71">
        <v>250</v>
      </c>
      <c r="C101" t="s">
        <v>209</v>
      </c>
      <c r="D101" s="42">
        <v>1</v>
      </c>
      <c r="E101" s="72">
        <f t="shared" si="4"/>
        <v>250</v>
      </c>
    </row>
    <row r="102" spans="1:5" x14ac:dyDescent="0.25">
      <c r="A102" t="s">
        <v>185</v>
      </c>
      <c r="B102" s="71">
        <v>10.5</v>
      </c>
      <c r="C102" t="s">
        <v>73</v>
      </c>
      <c r="D102" s="42">
        <f>(B5+B8+0.7)*(B6+0.7)</f>
        <v>40.89</v>
      </c>
      <c r="E102" s="72">
        <f t="shared" si="4"/>
        <v>429.34500000000003</v>
      </c>
    </row>
    <row r="103" spans="1:5" x14ac:dyDescent="0.25">
      <c r="A103" t="s">
        <v>186</v>
      </c>
      <c r="B103" s="71">
        <v>4</v>
      </c>
      <c r="C103" t="s">
        <v>209</v>
      </c>
      <c r="D103" s="42">
        <v>3</v>
      </c>
      <c r="E103" s="72">
        <f t="shared" si="4"/>
        <v>12</v>
      </c>
    </row>
    <row r="104" spans="1:5" x14ac:dyDescent="0.25">
      <c r="A104" t="s">
        <v>187</v>
      </c>
      <c r="B104" s="71">
        <v>4</v>
      </c>
      <c r="C104" t="s">
        <v>209</v>
      </c>
      <c r="D104" s="42">
        <v>2</v>
      </c>
      <c r="E104" s="72">
        <f t="shared" si="4"/>
        <v>8</v>
      </c>
    </row>
    <row r="105" spans="1:5" x14ac:dyDescent="0.25">
      <c r="B105" s="71"/>
      <c r="D105" s="42"/>
      <c r="E105" s="72"/>
    </row>
    <row r="107" spans="1:5" x14ac:dyDescent="0.25">
      <c r="E107" s="72" t="e">
        <f>SUM(E25:E104)</f>
        <v>#REF!</v>
      </c>
    </row>
    <row r="109" spans="1:5" x14ac:dyDescent="0.25">
      <c r="A109" t="s">
        <v>188</v>
      </c>
      <c r="E109" s="76">
        <v>-0.05</v>
      </c>
    </row>
    <row r="111" spans="1:5" x14ac:dyDescent="0.25">
      <c r="E111" s="72" t="e">
        <f>E107+E107*E109</f>
        <v>#REF!</v>
      </c>
    </row>
    <row r="113" spans="1:5" x14ac:dyDescent="0.25">
      <c r="A113" t="s">
        <v>190</v>
      </c>
      <c r="E113">
        <v>180</v>
      </c>
    </row>
    <row r="115" spans="1:5" x14ac:dyDescent="0.25">
      <c r="D115" s="69" t="s">
        <v>189</v>
      </c>
      <c r="E115" s="81" t="e">
        <f>E113+E111</f>
        <v>#REF!</v>
      </c>
    </row>
    <row r="118" spans="1:5" x14ac:dyDescent="0.25">
      <c r="A118" s="69" t="s">
        <v>204</v>
      </c>
    </row>
    <row r="120" spans="1:5" x14ac:dyDescent="0.25">
      <c r="A120" t="s">
        <v>220</v>
      </c>
      <c r="B120" s="71">
        <v>7</v>
      </c>
      <c r="C120" t="s">
        <v>73</v>
      </c>
      <c r="D120" s="42">
        <f>5</f>
        <v>5</v>
      </c>
      <c r="E120" s="72">
        <f>B120*D120</f>
        <v>35</v>
      </c>
    </row>
    <row r="121" spans="1:5" x14ac:dyDescent="0.25">
      <c r="A121" t="s">
        <v>88</v>
      </c>
    </row>
    <row r="124" spans="1:5" x14ac:dyDescent="0.25">
      <c r="A124" t="s">
        <v>205</v>
      </c>
      <c r="B124" s="3">
        <v>320</v>
      </c>
      <c r="C124" t="s">
        <v>209</v>
      </c>
      <c r="D124" s="42">
        <f>INT((L2*0.66/7.6)+1)</f>
        <v>3</v>
      </c>
      <c r="E124" s="72">
        <f>B124*D124</f>
        <v>960</v>
      </c>
    </row>
    <row r="125" spans="1:5" x14ac:dyDescent="0.25">
      <c r="A125" t="s">
        <v>206</v>
      </c>
      <c r="B125" s="3">
        <v>66</v>
      </c>
      <c r="C125" t="s">
        <v>209</v>
      </c>
      <c r="D125" s="42">
        <v>1</v>
      </c>
      <c r="E125" s="72">
        <f>B125*D125</f>
        <v>66</v>
      </c>
    </row>
    <row r="126" spans="1:5" x14ac:dyDescent="0.25">
      <c r="A126" t="s">
        <v>207</v>
      </c>
      <c r="B126" s="3">
        <v>300</v>
      </c>
      <c r="C126" t="s">
        <v>209</v>
      </c>
      <c r="D126" s="42">
        <v>1</v>
      </c>
      <c r="E126" s="72">
        <f>B126*D126</f>
        <v>300</v>
      </c>
    </row>
    <row r="127" spans="1:5" x14ac:dyDescent="0.25">
      <c r="D127" s="42"/>
      <c r="E127" s="72"/>
    </row>
    <row r="128" spans="1:5" x14ac:dyDescent="0.25">
      <c r="A128" t="s">
        <v>208</v>
      </c>
      <c r="B128" s="3">
        <v>4300</v>
      </c>
      <c r="C128" t="s">
        <v>209</v>
      </c>
      <c r="D128" s="42">
        <v>1</v>
      </c>
      <c r="E128" s="72">
        <f>B128*D128</f>
        <v>4300</v>
      </c>
    </row>
    <row r="132" spans="2:2" x14ac:dyDescent="0.25">
      <c r="B132" s="80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8"/>
  <dimension ref="B1:BM11960"/>
  <sheetViews>
    <sheetView tabSelected="1" workbookViewId="0">
      <selection activeCell="C6" sqref="C6:E6"/>
    </sheetView>
  </sheetViews>
  <sheetFormatPr defaultColWidth="9.109375" defaultRowHeight="13.2" x14ac:dyDescent="0.25"/>
  <cols>
    <col min="1" max="1" width="2.88671875" style="82" customWidth="1"/>
    <col min="2" max="2" width="25.44140625" style="82" customWidth="1"/>
    <col min="3" max="3" width="17.33203125" style="82" customWidth="1"/>
    <col min="4" max="4" width="15.44140625" style="82" customWidth="1"/>
    <col min="5" max="5" width="15.6640625" style="82" customWidth="1"/>
    <col min="6" max="6" width="16.88671875" style="82" customWidth="1"/>
    <col min="7" max="7" width="8.44140625" style="82" customWidth="1"/>
    <col min="8" max="8" width="10.6640625" style="82" customWidth="1"/>
    <col min="9" max="9" width="9.109375" style="82"/>
    <col min="10" max="10" width="8.33203125" style="82" customWidth="1"/>
    <col min="11" max="16" width="9.109375" style="82"/>
    <col min="17" max="17" width="24.33203125" style="82" hidden="1" customWidth="1"/>
    <col min="18" max="18" width="57.5546875" style="82" hidden="1" customWidth="1"/>
    <col min="19" max="19" width="61.109375" style="82" hidden="1" customWidth="1"/>
    <col min="20" max="20" width="9.109375" style="82" hidden="1" customWidth="1"/>
    <col min="21" max="21" width="15.109375" style="82" hidden="1" customWidth="1"/>
    <col min="22" max="22" width="13.44140625" style="82" hidden="1" customWidth="1"/>
    <col min="23" max="23" width="12.5546875" style="82" hidden="1" customWidth="1"/>
    <col min="24" max="24" width="9.109375" style="82" hidden="1" customWidth="1"/>
    <col min="25" max="25" width="16" style="82" hidden="1" customWidth="1"/>
    <col min="26" max="26" width="14.44140625" style="82" hidden="1" customWidth="1"/>
    <col min="27" max="27" width="28" style="82" hidden="1" customWidth="1"/>
    <col min="28" max="28" width="15.33203125" style="82" hidden="1" customWidth="1"/>
    <col min="29" max="29" width="27.5546875" style="82" hidden="1" customWidth="1"/>
    <col min="30" max="30" width="23.44140625" style="82" hidden="1" customWidth="1"/>
    <col min="31" max="31" width="33.109375" style="82" hidden="1" customWidth="1"/>
    <col min="32" max="32" width="9.109375" style="82" hidden="1" customWidth="1"/>
    <col min="33" max="33" width="27.44140625" style="82" hidden="1" customWidth="1"/>
    <col min="34" max="34" width="12.44140625" style="82" hidden="1" customWidth="1"/>
    <col min="35" max="35" width="19.109375" style="82" hidden="1" customWidth="1"/>
    <col min="36" max="39" width="9.109375" style="82" hidden="1" customWidth="1"/>
    <col min="40" max="40" width="9.44140625" style="82" hidden="1" customWidth="1"/>
    <col min="41" max="52" width="9.109375" style="82" hidden="1" customWidth="1"/>
    <col min="53" max="54" width="9.109375" hidden="1" customWidth="1"/>
    <col min="55" max="65" width="9.109375" style="82" hidden="1" customWidth="1"/>
    <col min="66" max="72" width="9.109375" style="82" customWidth="1"/>
    <col min="73" max="16384" width="9.109375" style="82"/>
  </cols>
  <sheetData>
    <row r="1" spans="2:55" x14ac:dyDescent="0.25">
      <c r="V1" s="82" t="s">
        <v>440</v>
      </c>
      <c r="W1" s="82" t="s">
        <v>439</v>
      </c>
      <c r="BA1" s="164" t="s">
        <v>469</v>
      </c>
      <c r="BB1" s="164" t="s">
        <v>470</v>
      </c>
    </row>
    <row r="2" spans="2:55" x14ac:dyDescent="0.25">
      <c r="B2" s="87" t="s">
        <v>12331</v>
      </c>
      <c r="C2" s="87"/>
      <c r="D2" s="84"/>
      <c r="E2" s="84"/>
      <c r="F2" s="84"/>
      <c r="G2" s="84"/>
      <c r="W2" s="82">
        <v>3</v>
      </c>
      <c r="BA2" s="164" t="s">
        <v>471</v>
      </c>
      <c r="BB2" s="164">
        <v>1</v>
      </c>
      <c r="BC2" s="82">
        <f>BB2*1.21</f>
        <v>1.21</v>
      </c>
    </row>
    <row r="3" spans="2:55" x14ac:dyDescent="0.25">
      <c r="B3" s="87" t="s">
        <v>12332</v>
      </c>
      <c r="C3" s="87"/>
      <c r="D3" s="84"/>
      <c r="E3" s="84"/>
      <c r="F3" s="84"/>
      <c r="G3" s="84"/>
      <c r="BA3" s="164" t="s">
        <v>472</v>
      </c>
      <c r="BB3" s="164">
        <v>1</v>
      </c>
      <c r="BC3" s="82">
        <f t="shared" ref="BC3:BC66" si="0">BB3*1.21</f>
        <v>1.21</v>
      </c>
    </row>
    <row r="4" spans="2:55" x14ac:dyDescent="0.25">
      <c r="B4" s="87"/>
      <c r="C4" s="87"/>
      <c r="D4" s="84"/>
      <c r="E4" s="84"/>
      <c r="F4" s="84"/>
      <c r="G4" s="84"/>
      <c r="BA4" s="164" t="s">
        <v>473</v>
      </c>
      <c r="BB4" s="164">
        <v>1</v>
      </c>
      <c r="BC4" s="82">
        <f t="shared" si="0"/>
        <v>1.21</v>
      </c>
    </row>
    <row r="5" spans="2:55" ht="13.8" thickBot="1" x14ac:dyDescent="0.3">
      <c r="V5" s="82">
        <v>3</v>
      </c>
      <c r="BA5" s="164" t="s">
        <v>474</v>
      </c>
      <c r="BB5" s="164">
        <v>1</v>
      </c>
      <c r="BC5" s="82">
        <f t="shared" si="0"/>
        <v>1.21</v>
      </c>
    </row>
    <row r="6" spans="2:55" x14ac:dyDescent="0.25">
      <c r="B6" s="83" t="s">
        <v>12333</v>
      </c>
      <c r="C6" s="165" t="s">
        <v>432</v>
      </c>
      <c r="D6" s="166"/>
      <c r="E6" s="166"/>
      <c r="G6" s="88" t="s">
        <v>274</v>
      </c>
      <c r="H6" s="88" t="s">
        <v>283</v>
      </c>
      <c r="R6" s="82" t="s">
        <v>275</v>
      </c>
      <c r="S6" s="88">
        <f>IF(C17="rechthoekig",C19+C20+C19+C20,IF(C17="Ovaal",2*(C19-C20),IF(C17="Rechthoekig met Rom Trap",(2*(C19+C20))-C21,IF(C17="Rechthoekig met rechthoekige trap",C19+C20+C19+C20+C21,0))))</f>
        <v>30</v>
      </c>
      <c r="V6" s="82">
        <v>4</v>
      </c>
      <c r="AC6" s="89"/>
      <c r="AD6" s="90"/>
      <c r="AE6" s="90"/>
      <c r="AF6" s="90"/>
      <c r="AG6" s="90" t="s">
        <v>276</v>
      </c>
      <c r="AH6" s="90" t="s">
        <v>277</v>
      </c>
      <c r="AI6" s="90" t="s">
        <v>278</v>
      </c>
      <c r="AJ6" s="90"/>
      <c r="AK6" s="90"/>
      <c r="AL6" s="90"/>
      <c r="AM6" s="91"/>
      <c r="BA6" s="164" t="s">
        <v>475</v>
      </c>
      <c r="BB6" s="164">
        <v>1</v>
      </c>
      <c r="BC6" s="82">
        <f t="shared" si="0"/>
        <v>1.21</v>
      </c>
    </row>
    <row r="7" spans="2:55" x14ac:dyDescent="0.25">
      <c r="B7" s="83"/>
      <c r="C7" s="97"/>
      <c r="D7" s="22"/>
      <c r="E7" s="22"/>
      <c r="G7" s="88"/>
      <c r="H7" s="88"/>
      <c r="S7" s="88"/>
      <c r="AC7" s="92"/>
      <c r="AM7" s="94"/>
      <c r="BA7" s="164" t="s">
        <v>476</v>
      </c>
      <c r="BB7" s="164">
        <v>660.33100000000002</v>
      </c>
      <c r="BC7" s="82">
        <f t="shared" si="0"/>
        <v>799.00050999999996</v>
      </c>
    </row>
    <row r="8" spans="2:55" x14ac:dyDescent="0.25">
      <c r="B8" s="83"/>
      <c r="C8" s="97"/>
      <c r="D8" s="22"/>
      <c r="E8" s="22"/>
      <c r="F8" s="83"/>
      <c r="S8" s="88"/>
      <c r="AC8" s="92"/>
      <c r="AM8" s="94"/>
      <c r="BA8" s="164" t="s">
        <v>477</v>
      </c>
      <c r="BB8" s="164">
        <v>950.41300000000001</v>
      </c>
      <c r="BC8" s="82">
        <f t="shared" si="0"/>
        <v>1149.99973</v>
      </c>
    </row>
    <row r="9" spans="2:55" x14ac:dyDescent="0.25">
      <c r="B9" s="83" t="s">
        <v>12334</v>
      </c>
      <c r="C9" s="165" t="s">
        <v>451</v>
      </c>
      <c r="D9" s="166"/>
      <c r="E9" s="69"/>
      <c r="F9" s="88" t="s">
        <v>450</v>
      </c>
      <c r="H9" s="88" t="s">
        <v>451</v>
      </c>
      <c r="K9" s="138" t="s">
        <v>453</v>
      </c>
      <c r="R9" s="82" t="s">
        <v>279</v>
      </c>
      <c r="S9" s="88">
        <f>IF(C17="Rond",C21*3.16,IF(C17="Ovaal",C20*3.16,IF(C17="Rechthoekig met Rom Trap",C21*3.16/2,0)))</f>
        <v>0</v>
      </c>
      <c r="AC9" s="92" t="s">
        <v>280</v>
      </c>
      <c r="AD9" s="82">
        <f>INT((D28+D29+D30+D32+D33)*12+D34*25)</f>
        <v>1656</v>
      </c>
      <c r="AG9" s="82">
        <v>1</v>
      </c>
      <c r="AH9" s="82">
        <v>7</v>
      </c>
      <c r="AI9" s="82">
        <v>250</v>
      </c>
      <c r="AJ9" s="93"/>
      <c r="AK9" s="82">
        <f t="shared" ref="AK9:AK14" si="1">IF(AD$9&gt;AG9,1,0)</f>
        <v>1</v>
      </c>
      <c r="AL9" s="82">
        <f t="shared" ref="AL9:AL14" si="2">IF(AD$10&gt;AI9,0,1)</f>
        <v>1</v>
      </c>
      <c r="AM9" s="94">
        <f t="shared" ref="AM9:AM14" si="3">AH9*AK9*AL9</f>
        <v>7</v>
      </c>
      <c r="BA9" s="164" t="s">
        <v>478</v>
      </c>
      <c r="BB9" s="164">
        <v>1400.826</v>
      </c>
      <c r="BC9" s="82">
        <f t="shared" si="0"/>
        <v>1694.99946</v>
      </c>
    </row>
    <row r="10" spans="2:55" x14ac:dyDescent="0.25">
      <c r="C10" s="83"/>
      <c r="D10" s="69"/>
      <c r="E10" s="69"/>
      <c r="S10" s="88"/>
      <c r="AC10" s="92" t="s">
        <v>281</v>
      </c>
      <c r="AD10" s="95">
        <f>SUM(E28:E34)</f>
        <v>0</v>
      </c>
      <c r="AG10" s="82">
        <v>30</v>
      </c>
      <c r="AH10" s="82">
        <v>14</v>
      </c>
      <c r="AI10" s="82">
        <v>250</v>
      </c>
      <c r="AJ10" s="93"/>
      <c r="AK10" s="82">
        <f t="shared" si="1"/>
        <v>1</v>
      </c>
      <c r="AL10" s="82">
        <f t="shared" si="2"/>
        <v>1</v>
      </c>
      <c r="AM10" s="94">
        <f t="shared" si="3"/>
        <v>14</v>
      </c>
      <c r="BA10" s="164" t="s">
        <v>479</v>
      </c>
      <c r="BB10" s="164">
        <v>437.19</v>
      </c>
      <c r="BC10" s="82">
        <f t="shared" si="0"/>
        <v>528.99990000000003</v>
      </c>
    </row>
    <row r="11" spans="2:55" x14ac:dyDescent="0.25">
      <c r="E11" s="22"/>
      <c r="R11" s="82" t="s">
        <v>282</v>
      </c>
      <c r="S11" s="82">
        <f>IF(C17="Rechthoekig met rechthoekige trap",0,IF(C17="ovaal",C20,C21))</f>
        <v>0</v>
      </c>
      <c r="W11" s="96"/>
      <c r="X11" s="96"/>
      <c r="Y11" s="96"/>
      <c r="AA11" s="96"/>
      <c r="AC11" s="92"/>
      <c r="AG11" s="82">
        <v>60</v>
      </c>
      <c r="AH11" s="82">
        <v>40</v>
      </c>
      <c r="AI11" s="82">
        <v>250</v>
      </c>
      <c r="AJ11" s="93"/>
      <c r="AK11" s="82">
        <f t="shared" si="1"/>
        <v>1</v>
      </c>
      <c r="AL11" s="82">
        <f t="shared" si="2"/>
        <v>1</v>
      </c>
      <c r="AM11" s="94">
        <f t="shared" si="3"/>
        <v>40</v>
      </c>
      <c r="BA11" s="164" t="s">
        <v>480</v>
      </c>
      <c r="BB11" s="164">
        <v>1147.934</v>
      </c>
      <c r="BC11" s="82">
        <f t="shared" si="0"/>
        <v>1389.0001399999999</v>
      </c>
    </row>
    <row r="12" spans="2:55" x14ac:dyDescent="0.25">
      <c r="C12" s="97"/>
      <c r="D12" s="167"/>
      <c r="E12" s="168"/>
      <c r="F12" s="169"/>
      <c r="W12" s="96"/>
      <c r="X12" s="96"/>
      <c r="Y12" s="96"/>
      <c r="AA12" s="96"/>
      <c r="AC12" s="92"/>
      <c r="AG12" s="82">
        <v>100</v>
      </c>
      <c r="AH12" s="82">
        <v>75</v>
      </c>
      <c r="AI12" s="82">
        <v>1000</v>
      </c>
      <c r="AJ12" s="93"/>
      <c r="AK12" s="82">
        <f t="shared" si="1"/>
        <v>1</v>
      </c>
      <c r="AL12" s="82">
        <f t="shared" si="2"/>
        <v>1</v>
      </c>
      <c r="AM12" s="94">
        <f t="shared" si="3"/>
        <v>75</v>
      </c>
      <c r="BA12" s="164" t="s">
        <v>481</v>
      </c>
      <c r="BB12" s="164">
        <v>41.32</v>
      </c>
      <c r="BC12" s="82">
        <f t="shared" si="0"/>
        <v>49.997199999999999</v>
      </c>
    </row>
    <row r="13" spans="2:55" x14ac:dyDescent="0.25">
      <c r="M13" s="86"/>
      <c r="R13" s="82" t="s">
        <v>285</v>
      </c>
      <c r="S13" s="82" t="s">
        <v>286</v>
      </c>
      <c r="W13" s="96"/>
      <c r="X13" s="96"/>
      <c r="Z13" s="96"/>
      <c r="AC13" s="92"/>
      <c r="AG13" s="82">
        <v>500</v>
      </c>
      <c r="AH13" s="82">
        <v>120</v>
      </c>
      <c r="AI13" s="82">
        <v>1500</v>
      </c>
      <c r="AJ13" s="93"/>
      <c r="AK13" s="82">
        <f t="shared" si="1"/>
        <v>1</v>
      </c>
      <c r="AL13" s="82">
        <f t="shared" si="2"/>
        <v>1</v>
      </c>
      <c r="AM13" s="94">
        <f t="shared" si="3"/>
        <v>120</v>
      </c>
      <c r="BA13" s="164" t="s">
        <v>482</v>
      </c>
      <c r="BB13" s="164">
        <v>867.77</v>
      </c>
      <c r="BC13" s="82">
        <f t="shared" si="0"/>
        <v>1050.0017</v>
      </c>
    </row>
    <row r="14" spans="2:55" x14ac:dyDescent="0.25">
      <c r="M14" s="86"/>
      <c r="R14" s="82" t="s">
        <v>221</v>
      </c>
      <c r="S14" s="82" t="s">
        <v>287</v>
      </c>
      <c r="W14" s="96"/>
      <c r="X14" s="96"/>
      <c r="Y14" s="96"/>
      <c r="AC14" s="92"/>
      <c r="AG14" s="82">
        <v>100000</v>
      </c>
      <c r="AH14" s="82">
        <v>250</v>
      </c>
      <c r="AI14" s="82">
        <v>1500</v>
      </c>
      <c r="AJ14" s="93"/>
      <c r="AK14" s="82">
        <f t="shared" si="1"/>
        <v>0</v>
      </c>
      <c r="AL14" s="82">
        <f t="shared" si="2"/>
        <v>1</v>
      </c>
      <c r="AM14" s="94">
        <f t="shared" si="3"/>
        <v>0</v>
      </c>
      <c r="BA14" s="164" t="s">
        <v>483</v>
      </c>
      <c r="BB14" s="164">
        <v>9999</v>
      </c>
      <c r="BC14" s="82">
        <f t="shared" si="0"/>
        <v>12098.789999999999</v>
      </c>
    </row>
    <row r="15" spans="2:55" x14ac:dyDescent="0.25">
      <c r="B15" s="83" t="s">
        <v>12335</v>
      </c>
      <c r="D15" s="97" t="s">
        <v>285</v>
      </c>
      <c r="G15" s="88"/>
      <c r="M15" s="86"/>
      <c r="S15" s="82" t="s">
        <v>288</v>
      </c>
      <c r="AC15" s="92"/>
      <c r="AH15"/>
      <c r="AL15" s="82" t="s">
        <v>289</v>
      </c>
      <c r="AM15" s="94">
        <f>MAX(AM9:AM14)</f>
        <v>120</v>
      </c>
      <c r="BA15" s="164" t="s">
        <v>484</v>
      </c>
      <c r="BB15" s="164">
        <v>86.777000000000001</v>
      </c>
      <c r="BC15" s="82">
        <f t="shared" si="0"/>
        <v>105.00017</v>
      </c>
    </row>
    <row r="16" spans="2:55" x14ac:dyDescent="0.25">
      <c r="F16"/>
      <c r="G16" s="82" t="s">
        <v>442</v>
      </c>
      <c r="H16"/>
      <c r="K16" s="144" t="s">
        <v>452</v>
      </c>
      <c r="R16" s="138" t="s">
        <v>444</v>
      </c>
      <c r="AC16" s="92"/>
      <c r="AM16" s="94"/>
      <c r="BA16" s="164" t="s">
        <v>485</v>
      </c>
      <c r="BB16" s="164">
        <v>2045.4549999999999</v>
      </c>
      <c r="BC16" s="82">
        <f t="shared" si="0"/>
        <v>2475.0005499999997</v>
      </c>
    </row>
    <row r="17" spans="2:55" x14ac:dyDescent="0.25">
      <c r="B17" s="83" t="s">
        <v>12336</v>
      </c>
      <c r="C17" s="165" t="s">
        <v>290</v>
      </c>
      <c r="D17" s="166"/>
      <c r="F17"/>
      <c r="G17"/>
      <c r="H17"/>
      <c r="K17" s="86"/>
      <c r="R17" s="82" t="s">
        <v>290</v>
      </c>
      <c r="AC17" s="92"/>
      <c r="AG17" s="82">
        <v>1</v>
      </c>
      <c r="AH17" s="82">
        <v>7</v>
      </c>
      <c r="AI17" s="82">
        <v>250</v>
      </c>
      <c r="AK17" s="82">
        <f t="shared" ref="AK17:AK22" si="4">IF(AD$9&gt;AG17,1,0)</f>
        <v>1</v>
      </c>
      <c r="AL17" s="82">
        <f t="shared" ref="AL17:AL22" si="5">IF(AD$10&gt;AI17,0,1)</f>
        <v>1</v>
      </c>
      <c r="AM17" s="94">
        <f t="shared" ref="AM17:AM22" si="6">AH17*AK17*AL17</f>
        <v>7</v>
      </c>
      <c r="BA17" s="164" t="s">
        <v>486</v>
      </c>
      <c r="BB17" s="164">
        <v>3925.62</v>
      </c>
      <c r="BC17" s="82">
        <f t="shared" si="0"/>
        <v>4750.0001999999995</v>
      </c>
    </row>
    <row r="18" spans="2:55" x14ac:dyDescent="0.25">
      <c r="D18" s="97"/>
      <c r="F18" t="s">
        <v>441</v>
      </c>
      <c r="G18"/>
      <c r="H18"/>
      <c r="R18" s="82" t="s">
        <v>284</v>
      </c>
      <c r="AC18" s="92"/>
      <c r="AG18" s="82">
        <v>30</v>
      </c>
      <c r="AH18" s="82">
        <v>14</v>
      </c>
      <c r="AI18" s="82">
        <v>250</v>
      </c>
      <c r="AK18" s="82">
        <f t="shared" si="4"/>
        <v>1</v>
      </c>
      <c r="AL18" s="82">
        <f t="shared" si="5"/>
        <v>1</v>
      </c>
      <c r="AM18" s="94">
        <f t="shared" si="6"/>
        <v>14</v>
      </c>
      <c r="BA18" s="164" t="s">
        <v>487</v>
      </c>
      <c r="BB18" s="164">
        <v>41.32</v>
      </c>
      <c r="BC18" s="82">
        <f t="shared" si="0"/>
        <v>49.997199999999999</v>
      </c>
    </row>
    <row r="19" spans="2:55" x14ac:dyDescent="0.25">
      <c r="B19" s="83" t="str">
        <f>IF(C17="Rechthoekig","Lengte A:",IF(C17="Rechthoekig met rechthoekige trap","Lengte A:",IF(C17="Rechthoekig met Rom Trap","Lengte A exculsief trap:",IF(C17="Ovaal","Lengte A:"," "))))</f>
        <v>Lengte A:</v>
      </c>
      <c r="C19" s="97">
        <v>10</v>
      </c>
      <c r="D19" s="98" t="str">
        <f>IF(OR(B19="Lengte A:",B19="Lengte A exculsief trap:"),"meter","")</f>
        <v>meter</v>
      </c>
      <c r="F19"/>
      <c r="G19"/>
      <c r="H19"/>
      <c r="K19" s="86"/>
      <c r="R19" s="82" t="s">
        <v>291</v>
      </c>
      <c r="AC19" s="92"/>
      <c r="AG19" s="82">
        <v>60</v>
      </c>
      <c r="AH19" s="82">
        <v>60</v>
      </c>
      <c r="AI19" s="82">
        <v>250</v>
      </c>
      <c r="AK19" s="82">
        <f t="shared" si="4"/>
        <v>1</v>
      </c>
      <c r="AL19" s="82">
        <f t="shared" si="5"/>
        <v>1</v>
      </c>
      <c r="AM19" s="94">
        <f t="shared" si="6"/>
        <v>60</v>
      </c>
      <c r="BA19" s="164" t="s">
        <v>488</v>
      </c>
      <c r="BB19" s="164">
        <v>20.66</v>
      </c>
      <c r="BC19" s="82">
        <f t="shared" si="0"/>
        <v>24.9986</v>
      </c>
    </row>
    <row r="20" spans="2:55" x14ac:dyDescent="0.25">
      <c r="B20" s="83" t="str">
        <f>IF(C17="Rechthoekig","Breedte B:",IF(C17="Rechthoekig met rechthoekige trap","Breedte B:",IF(C17="Rechthoekig met Rom Trap","Breedte B:",IF(C17="Ovaal","Breedte B:"," "))))</f>
        <v>Breedte B:</v>
      </c>
      <c r="C20" s="97">
        <v>5</v>
      </c>
      <c r="D20" s="98" t="str">
        <f>IF(B20="Breedte B:","meter","")</f>
        <v>meter</v>
      </c>
      <c r="F20"/>
      <c r="G20"/>
      <c r="H20"/>
      <c r="R20" s="82" t="s">
        <v>292</v>
      </c>
      <c r="AC20" s="92"/>
      <c r="AG20" s="82">
        <v>100</v>
      </c>
      <c r="AH20" s="82">
        <v>85</v>
      </c>
      <c r="AI20" s="82">
        <v>1000</v>
      </c>
      <c r="AK20" s="82">
        <f t="shared" si="4"/>
        <v>1</v>
      </c>
      <c r="AL20" s="82">
        <f t="shared" si="5"/>
        <v>1</v>
      </c>
      <c r="AM20" s="94">
        <f t="shared" si="6"/>
        <v>85</v>
      </c>
      <c r="BA20" s="164" t="s">
        <v>489</v>
      </c>
      <c r="BB20" s="164">
        <v>28.93</v>
      </c>
      <c r="BC20" s="82">
        <f t="shared" si="0"/>
        <v>35.005299999999998</v>
      </c>
    </row>
    <row r="21" spans="2:55" x14ac:dyDescent="0.25">
      <c r="B21" s="83" t="str">
        <f>(IF(C17="Rond","Diameter:",IF(C17="Rechthoekig met Rom Trap","Diameter Rom Trap D:",IF(C17="Rechthoekig met rechthoekige trap","Diepte van trap d:"," "))))</f>
        <v xml:space="preserve"> </v>
      </c>
      <c r="C21" s="97"/>
      <c r="D21" s="98" t="str">
        <f>IF(OR(B21="Diameter:",B21=" Diameter:",B21="Diameter Rom Trap D:",B21="Diepte van trap d:"),"meter","")</f>
        <v/>
      </c>
      <c r="G21" s="82" t="s">
        <v>443</v>
      </c>
      <c r="H21" s="146" t="s">
        <v>467</v>
      </c>
      <c r="M21" s="86"/>
      <c r="R21" s="82" t="s">
        <v>252</v>
      </c>
      <c r="AC21" s="92"/>
      <c r="AG21" s="82">
        <v>500</v>
      </c>
      <c r="AH21" s="82">
        <v>120</v>
      </c>
      <c r="AI21" s="82">
        <v>1500</v>
      </c>
      <c r="AK21" s="82">
        <f t="shared" si="4"/>
        <v>1</v>
      </c>
      <c r="AL21" s="82">
        <f t="shared" si="5"/>
        <v>1</v>
      </c>
      <c r="AM21" s="94">
        <f t="shared" si="6"/>
        <v>120</v>
      </c>
      <c r="BA21" s="164" t="s">
        <v>490</v>
      </c>
      <c r="BB21" s="164">
        <v>33.06</v>
      </c>
      <c r="BC21" s="82">
        <f t="shared" si="0"/>
        <v>40.002600000000001</v>
      </c>
    </row>
    <row r="22" spans="2:55" ht="13.8" thickBot="1" x14ac:dyDescent="0.3">
      <c r="K22" s="86"/>
      <c r="M22" s="106"/>
      <c r="AC22" s="92"/>
      <c r="AG22" s="82">
        <v>100000</v>
      </c>
      <c r="AH22" s="82">
        <v>250</v>
      </c>
      <c r="AI22" s="82">
        <v>1500</v>
      </c>
      <c r="AK22" s="82">
        <f t="shared" si="4"/>
        <v>0</v>
      </c>
      <c r="AL22" s="82">
        <f t="shared" si="5"/>
        <v>1</v>
      </c>
      <c r="AM22" s="94">
        <f t="shared" si="6"/>
        <v>0</v>
      </c>
      <c r="BA22" s="164" t="s">
        <v>491</v>
      </c>
      <c r="BB22" s="164">
        <v>16.53</v>
      </c>
      <c r="BC22" s="82">
        <f t="shared" si="0"/>
        <v>20.001300000000001</v>
      </c>
    </row>
    <row r="23" spans="2:55" x14ac:dyDescent="0.25">
      <c r="K23" s="144" t="s">
        <v>12337</v>
      </c>
      <c r="N23" s="138"/>
      <c r="R23" s="108" t="s">
        <v>294</v>
      </c>
      <c r="S23" s="108" t="s">
        <v>295</v>
      </c>
      <c r="T23" s="108" t="s">
        <v>225</v>
      </c>
      <c r="AC23" s="92"/>
      <c r="AL23" s="82" t="s">
        <v>296</v>
      </c>
      <c r="AM23" s="94">
        <f>MAX(AM17:AM22)</f>
        <v>120</v>
      </c>
      <c r="BA23" s="164" t="s">
        <v>492</v>
      </c>
      <c r="BB23" s="164">
        <v>24.79</v>
      </c>
      <c r="BC23" s="82">
        <f t="shared" si="0"/>
        <v>29.995899999999999</v>
      </c>
    </row>
    <row r="24" spans="2:55" ht="13.8" thickBot="1" x14ac:dyDescent="0.3">
      <c r="G24" s="88"/>
      <c r="R24" s="111" t="str">
        <f>IF(C6="Jasberg grijs graniet 50x35x4 gevlamd type I","Alleen rond dia 3m beschikbaar",IF(C6="Jasberg grijs graniet 121x35x4 gevlamd type I","Alleen rond dia 3m beschikbaar",IF(LEFT(C6,5)="Panda","Alleen rond dia 3m beschikbaar",IF(C6="Ceragrijs gebouchardeerd 50x35 graniet type I","Alleen rond dia 3m beschikbaar",IF(LEFT(C6,10)="Betonsteen","",IF(RIGHT(C6,1)="s","",IF(RIGHT(C6,1)="L","","Geen Rom trap beschikbaar in deze boordsteen")))))))</f>
        <v>Geen Rom trap beschikbaar in deze boordsteen</v>
      </c>
      <c r="S24" s="112"/>
      <c r="T24" s="112"/>
      <c r="AC24" s="92"/>
      <c r="AM24" s="94"/>
      <c r="BA24" s="164" t="s">
        <v>493</v>
      </c>
      <c r="BB24" s="164">
        <v>16.53</v>
      </c>
      <c r="BC24" s="82">
        <f t="shared" si="0"/>
        <v>20.001300000000001</v>
      </c>
    </row>
    <row r="25" spans="2:55" ht="13.8" thickBot="1" x14ac:dyDescent="0.3">
      <c r="B25" s="100"/>
      <c r="C25" s="101"/>
      <c r="D25" s="102"/>
      <c r="R25" s="113">
        <f>IF(R24="Alleen rond dia 3m beschikbaar",1,IF(LEFT(C6,10)="Betonsteen",2,0))</f>
        <v>0</v>
      </c>
      <c r="S25" s="113">
        <f>IF(C17="rond",1,IF(C17="ovaal",1,IF(C17="Rechthoekig met Rom Trap",1,0)))</f>
        <v>0</v>
      </c>
      <c r="T25" s="113">
        <f>R25*S25</f>
        <v>0</v>
      </c>
      <c r="AC25" s="92"/>
      <c r="AM25" s="94"/>
      <c r="BA25" s="164" t="s">
        <v>494</v>
      </c>
      <c r="BB25" s="164">
        <v>24.79</v>
      </c>
      <c r="BC25" s="82">
        <f t="shared" si="0"/>
        <v>29.995899999999999</v>
      </c>
    </row>
    <row r="26" spans="2:55" x14ac:dyDescent="0.25">
      <c r="B26" s="103"/>
      <c r="C26" s="104" t="s">
        <v>293</v>
      </c>
      <c r="D26" s="105" t="s">
        <v>222</v>
      </c>
      <c r="K26" s="138" t="s">
        <v>12338</v>
      </c>
      <c r="AC26" s="92"/>
      <c r="AG26" s="82">
        <v>1</v>
      </c>
      <c r="AH26" s="82">
        <v>7</v>
      </c>
      <c r="AI26" s="82">
        <v>100000</v>
      </c>
      <c r="AK26" s="82">
        <f>IF(AD$9&gt;AG26,1,0)</f>
        <v>1</v>
      </c>
      <c r="AL26" s="82">
        <f>IF(AD$10&gt;AI26,0,1)</f>
        <v>1</v>
      </c>
      <c r="AM26" s="94">
        <f t="shared" ref="AM26:AM32" si="7">AH26*AK26*AL26</f>
        <v>7</v>
      </c>
      <c r="BA26" s="164" t="s">
        <v>495</v>
      </c>
      <c r="BB26" s="164">
        <v>23.099</v>
      </c>
      <c r="BC26" s="82">
        <f t="shared" si="0"/>
        <v>27.94979</v>
      </c>
    </row>
    <row r="27" spans="2:55" x14ac:dyDescent="0.25">
      <c r="B27" s="103"/>
      <c r="C27" s="84"/>
      <c r="D27" s="107"/>
      <c r="AC27" s="92"/>
      <c r="AM27" s="94"/>
      <c r="BA27" s="164" t="s">
        <v>496</v>
      </c>
      <c r="BB27" s="164">
        <v>13.182</v>
      </c>
      <c r="BC27" s="82">
        <f t="shared" si="0"/>
        <v>15.95022</v>
      </c>
    </row>
    <row r="28" spans="2:55" x14ac:dyDescent="0.25">
      <c r="B28" s="109" t="s">
        <v>12339</v>
      </c>
      <c r="C28" s="110" t="str">
        <f>VLOOKUP($C$6,$R$40:$AD$52,8,FALSE)</f>
        <v>ZATX1235</v>
      </c>
      <c r="D28" s="145">
        <f>IF(1+INT((S6/(V53/100)+0.5))=1,0,1+INT((S6/(V53/100)+0.5)))</f>
        <v>61</v>
      </c>
      <c r="AC28" s="92"/>
      <c r="AG28" s="82">
        <v>30</v>
      </c>
      <c r="AH28" s="82">
        <v>14</v>
      </c>
      <c r="AI28" s="82">
        <v>100000</v>
      </c>
      <c r="AK28" s="82">
        <f>IF(AD$9&gt;AG28,1,0)</f>
        <v>1</v>
      </c>
      <c r="AL28" s="82">
        <f>IF(AD$10&gt;AI28,0,1)</f>
        <v>1</v>
      </c>
      <c r="AM28" s="94">
        <f t="shared" si="7"/>
        <v>14</v>
      </c>
      <c r="BA28" s="164" t="s">
        <v>497</v>
      </c>
      <c r="BB28" s="164">
        <v>10.331</v>
      </c>
      <c r="BC28" s="82">
        <f t="shared" si="0"/>
        <v>12.500509999999998</v>
      </c>
    </row>
    <row r="29" spans="2:55" x14ac:dyDescent="0.25">
      <c r="B29" s="109" t="s">
        <v>298</v>
      </c>
      <c r="C29" s="110" t="str">
        <f>IF(C9="Ronde binnenhoek",VLOOKUP($C$6,$R$40:$AD$52,9,FALSE),VLOOKUP($C$6,$R$40:$AE$52,10,FALSE))</f>
        <v>ZATX1161</v>
      </c>
      <c r="D29" s="145">
        <f>IF(C17="Rechthoekig",4,IF(C17="Rechthoekig met Rom Trap",4,IF(C17="Rechthoekig met rechthoekige trap",4,0)))</f>
        <v>4</v>
      </c>
      <c r="AC29" s="92"/>
      <c r="AG29" s="82">
        <v>60</v>
      </c>
      <c r="AH29" s="82">
        <v>60</v>
      </c>
      <c r="AI29" s="82">
        <v>100000</v>
      </c>
      <c r="AK29" s="82">
        <f>IF(AD$9&gt;AG29,1,0)</f>
        <v>1</v>
      </c>
      <c r="AL29" s="82">
        <f>IF(AD$10&gt;AI29,0,1)</f>
        <v>1</v>
      </c>
      <c r="AM29" s="94">
        <f t="shared" si="7"/>
        <v>60</v>
      </c>
      <c r="BA29" s="164" t="s">
        <v>498</v>
      </c>
      <c r="BB29" s="164">
        <v>11.529</v>
      </c>
      <c r="BC29" s="82">
        <f t="shared" si="0"/>
        <v>13.950089999999999</v>
      </c>
    </row>
    <row r="30" spans="2:55" x14ac:dyDescent="0.25">
      <c r="B30" s="109" t="s">
        <v>434</v>
      </c>
      <c r="C30" s="110" t="str">
        <f>VLOOKUP($C$6,$R$40:$AE$52,14,FALSE)</f>
        <v>ZATA1212</v>
      </c>
      <c r="D30" s="145">
        <f>IF(C17="Rechthoekig",0,IF(C17="Rechthoekig met Rom Trap",1,IF(C17="Rechthoekig met rechthoekige trap",1,0)))</f>
        <v>0</v>
      </c>
      <c r="AC30" s="92"/>
      <c r="AG30" s="82">
        <v>100</v>
      </c>
      <c r="AH30" s="82">
        <v>120</v>
      </c>
      <c r="AI30" s="82">
        <v>100000</v>
      </c>
      <c r="AK30" s="82">
        <f>IF(AD$9&gt;AG30,1,0)</f>
        <v>1</v>
      </c>
      <c r="AL30" s="82">
        <f>IF(AD$10&gt;AI30,0,1)</f>
        <v>1</v>
      </c>
      <c r="AM30" s="94">
        <f t="shared" si="7"/>
        <v>120</v>
      </c>
      <c r="BA30" s="164" t="s">
        <v>499</v>
      </c>
      <c r="BB30" s="164">
        <v>11.157</v>
      </c>
      <c r="BC30" s="82">
        <f t="shared" si="0"/>
        <v>13.499969999999999</v>
      </c>
    </row>
    <row r="31" spans="2:55" x14ac:dyDescent="0.25">
      <c r="B31" s="109" t="s">
        <v>435</v>
      </c>
      <c r="C31" s="110" t="str">
        <f>VLOOKUP($C$6,$R$40:$AF$52,15,FALSE)</f>
        <v>ZATA1220</v>
      </c>
      <c r="D31" s="145">
        <f>D30</f>
        <v>0</v>
      </c>
      <c r="AC31" s="92"/>
      <c r="AG31" s="82">
        <v>500</v>
      </c>
      <c r="AH31" s="82">
        <v>200</v>
      </c>
      <c r="AI31" s="82">
        <v>100000</v>
      </c>
      <c r="AK31" s="82">
        <f>IF(AD$9&gt;AG31,1,0)</f>
        <v>1</v>
      </c>
      <c r="AL31" s="82">
        <f>IF(AD$10&gt;AI31,0,1)</f>
        <v>1</v>
      </c>
      <c r="AM31" s="94">
        <f t="shared" si="7"/>
        <v>200</v>
      </c>
      <c r="BA31" s="164" t="s">
        <v>500</v>
      </c>
      <c r="BB31" s="164">
        <v>28.512</v>
      </c>
      <c r="BC31" s="82">
        <f t="shared" si="0"/>
        <v>34.499519999999997</v>
      </c>
    </row>
    <row r="32" spans="2:55" x14ac:dyDescent="0.25">
      <c r="B32" s="109" t="s">
        <v>299</v>
      </c>
      <c r="C32" s="110" t="str">
        <f>IF(S11&lt;3.5,VLOOKUP($C$6,$R$40:$AD$52,12,FALSE),IF(S11&lt;4.5,VLOOKUP($C$6,$R$40:$AD$52,13,FALSE),VLOOKUP($C$6,$R$40:$AE$52,14,FALSE)))</f>
        <v>ZATA1210</v>
      </c>
      <c r="D32" s="145">
        <f>IF(X53&lt;1,0,INT((S9/(X53/100)+0.5)))</f>
        <v>0</v>
      </c>
      <c r="N32" s="138"/>
      <c r="R32" s="138" t="s">
        <v>433</v>
      </c>
      <c r="AC32" s="92"/>
      <c r="AG32" s="82">
        <v>100000</v>
      </c>
      <c r="AH32" s="82">
        <v>400</v>
      </c>
      <c r="AI32" s="82">
        <v>100000</v>
      </c>
      <c r="AK32" s="82">
        <f>IF(AD$9&gt;AG32,1,0)</f>
        <v>0</v>
      </c>
      <c r="AL32" s="82">
        <f>IF(AD$10&gt;AI32,0,1)</f>
        <v>1</v>
      </c>
      <c r="AM32" s="94">
        <f t="shared" si="7"/>
        <v>0</v>
      </c>
      <c r="BA32" s="164" t="s">
        <v>501</v>
      </c>
      <c r="BB32" s="164">
        <v>40.890999999999998</v>
      </c>
      <c r="BC32" s="82">
        <f t="shared" si="0"/>
        <v>49.478109999999994</v>
      </c>
    </row>
    <row r="33" spans="2:55" ht="13.8" thickBot="1" x14ac:dyDescent="0.3">
      <c r="B33" s="109" t="s">
        <v>223</v>
      </c>
      <c r="C33" s="110" t="str">
        <f>VLOOKUP($C$6,$R$40:$AD$52,11,FALSE)</f>
        <v>ZATA1230</v>
      </c>
      <c r="D33" s="145">
        <f>IF(D15="ja",D28+D32+D29*3,0)</f>
        <v>73</v>
      </c>
      <c r="G33" s="88"/>
      <c r="R33" s="138" t="s">
        <v>285</v>
      </c>
      <c r="AC33" s="118"/>
      <c r="AD33" s="119"/>
      <c r="AE33" s="119"/>
      <c r="AF33" s="119"/>
      <c r="AG33" s="119"/>
      <c r="AH33" s="120"/>
      <c r="AI33" s="119"/>
      <c r="AJ33" s="119"/>
      <c r="AK33" s="119"/>
      <c r="AL33" s="119" t="s">
        <v>302</v>
      </c>
      <c r="AM33" s="121">
        <f>MAX(AM26:AM32)</f>
        <v>200</v>
      </c>
      <c r="BA33" s="164" t="s">
        <v>502</v>
      </c>
      <c r="BB33" s="164">
        <v>55.308999999999997</v>
      </c>
      <c r="BC33" s="82">
        <f t="shared" si="0"/>
        <v>66.92389</v>
      </c>
    </row>
    <row r="34" spans="2:55" ht="15" customHeight="1" x14ac:dyDescent="0.25">
      <c r="B34" s="109"/>
      <c r="C34" s="110"/>
      <c r="D34" s="145"/>
      <c r="R34" s="138" t="s">
        <v>221</v>
      </c>
      <c r="AH34" s="93"/>
      <c r="BA34" s="164" t="s">
        <v>503</v>
      </c>
      <c r="BB34" s="164">
        <v>20.661000000000001</v>
      </c>
      <c r="BC34" s="82">
        <f t="shared" si="0"/>
        <v>24.99981</v>
      </c>
    </row>
    <row r="35" spans="2:55" ht="15" hidden="1" customHeight="1" x14ac:dyDescent="0.25">
      <c r="B35" s="114"/>
      <c r="C35" s="110"/>
      <c r="D35" s="143"/>
      <c r="R35" s="138"/>
      <c r="AH35" s="93"/>
      <c r="BA35" s="164" t="s">
        <v>504</v>
      </c>
      <c r="BB35" s="164">
        <v>13.635999999999999</v>
      </c>
      <c r="BC35" s="82">
        <f t="shared" si="0"/>
        <v>16.499559999999999</v>
      </c>
    </row>
    <row r="36" spans="2:55" ht="26.25" hidden="1" customHeight="1" x14ac:dyDescent="0.25">
      <c r="B36" s="109"/>
      <c r="C36" s="116"/>
      <c r="D36" s="117"/>
      <c r="R36" s="138"/>
      <c r="AH36" s="93"/>
      <c r="BA36" s="164" t="s">
        <v>505</v>
      </c>
      <c r="BB36" s="164">
        <v>28.884</v>
      </c>
      <c r="BC36" s="82">
        <f t="shared" si="0"/>
        <v>34.949640000000002</v>
      </c>
    </row>
    <row r="37" spans="2:55" ht="13.8" hidden="1" x14ac:dyDescent="0.25">
      <c r="B37" s="141"/>
      <c r="C37" s="116"/>
      <c r="D37" s="142"/>
      <c r="BA37" s="164" t="s">
        <v>506</v>
      </c>
      <c r="BB37" s="164">
        <v>39.668999999999997</v>
      </c>
      <c r="BC37" s="82">
        <f t="shared" si="0"/>
        <v>47.999489999999994</v>
      </c>
    </row>
    <row r="38" spans="2:55" ht="13.8" thickBot="1" x14ac:dyDescent="0.3">
      <c r="B38" s="122"/>
      <c r="C38" s="123"/>
      <c r="D38" s="124"/>
      <c r="BA38" s="164" t="s">
        <v>507</v>
      </c>
      <c r="BB38" s="164">
        <v>63.517000000000003</v>
      </c>
      <c r="BC38" s="82">
        <f t="shared" si="0"/>
        <v>76.85557</v>
      </c>
    </row>
    <row r="39" spans="2:55" x14ac:dyDescent="0.25">
      <c r="B39" s="77"/>
      <c r="C39" s="77"/>
      <c r="D39" s="77"/>
      <c r="R39" s="138" t="s">
        <v>444</v>
      </c>
      <c r="S39" s="82" t="s">
        <v>304</v>
      </c>
      <c r="T39" s="82" t="s">
        <v>303</v>
      </c>
      <c r="U39" s="82" t="s">
        <v>305</v>
      </c>
      <c r="Y39" s="82" t="s">
        <v>306</v>
      </c>
      <c r="Z39" s="138" t="s">
        <v>455</v>
      </c>
      <c r="AA39" s="138" t="s">
        <v>456</v>
      </c>
      <c r="AB39" s="138" t="s">
        <v>438</v>
      </c>
      <c r="AC39" s="82" t="s">
        <v>445</v>
      </c>
      <c r="AD39" s="82" t="s">
        <v>446</v>
      </c>
      <c r="AE39" s="82" t="s">
        <v>12347</v>
      </c>
      <c r="AF39" s="138" t="s">
        <v>436</v>
      </c>
      <c r="AG39" s="138" t="s">
        <v>437</v>
      </c>
      <c r="AH39" s="82" t="s">
        <v>307</v>
      </c>
      <c r="AM39" s="85"/>
      <c r="BA39" s="164" t="s">
        <v>508</v>
      </c>
      <c r="BB39" s="164">
        <v>26.405000000000001</v>
      </c>
      <c r="BC39" s="82">
        <f t="shared" si="0"/>
        <v>31.950050000000001</v>
      </c>
    </row>
    <row r="40" spans="2:55" ht="20.399999999999999" x14ac:dyDescent="0.25">
      <c r="B40" s="172" t="str">
        <f>HYPERLINK("http://www.zwembad.eu/shopping_cart.php?action=add_custom&amp;products="&amp;C17&amp;"|lengte~"&amp;$C$19&amp;"|Breedte~"&amp;$C$20&amp;"|diameter~"&amp;IF($C$21="","",$C$21)&amp;"|"&amp;IF($D$28&lt;&gt;0,$C$28&amp;"~"&amp;$D$28,)&amp;"|"&amp;IF($D$29&lt;&gt;0,$C$29&amp;"~"&amp;$D$29,)&amp;"|"&amp;IF($D$30&lt;&gt;0,$C$30&amp;"~"&amp;$D$30,)&amp;"|"&amp;IF($D$31&lt;&gt;0,$C$31&amp;"~"&amp;$D$31,)&amp;"|"&amp;IF($D$32&lt;&gt;0,$C$32&amp;"~"&amp;$D$32,)&amp;"|"&amp;IF($D$33&lt;&gt;0,$C$33&amp;"~"&amp;$D$33,)&amp;"|"&amp;IF($D$34&lt;&gt;0,$C$34&amp;"~"&amp;$D$34,)&amp;"|"&amp;IF($D$35&lt;&gt;0,$C$35&amp;"~"&amp;$D$35,)&amp;"|","Aan winkelmandje toevoegen")</f>
        <v>Aan winkelmandje toevoegen</v>
      </c>
      <c r="C40" s="173"/>
      <c r="D40" s="173"/>
      <c r="E40" s="147"/>
      <c r="F40" s="147"/>
      <c r="R40" s="138" t="s">
        <v>432</v>
      </c>
      <c r="S40" s="82">
        <f t="shared" ref="S40:S48" si="8">IF(R40=$C$6,1,0)</f>
        <v>1</v>
      </c>
      <c r="T40" s="82">
        <v>50</v>
      </c>
      <c r="U40" s="82">
        <v>41.55</v>
      </c>
      <c r="V40" s="82">
        <f>S40*T40</f>
        <v>50</v>
      </c>
      <c r="X40" s="82">
        <f>S40*U40</f>
        <v>41.55</v>
      </c>
      <c r="Y40" s="134" t="s">
        <v>268</v>
      </c>
      <c r="Z40" s="134" t="s">
        <v>232</v>
      </c>
      <c r="AA40" s="134" t="s">
        <v>459</v>
      </c>
      <c r="AB40" s="134" t="s">
        <v>263</v>
      </c>
      <c r="AC40" s="134" t="s">
        <v>261</v>
      </c>
      <c r="AD40" s="134" t="s">
        <v>462</v>
      </c>
      <c r="AE40" s="134" t="s">
        <v>1001</v>
      </c>
      <c r="AF40" s="134" t="s">
        <v>262</v>
      </c>
      <c r="AG40" s="135" t="s">
        <v>404</v>
      </c>
      <c r="AH40" s="85" t="s">
        <v>224</v>
      </c>
      <c r="AI40" s="68"/>
      <c r="AJ40" s="68"/>
      <c r="AK40" s="68"/>
      <c r="AM40" s="125"/>
      <c r="AN40" s="125"/>
      <c r="AO40" s="125"/>
      <c r="AP40" s="125"/>
      <c r="AQ40" s="125"/>
      <c r="AR40" s="125"/>
      <c r="AS40" s="85"/>
      <c r="BA40" s="164" t="s">
        <v>509</v>
      </c>
      <c r="BB40" s="164">
        <v>41.280999999999999</v>
      </c>
      <c r="BC40" s="82">
        <f t="shared" si="0"/>
        <v>49.950009999999999</v>
      </c>
    </row>
    <row r="41" spans="2:55" x14ac:dyDescent="0.25">
      <c r="R41" s="138" t="s">
        <v>447</v>
      </c>
      <c r="S41" s="82">
        <f t="shared" si="8"/>
        <v>0</v>
      </c>
      <c r="T41" s="82">
        <v>50</v>
      </c>
      <c r="U41" s="82">
        <v>41.55</v>
      </c>
      <c r="V41" s="82">
        <f>S41*T41</f>
        <v>0</v>
      </c>
      <c r="X41" s="82">
        <f>S41*U41</f>
        <v>0</v>
      </c>
      <c r="Y41" s="136" t="s">
        <v>235</v>
      </c>
      <c r="Z41" s="136" t="s">
        <v>233</v>
      </c>
      <c r="AA41" s="136" t="s">
        <v>460</v>
      </c>
      <c r="AB41" s="136" t="s">
        <v>263</v>
      </c>
      <c r="AC41" s="136" t="s">
        <v>267</v>
      </c>
      <c r="AD41" s="136" t="s">
        <v>463</v>
      </c>
      <c r="AE41" s="136" t="s">
        <v>1122</v>
      </c>
      <c r="AF41" s="137" t="s">
        <v>401</v>
      </c>
      <c r="AG41" s="136" t="s">
        <v>260</v>
      </c>
      <c r="AH41" s="85" t="s">
        <v>224</v>
      </c>
      <c r="AI41" s="68"/>
      <c r="AJ41" s="68"/>
      <c r="AK41" s="68"/>
      <c r="AM41" s="125"/>
      <c r="AN41" s="125"/>
      <c r="AO41" s="125"/>
      <c r="AP41" s="125"/>
      <c r="AQ41" s="125"/>
      <c r="AR41" s="125"/>
      <c r="AS41" s="85"/>
      <c r="BA41" s="164" t="s">
        <v>510</v>
      </c>
      <c r="BB41" s="164">
        <v>131.405</v>
      </c>
      <c r="BC41" s="82">
        <f t="shared" si="0"/>
        <v>159.00004999999999</v>
      </c>
    </row>
    <row r="42" spans="2:55" x14ac:dyDescent="0.25">
      <c r="B42" s="138" t="s">
        <v>12346</v>
      </c>
      <c r="R42" s="138" t="s">
        <v>454</v>
      </c>
      <c r="S42" s="82">
        <f t="shared" si="8"/>
        <v>0</v>
      </c>
      <c r="T42" s="82">
        <v>50</v>
      </c>
      <c r="U42" s="82">
        <v>41.55</v>
      </c>
      <c r="V42" s="82">
        <f>S42*T42</f>
        <v>0</v>
      </c>
      <c r="X42" s="82">
        <f>S42*U42</f>
        <v>0</v>
      </c>
      <c r="Y42" s="136" t="s">
        <v>250</v>
      </c>
      <c r="Z42" s="136" t="s">
        <v>257</v>
      </c>
      <c r="AA42" s="136" t="s">
        <v>461</v>
      </c>
      <c r="AB42" s="136" t="s">
        <v>258</v>
      </c>
      <c r="AC42" s="136" t="s">
        <v>259</v>
      </c>
      <c r="AD42" s="136" t="s">
        <v>464</v>
      </c>
      <c r="AE42" s="136" t="s">
        <v>1000</v>
      </c>
      <c r="AF42" s="137" t="s">
        <v>391</v>
      </c>
      <c r="AG42" s="136" t="s">
        <v>256</v>
      </c>
      <c r="AH42" s="85" t="s">
        <v>224</v>
      </c>
      <c r="AI42" s="68"/>
      <c r="AJ42" s="68"/>
      <c r="AK42" s="68"/>
      <c r="AM42" s="125"/>
      <c r="AN42" s="125"/>
      <c r="AO42" s="125"/>
      <c r="AP42" s="125"/>
      <c r="AQ42" s="125"/>
      <c r="AR42" s="125"/>
      <c r="AS42" s="85"/>
      <c r="BA42" s="164" t="s">
        <v>511</v>
      </c>
      <c r="BB42" s="164">
        <v>144.62799999999999</v>
      </c>
      <c r="BC42" s="82">
        <f t="shared" si="0"/>
        <v>174.99987999999999</v>
      </c>
    </row>
    <row r="43" spans="2:55" x14ac:dyDescent="0.25">
      <c r="B43" s="138" t="s">
        <v>12345</v>
      </c>
      <c r="R43" s="138" t="s">
        <v>448</v>
      </c>
      <c r="S43" s="82">
        <f>IF(R43=$C$6,1,0)</f>
        <v>0</v>
      </c>
      <c r="T43" s="82">
        <v>50</v>
      </c>
      <c r="U43" s="82">
        <v>41.55</v>
      </c>
      <c r="V43" s="82">
        <f>S43*T43</f>
        <v>0</v>
      </c>
      <c r="X43" s="82">
        <f>S43*U43</f>
        <v>0</v>
      </c>
      <c r="Y43" s="136" t="s">
        <v>266</v>
      </c>
      <c r="Z43" s="136" t="s">
        <v>230</v>
      </c>
      <c r="AA43" s="136" t="s">
        <v>457</v>
      </c>
      <c r="AB43" s="136" t="s">
        <v>236</v>
      </c>
      <c r="AC43" s="136" t="s">
        <v>255</v>
      </c>
      <c r="AD43" s="136" t="s">
        <v>465</v>
      </c>
      <c r="AE43" s="136" t="s">
        <v>999</v>
      </c>
      <c r="AF43" s="136" t="s">
        <v>424</v>
      </c>
      <c r="AG43" s="136" t="s">
        <v>254</v>
      </c>
      <c r="AI43" s="68"/>
      <c r="AJ43" s="68"/>
      <c r="AK43" s="68"/>
      <c r="AM43" s="125"/>
      <c r="AN43" s="125"/>
      <c r="AO43" s="125"/>
      <c r="AP43" s="85"/>
      <c r="AQ43" s="85"/>
      <c r="AR43" s="125"/>
      <c r="AS43" s="85"/>
      <c r="BA43" s="164" t="s">
        <v>512</v>
      </c>
      <c r="BB43" s="164">
        <v>128.09899999999999</v>
      </c>
      <c r="BC43" s="82">
        <f t="shared" si="0"/>
        <v>154.99978999999999</v>
      </c>
    </row>
    <row r="44" spans="2:55" x14ac:dyDescent="0.25">
      <c r="R44" s="138" t="s">
        <v>449</v>
      </c>
      <c r="S44" s="82">
        <f>IF(R44=$C$6,1,0)</f>
        <v>0</v>
      </c>
      <c r="T44" s="82">
        <v>50</v>
      </c>
      <c r="U44" s="82">
        <v>41.55</v>
      </c>
      <c r="V44" s="82">
        <f>S44*T44</f>
        <v>0</v>
      </c>
      <c r="X44" s="82">
        <f>S44*U44</f>
        <v>0</v>
      </c>
      <c r="Y44" s="134" t="s">
        <v>269</v>
      </c>
      <c r="Z44" s="134" t="s">
        <v>270</v>
      </c>
      <c r="AA44" s="134" t="s">
        <v>458</v>
      </c>
      <c r="AB44" s="134" t="s">
        <v>236</v>
      </c>
      <c r="AC44" s="134" t="s">
        <v>264</v>
      </c>
      <c r="AD44" s="134" t="s">
        <v>466</v>
      </c>
      <c r="AE44" s="134" t="s">
        <v>1041</v>
      </c>
      <c r="AF44" s="135" t="s">
        <v>426</v>
      </c>
      <c r="AG44" s="134" t="s">
        <v>265</v>
      </c>
      <c r="AH44" s="85" t="s">
        <v>224</v>
      </c>
      <c r="AI44" s="68"/>
      <c r="AJ44" s="68"/>
      <c r="AK44" s="68"/>
      <c r="AM44" s="125"/>
      <c r="AN44" s="125"/>
      <c r="AO44" s="125"/>
      <c r="AP44" s="125"/>
      <c r="AQ44" s="125"/>
      <c r="AR44" s="125"/>
      <c r="AS44" s="85"/>
      <c r="BA44" s="164" t="s">
        <v>513</v>
      </c>
      <c r="BB44" s="164">
        <v>161.15700000000001</v>
      </c>
      <c r="BC44" s="82">
        <f t="shared" si="0"/>
        <v>194.99997000000002</v>
      </c>
    </row>
    <row r="45" spans="2:55" x14ac:dyDescent="0.25">
      <c r="B45" s="83"/>
      <c r="C45" s="83"/>
      <c r="D45" s="83"/>
      <c r="E45" s="83"/>
      <c r="F45" s="83"/>
      <c r="AH45" s="85" t="s">
        <v>224</v>
      </c>
      <c r="AI45" s="68"/>
      <c r="AJ45" s="68"/>
      <c r="AK45" s="68"/>
      <c r="AM45" s="126"/>
      <c r="AN45" s="125"/>
      <c r="AO45" s="125"/>
      <c r="AP45" s="125"/>
      <c r="AQ45" s="125"/>
      <c r="AR45" s="125"/>
      <c r="AS45" s="85"/>
      <c r="BA45" s="164" t="s">
        <v>514</v>
      </c>
      <c r="BB45" s="164">
        <v>41.322000000000003</v>
      </c>
      <c r="BC45" s="82">
        <f t="shared" si="0"/>
        <v>49.99962</v>
      </c>
    </row>
    <row r="46" spans="2:55" ht="13.8" thickBot="1" x14ac:dyDescent="0.3">
      <c r="B46" s="83"/>
      <c r="C46" s="83"/>
      <c r="D46" s="83"/>
      <c r="E46" s="83"/>
      <c r="F46" s="83"/>
      <c r="R46" s="82" t="s">
        <v>273</v>
      </c>
      <c r="S46" s="82">
        <f t="shared" si="8"/>
        <v>0</v>
      </c>
      <c r="T46" s="82">
        <v>76</v>
      </c>
      <c r="U46" s="82">
        <v>41.55</v>
      </c>
      <c r="V46" s="82">
        <f>S46*T46</f>
        <v>0</v>
      </c>
      <c r="X46" s="82">
        <f>S46*U46</f>
        <v>0</v>
      </c>
      <c r="Y46" s="75" t="s">
        <v>366</v>
      </c>
      <c r="Z46" s="75" t="s">
        <v>358</v>
      </c>
      <c r="AB46" s="75" t="s">
        <v>386</v>
      </c>
      <c r="AC46" s="75" t="s">
        <v>244</v>
      </c>
      <c r="AF46" s="75" t="s">
        <v>382</v>
      </c>
      <c r="AG46" s="75" t="s">
        <v>382</v>
      </c>
      <c r="AI46" s="68"/>
      <c r="AJ46" s="68"/>
      <c r="AK46" s="68"/>
      <c r="AN46" s="125"/>
      <c r="AO46" s="125"/>
      <c r="AP46" s="125"/>
      <c r="AQ46" s="125"/>
      <c r="AR46" s="125"/>
      <c r="AS46" s="85"/>
      <c r="BA46" s="164" t="s">
        <v>515</v>
      </c>
      <c r="BB46" s="164">
        <v>18.18</v>
      </c>
      <c r="BC46" s="82">
        <f t="shared" si="0"/>
        <v>21.997799999999998</v>
      </c>
    </row>
    <row r="47" spans="2:55" x14ac:dyDescent="0.25">
      <c r="B47" s="152" t="s">
        <v>468</v>
      </c>
      <c r="C47" s="153"/>
      <c r="D47" s="153"/>
      <c r="E47" s="153"/>
      <c r="F47" s="153"/>
      <c r="G47" s="154"/>
      <c r="H47" s="154"/>
      <c r="I47" s="154"/>
      <c r="J47" s="154"/>
      <c r="K47" s="155"/>
      <c r="R47" s="82" t="s">
        <v>308</v>
      </c>
      <c r="S47" s="82">
        <f t="shared" si="8"/>
        <v>0</v>
      </c>
      <c r="T47" s="82">
        <v>76</v>
      </c>
      <c r="U47" s="82">
        <v>32</v>
      </c>
      <c r="V47" s="82">
        <f>S47*T47</f>
        <v>0</v>
      </c>
      <c r="X47" s="82">
        <f>S47*U47</f>
        <v>0</v>
      </c>
      <c r="Y47" s="75" t="s">
        <v>368</v>
      </c>
      <c r="Z47" s="75" t="s">
        <v>360</v>
      </c>
      <c r="AB47" s="75" t="s">
        <v>388</v>
      </c>
      <c r="AC47" s="75" t="s">
        <v>228</v>
      </c>
      <c r="AF47" s="75" t="s">
        <v>384</v>
      </c>
      <c r="AG47" s="75" t="s">
        <v>384</v>
      </c>
      <c r="AH47" s="85" t="s">
        <v>224</v>
      </c>
      <c r="AI47" s="68"/>
      <c r="AJ47" s="68"/>
      <c r="AK47" s="68"/>
      <c r="AM47" s="125"/>
      <c r="AN47" s="126"/>
      <c r="AO47" s="126"/>
      <c r="AP47" s="126"/>
      <c r="AQ47" s="126"/>
      <c r="AS47" s="85"/>
      <c r="BA47" s="164" t="s">
        <v>516</v>
      </c>
      <c r="BB47" s="164">
        <v>20.66</v>
      </c>
      <c r="BC47" s="82">
        <f t="shared" si="0"/>
        <v>24.9986</v>
      </c>
    </row>
    <row r="48" spans="2:55" x14ac:dyDescent="0.25">
      <c r="B48" s="156"/>
      <c r="C48" s="148"/>
      <c r="D48" s="149"/>
      <c r="E48" s="149"/>
      <c r="F48" s="149"/>
      <c r="G48" s="149"/>
      <c r="H48" s="149"/>
      <c r="I48" s="149"/>
      <c r="J48" s="149"/>
      <c r="K48" s="157"/>
      <c r="S48" s="82">
        <f t="shared" si="8"/>
        <v>0</v>
      </c>
      <c r="T48" s="82">
        <v>50</v>
      </c>
      <c r="U48" s="82">
        <v>32</v>
      </c>
      <c r="V48" s="82">
        <f>S48*T48</f>
        <v>0</v>
      </c>
      <c r="X48" s="82">
        <f>S48*U48</f>
        <v>0</v>
      </c>
      <c r="Y48" s="126"/>
      <c r="Z48" s="126"/>
      <c r="AD48" s="126"/>
      <c r="AG48" s="85" t="s">
        <v>224</v>
      </c>
      <c r="AI48" s="68"/>
      <c r="AJ48" s="68"/>
      <c r="AK48" s="68"/>
      <c r="AM48" s="125"/>
      <c r="AN48" s="126"/>
      <c r="AO48" s="126"/>
      <c r="AP48" s="126"/>
      <c r="AQ48" s="85"/>
      <c r="AS48" s="85"/>
      <c r="BA48" s="164" t="s">
        <v>517</v>
      </c>
      <c r="BB48" s="164">
        <v>29.75</v>
      </c>
      <c r="BC48" s="82">
        <f t="shared" si="0"/>
        <v>35.997500000000002</v>
      </c>
    </row>
    <row r="49" spans="2:60" x14ac:dyDescent="0.25">
      <c r="B49" s="156" t="s">
        <v>12340</v>
      </c>
      <c r="C49" s="148"/>
      <c r="D49" s="149"/>
      <c r="E49" s="149"/>
      <c r="F49" s="149"/>
      <c r="G49" s="149"/>
      <c r="H49" s="158"/>
      <c r="I49" s="149"/>
      <c r="J49" s="149"/>
      <c r="K49" s="157"/>
      <c r="Y49" s="127"/>
      <c r="Z49" s="125"/>
      <c r="AB49" s="125"/>
      <c r="AC49" s="125"/>
      <c r="AE49" s="125"/>
      <c r="AH49" s="68"/>
      <c r="AI49" s="68"/>
      <c r="AJ49" s="68"/>
      <c r="AK49" s="68"/>
      <c r="AM49" s="125"/>
      <c r="AN49" s="126"/>
      <c r="AO49" s="125"/>
      <c r="AP49" s="125"/>
      <c r="AQ49" s="125"/>
      <c r="AR49" s="125"/>
      <c r="AS49" s="125"/>
      <c r="BA49" s="164" t="s">
        <v>518</v>
      </c>
      <c r="BB49" s="164">
        <v>42.98</v>
      </c>
      <c r="BC49" s="82">
        <f t="shared" si="0"/>
        <v>52.005799999999994</v>
      </c>
    </row>
    <row r="50" spans="2:60" x14ac:dyDescent="0.25">
      <c r="B50" s="156" t="s">
        <v>12341</v>
      </c>
      <c r="C50" s="148"/>
      <c r="D50" s="149"/>
      <c r="E50" s="149"/>
      <c r="F50" s="149"/>
      <c r="G50" s="149"/>
      <c r="H50" s="149"/>
      <c r="I50" s="149"/>
      <c r="J50" s="149"/>
      <c r="K50" s="157"/>
      <c r="R50" s="138" t="s">
        <v>444</v>
      </c>
      <c r="Y50" s="127"/>
      <c r="Z50" s="125"/>
      <c r="AB50" s="125"/>
      <c r="AC50" s="125"/>
      <c r="AE50" s="125"/>
      <c r="AN50" s="126"/>
      <c r="AO50" s="125"/>
      <c r="AP50" s="125"/>
      <c r="AQ50" s="125"/>
      <c r="AR50" s="125"/>
      <c r="AS50" s="125"/>
      <c r="BA50" s="164" t="s">
        <v>519</v>
      </c>
      <c r="BB50" s="164">
        <v>82.644999999999996</v>
      </c>
      <c r="BC50" s="82">
        <f t="shared" si="0"/>
        <v>100.00044999999999</v>
      </c>
    </row>
    <row r="51" spans="2:60" x14ac:dyDescent="0.25">
      <c r="B51" s="156"/>
      <c r="C51" s="148"/>
      <c r="D51" s="149"/>
      <c r="E51" s="149"/>
      <c r="F51" s="149"/>
      <c r="G51" s="149"/>
      <c r="H51" s="149"/>
      <c r="I51" s="149"/>
      <c r="J51" s="149"/>
      <c r="K51" s="157"/>
      <c r="R51" s="88" t="s">
        <v>450</v>
      </c>
      <c r="X51" s="82">
        <f>S48*U48</f>
        <v>0</v>
      </c>
      <c r="Y51" s="127"/>
      <c r="Z51" s="125"/>
      <c r="AB51" s="125"/>
      <c r="AC51" s="125"/>
      <c r="AE51" s="125"/>
      <c r="AN51" s="126"/>
      <c r="AO51" s="125"/>
      <c r="AP51" s="125"/>
      <c r="AQ51" s="125"/>
      <c r="AR51" s="125"/>
      <c r="AS51" s="125"/>
      <c r="BA51" s="164" t="s">
        <v>520</v>
      </c>
      <c r="BB51" s="164">
        <v>9.09</v>
      </c>
      <c r="BC51" s="82">
        <f t="shared" si="0"/>
        <v>10.998899999999999</v>
      </c>
    </row>
    <row r="52" spans="2:60" x14ac:dyDescent="0.25">
      <c r="B52" s="156" t="s">
        <v>12342</v>
      </c>
      <c r="C52" s="148"/>
      <c r="D52" s="149"/>
      <c r="E52" s="149"/>
      <c r="F52" s="149"/>
      <c r="G52" s="149"/>
      <c r="H52" s="149"/>
      <c r="I52" s="149"/>
      <c r="J52" s="149"/>
      <c r="K52" s="157"/>
      <c r="R52" s="88" t="s">
        <v>451</v>
      </c>
      <c r="BA52" s="164" t="s">
        <v>521</v>
      </c>
      <c r="BB52" s="164">
        <v>5.79</v>
      </c>
      <c r="BC52" s="82">
        <f t="shared" si="0"/>
        <v>7.0058999999999996</v>
      </c>
    </row>
    <row r="53" spans="2:60" x14ac:dyDescent="0.25">
      <c r="B53" s="159"/>
      <c r="C53" s="150"/>
      <c r="D53" s="150"/>
      <c r="E53" s="150"/>
      <c r="F53" s="150"/>
      <c r="G53" s="149"/>
      <c r="H53" s="149"/>
      <c r="I53" s="149"/>
      <c r="J53" s="149"/>
      <c r="K53" s="157"/>
      <c r="U53" s="83" t="s">
        <v>303</v>
      </c>
      <c r="V53" s="83">
        <f>SUM(V40:V48)+0.000001</f>
        <v>50.000000999999997</v>
      </c>
      <c r="W53" s="83" t="s">
        <v>305</v>
      </c>
      <c r="X53" s="83">
        <f>SUM(X40:X48)+0.000001</f>
        <v>41.550000999999995</v>
      </c>
      <c r="AJ53" s="83" t="s">
        <v>303</v>
      </c>
      <c r="AK53" s="99">
        <f>SUM(AK40:AK49)</f>
        <v>0</v>
      </c>
      <c r="BA53" s="164" t="s">
        <v>522</v>
      </c>
      <c r="BB53" s="164">
        <v>4.13</v>
      </c>
      <c r="BC53" s="82">
        <f t="shared" si="0"/>
        <v>4.9973000000000001</v>
      </c>
    </row>
    <row r="54" spans="2:60" x14ac:dyDescent="0.25">
      <c r="B54" s="174" t="s">
        <v>432</v>
      </c>
      <c r="C54" s="175"/>
      <c r="D54" s="175"/>
      <c r="E54" s="151" t="e">
        <f>SUM(V153:V158)</f>
        <v>#N/A</v>
      </c>
      <c r="F54" s="150"/>
      <c r="G54" s="149"/>
      <c r="H54" s="149"/>
      <c r="I54" s="149"/>
      <c r="J54" s="149"/>
      <c r="K54" s="157"/>
      <c r="AC54" s="75" t="s">
        <v>310</v>
      </c>
      <c r="AD54" s="75"/>
      <c r="AE54" s="75" t="s">
        <v>311</v>
      </c>
      <c r="AF54" s="75">
        <f>VLOOKUP(AC54,BA:BC,3,FALSE)</f>
        <v>42.999769999999998</v>
      </c>
      <c r="BA54" s="164" t="s">
        <v>523</v>
      </c>
      <c r="BB54" s="164">
        <v>52.15</v>
      </c>
      <c r="BC54" s="82">
        <f t="shared" si="0"/>
        <v>63.101499999999994</v>
      </c>
    </row>
    <row r="55" spans="2:60" x14ac:dyDescent="0.25">
      <c r="B55" s="174" t="s">
        <v>447</v>
      </c>
      <c r="C55" s="175"/>
      <c r="D55" s="175"/>
      <c r="E55" s="151" t="e">
        <f>SUM(V165:V170)</f>
        <v>#N/A</v>
      </c>
      <c r="F55" s="150"/>
      <c r="G55" s="149"/>
      <c r="H55" s="149"/>
      <c r="I55" s="149"/>
      <c r="J55" s="149"/>
      <c r="K55" s="157"/>
      <c r="Q55" s="125"/>
      <c r="R55" s="136" t="s">
        <v>250</v>
      </c>
      <c r="S55" s="137" t="s">
        <v>393</v>
      </c>
      <c r="T55" s="136">
        <f>VLOOKUP(R55,BA:BC,3,FALSE)</f>
        <v>15.999830000000001</v>
      </c>
      <c r="V55" s="131"/>
      <c r="W55" s="131"/>
      <c r="X55" s="131"/>
      <c r="Y55" s="132"/>
      <c r="Z55" s="130">
        <v>26.859500000000001</v>
      </c>
      <c r="AC55" s="75" t="s">
        <v>312</v>
      </c>
      <c r="AD55" s="75" t="s">
        <v>313</v>
      </c>
      <c r="AF55" s="75">
        <f t="shared" ref="AF55:AF93" si="9">VLOOKUP(AC55,BA:BC,3,FALSE)</f>
        <v>42.999769999999998</v>
      </c>
      <c r="AG55" s="125"/>
      <c r="AH55" s="125"/>
      <c r="AI55" s="125"/>
      <c r="AK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64" t="s">
        <v>524</v>
      </c>
      <c r="BB55" s="164">
        <v>0.83</v>
      </c>
      <c r="BC55" s="82">
        <f t="shared" si="0"/>
        <v>1.0043</v>
      </c>
      <c r="BD55"/>
      <c r="BE55"/>
      <c r="BF55"/>
      <c r="BG55"/>
      <c r="BH55"/>
    </row>
    <row r="56" spans="2:60" x14ac:dyDescent="0.25">
      <c r="B56" s="174" t="s">
        <v>454</v>
      </c>
      <c r="C56" s="175"/>
      <c r="D56" s="175"/>
      <c r="E56" s="151" t="e">
        <f>SUM(V177:V182)</f>
        <v>#N/A</v>
      </c>
      <c r="F56" s="150"/>
      <c r="G56" s="149"/>
      <c r="H56" s="149"/>
      <c r="I56" s="149"/>
      <c r="J56" s="149"/>
      <c r="K56" s="157"/>
      <c r="Q56" s="125"/>
      <c r="R56" s="136" t="s">
        <v>257</v>
      </c>
      <c r="S56" s="136" t="s">
        <v>231</v>
      </c>
      <c r="T56" s="136">
        <f>VLOOKUP(R56,BA:BC,3,FALSE)</f>
        <v>40.999639999999999</v>
      </c>
      <c r="V56" s="131"/>
      <c r="W56" s="131"/>
      <c r="X56" s="131"/>
      <c r="Y56" s="132"/>
      <c r="Z56" s="130">
        <v>23.140499999999999</v>
      </c>
      <c r="AC56" s="75" t="s">
        <v>314</v>
      </c>
      <c r="AD56" s="75" t="s">
        <v>315</v>
      </c>
      <c r="AF56" s="75">
        <f t="shared" si="9"/>
        <v>47.999489999999994</v>
      </c>
      <c r="BA56" s="164" t="s">
        <v>525</v>
      </c>
      <c r="BB56" s="164">
        <v>2.48</v>
      </c>
      <c r="BC56" s="82">
        <f t="shared" si="0"/>
        <v>3.0007999999999999</v>
      </c>
      <c r="BE56"/>
      <c r="BF56"/>
      <c r="BG56"/>
      <c r="BH56"/>
    </row>
    <row r="57" spans="2:60" ht="13.8" x14ac:dyDescent="0.25">
      <c r="B57" s="174" t="s">
        <v>448</v>
      </c>
      <c r="C57" s="175"/>
      <c r="D57" s="175"/>
      <c r="E57" s="151" t="e">
        <f>SUM(V189:V194)</f>
        <v>#N/A</v>
      </c>
      <c r="F57" s="150"/>
      <c r="G57" s="149"/>
      <c r="H57" s="149"/>
      <c r="I57" s="149"/>
      <c r="J57" s="149"/>
      <c r="K57" s="157"/>
      <c r="Q57" s="125"/>
      <c r="R57" s="136" t="s">
        <v>258</v>
      </c>
      <c r="S57" s="136" t="s">
        <v>395</v>
      </c>
      <c r="T57" s="136">
        <f>VLOOKUP(R57,BA:BC,3,FALSE)</f>
        <v>18.999420000000001</v>
      </c>
      <c r="AA57" s="126"/>
      <c r="AC57" s="75" t="s">
        <v>316</v>
      </c>
      <c r="AD57" s="75" t="s">
        <v>317</v>
      </c>
      <c r="AF57" s="75">
        <f t="shared" si="9"/>
        <v>47.999489999999994</v>
      </c>
      <c r="AG57"/>
      <c r="AH57"/>
      <c r="AI57" s="128"/>
      <c r="AK57" s="129"/>
      <c r="AM57"/>
      <c r="AN57"/>
      <c r="AO57"/>
      <c r="AP57"/>
      <c r="AQ57"/>
      <c r="AR57"/>
      <c r="AS57"/>
      <c r="AT57"/>
      <c r="AU57"/>
      <c r="AV57" s="126">
        <v>12</v>
      </c>
      <c r="AW57"/>
      <c r="AX57"/>
      <c r="AY57"/>
      <c r="AZ57"/>
      <c r="BA57" s="164" t="s">
        <v>526</v>
      </c>
      <c r="BB57" s="164">
        <v>1.65</v>
      </c>
      <c r="BC57" s="82">
        <f t="shared" si="0"/>
        <v>1.9964999999999999</v>
      </c>
      <c r="BD57"/>
      <c r="BE57"/>
      <c r="BF57"/>
      <c r="BG57"/>
      <c r="BH57"/>
    </row>
    <row r="58" spans="2:60" ht="14.4" thickBot="1" x14ac:dyDescent="0.3">
      <c r="B58" s="170" t="s">
        <v>449</v>
      </c>
      <c r="C58" s="171"/>
      <c r="D58" s="171"/>
      <c r="E58" s="160" t="e">
        <f>SUM(V201:V206)</f>
        <v>#N/A</v>
      </c>
      <c r="F58" s="161"/>
      <c r="G58" s="162"/>
      <c r="H58" s="162"/>
      <c r="I58" s="162"/>
      <c r="J58" s="162"/>
      <c r="K58" s="163"/>
      <c r="Q58" s="125"/>
      <c r="R58" s="136" t="s">
        <v>259</v>
      </c>
      <c r="S58" s="136" t="s">
        <v>390</v>
      </c>
      <c r="T58" s="136">
        <f t="shared" ref="T58:T121" si="10">VLOOKUP(R58,BA:BC,3,FALSE)</f>
        <v>29.000069999999997</v>
      </c>
      <c r="V58" s="131"/>
      <c r="W58" s="131"/>
      <c r="X58" s="131"/>
      <c r="Y58" s="132"/>
      <c r="Z58" s="130">
        <v>31.405000000000001</v>
      </c>
      <c r="AA58" s="125"/>
      <c r="AC58" s="75" t="s">
        <v>318</v>
      </c>
      <c r="AD58" s="75" t="s">
        <v>319</v>
      </c>
      <c r="AF58" s="75">
        <f t="shared" si="9"/>
        <v>22.999679999999998</v>
      </c>
      <c r="AG58"/>
      <c r="AH58"/>
      <c r="AI58" s="128"/>
      <c r="AK58" s="129"/>
      <c r="AM58"/>
      <c r="AN58"/>
      <c r="AO58"/>
      <c r="AP58"/>
      <c r="AQ58"/>
      <c r="AR58"/>
      <c r="AS58"/>
      <c r="AT58"/>
      <c r="AU58"/>
      <c r="AV58" s="126">
        <v>12</v>
      </c>
      <c r="AW58"/>
      <c r="AX58"/>
      <c r="AY58"/>
      <c r="AZ58"/>
      <c r="BA58" s="164" t="s">
        <v>527</v>
      </c>
      <c r="BB58" s="164">
        <v>1.65</v>
      </c>
      <c r="BC58" s="82">
        <f t="shared" si="0"/>
        <v>1.9964999999999999</v>
      </c>
      <c r="BD58"/>
      <c r="BE58"/>
      <c r="BF58"/>
      <c r="BG58"/>
      <c r="BH58"/>
    </row>
    <row r="59" spans="2:60" ht="13.8" x14ac:dyDescent="0.25">
      <c r="B59" s="140"/>
      <c r="C59" s="86"/>
      <c r="D59" s="86"/>
      <c r="E59" s="86"/>
      <c r="F59" s="86"/>
      <c r="Q59" s="125"/>
      <c r="R59" s="137" t="s">
        <v>391</v>
      </c>
      <c r="S59" s="136" t="s">
        <v>392</v>
      </c>
      <c r="T59" s="136">
        <f t="shared" si="10"/>
        <v>18.999420000000001</v>
      </c>
      <c r="V59" s="131"/>
      <c r="W59" s="131"/>
      <c r="X59" s="131"/>
      <c r="Y59" s="132"/>
      <c r="Z59" s="130">
        <v>36.363599999999998</v>
      </c>
      <c r="AA59" s="125"/>
      <c r="AC59" s="75" t="s">
        <v>320</v>
      </c>
      <c r="AD59" s="75" t="s">
        <v>321</v>
      </c>
      <c r="AF59" s="75">
        <f t="shared" si="9"/>
        <v>22.999679999999998</v>
      </c>
      <c r="AG59"/>
      <c r="AH59"/>
      <c r="AI59" s="128"/>
      <c r="AK59" s="129"/>
      <c r="AM59"/>
      <c r="AN59"/>
      <c r="AO59"/>
      <c r="AP59"/>
      <c r="AQ59"/>
      <c r="AR59"/>
      <c r="AS59"/>
      <c r="AT59"/>
      <c r="AU59"/>
      <c r="AV59" s="126">
        <v>12</v>
      </c>
      <c r="AW59"/>
      <c r="AX59"/>
      <c r="AY59"/>
      <c r="AZ59"/>
      <c r="BA59" s="164" t="s">
        <v>528</v>
      </c>
      <c r="BB59" s="164">
        <v>2.48</v>
      </c>
      <c r="BC59" s="82">
        <f t="shared" si="0"/>
        <v>3.0007999999999999</v>
      </c>
      <c r="BD59"/>
      <c r="BE59"/>
      <c r="BF59"/>
      <c r="BG59"/>
      <c r="BH59"/>
    </row>
    <row r="60" spans="2:60" ht="13.8" x14ac:dyDescent="0.25">
      <c r="B60" s="98" t="s">
        <v>12343</v>
      </c>
      <c r="C60" s="86"/>
      <c r="D60" s="86"/>
      <c r="E60" s="86"/>
      <c r="F60" s="86"/>
      <c r="Q60" s="125"/>
      <c r="R60" s="136" t="s">
        <v>256</v>
      </c>
      <c r="S60" s="136" t="s">
        <v>394</v>
      </c>
      <c r="T60" s="136">
        <f t="shared" si="10"/>
        <v>18.999420000000001</v>
      </c>
      <c r="AA60" s="125"/>
      <c r="AC60" s="75" t="s">
        <v>322</v>
      </c>
      <c r="AD60" s="75" t="s">
        <v>323</v>
      </c>
      <c r="AF60" s="75">
        <f t="shared" si="9"/>
        <v>43.959299999999999</v>
      </c>
      <c r="AG60"/>
      <c r="AH60"/>
      <c r="AI60" s="128"/>
      <c r="AK60" s="129"/>
      <c r="AM60"/>
      <c r="AN60"/>
      <c r="AO60"/>
      <c r="AP60"/>
      <c r="AQ60"/>
      <c r="AR60"/>
      <c r="AS60"/>
      <c r="AT60"/>
      <c r="AU60"/>
      <c r="AV60" s="126">
        <v>12</v>
      </c>
      <c r="AW60"/>
      <c r="AX60"/>
      <c r="AY60"/>
      <c r="AZ60"/>
      <c r="BA60" s="164" t="s">
        <v>529</v>
      </c>
      <c r="BB60" s="164">
        <v>275.20999999999998</v>
      </c>
      <c r="BC60" s="82">
        <f t="shared" si="0"/>
        <v>333.00409999999994</v>
      </c>
      <c r="BD60"/>
      <c r="BE60"/>
      <c r="BF60"/>
      <c r="BG60"/>
      <c r="BH60"/>
    </row>
    <row r="61" spans="2:60" ht="13.8" x14ac:dyDescent="0.25">
      <c r="B61" s="98" t="s">
        <v>12344</v>
      </c>
      <c r="C61" s="86"/>
      <c r="D61" s="86"/>
      <c r="E61" s="86"/>
      <c r="F61" s="86"/>
      <c r="Q61" s="125"/>
      <c r="R61" s="134" t="s">
        <v>268</v>
      </c>
      <c r="S61" s="134" t="s">
        <v>403</v>
      </c>
      <c r="T61" s="136">
        <f t="shared" si="10"/>
        <v>17.999959999999998</v>
      </c>
      <c r="U61" s="139"/>
      <c r="V61" s="131"/>
      <c r="W61" s="131"/>
      <c r="X61" s="131"/>
      <c r="Y61" s="132"/>
      <c r="Z61" s="130">
        <v>31.405000000000001</v>
      </c>
      <c r="AA61" s="125"/>
      <c r="AC61" s="75" t="s">
        <v>324</v>
      </c>
      <c r="AD61" s="75" t="s">
        <v>325</v>
      </c>
      <c r="AF61" s="75">
        <f t="shared" si="9"/>
        <v>43.959299999999999</v>
      </c>
      <c r="AG61"/>
      <c r="AH61"/>
      <c r="AI61" s="128"/>
      <c r="AK61" s="129"/>
      <c r="AM61"/>
      <c r="AN61"/>
      <c r="AO61"/>
      <c r="AP61"/>
      <c r="AQ61"/>
      <c r="AR61"/>
      <c r="AS61"/>
      <c r="AT61"/>
      <c r="AU61"/>
      <c r="AV61" s="126">
        <v>12</v>
      </c>
      <c r="AW61"/>
      <c r="AX61"/>
      <c r="AY61"/>
      <c r="AZ61"/>
      <c r="BA61" s="164" t="s">
        <v>530</v>
      </c>
      <c r="BB61" s="164">
        <v>35.65</v>
      </c>
      <c r="BC61" s="82">
        <f t="shared" si="0"/>
        <v>43.136499999999998</v>
      </c>
      <c r="BD61"/>
      <c r="BE61"/>
      <c r="BF61"/>
      <c r="BG61"/>
      <c r="BH61"/>
    </row>
    <row r="62" spans="2:60" ht="13.8" x14ac:dyDescent="0.25">
      <c r="B62" s="140"/>
      <c r="C62" s="86"/>
      <c r="D62" s="86"/>
      <c r="E62" s="86"/>
      <c r="F62" s="86"/>
      <c r="Q62" s="125"/>
      <c r="R62" s="134" t="s">
        <v>232</v>
      </c>
      <c r="S62" s="134" t="s">
        <v>399</v>
      </c>
      <c r="T62" s="136">
        <f t="shared" si="10"/>
        <v>35.999919999999996</v>
      </c>
      <c r="V62" s="133"/>
      <c r="W62" s="133"/>
      <c r="X62" s="133"/>
      <c r="Y62" s="133"/>
      <c r="Z62" s="130">
        <v>15.702500000000001</v>
      </c>
      <c r="AA62" s="125"/>
      <c r="AB62" s="125"/>
      <c r="AC62" s="75" t="s">
        <v>326</v>
      </c>
      <c r="AD62" s="75" t="s">
        <v>327</v>
      </c>
      <c r="AF62" s="75">
        <f t="shared" si="9"/>
        <v>43.959299999999999</v>
      </c>
      <c r="AG62"/>
      <c r="AH62"/>
      <c r="AI62" s="128"/>
      <c r="AK62" s="129"/>
      <c r="AM62"/>
      <c r="AN62"/>
      <c r="AO62"/>
      <c r="AP62"/>
      <c r="AQ62"/>
      <c r="AR62"/>
      <c r="AS62"/>
      <c r="AT62"/>
      <c r="AU62"/>
      <c r="AV62" s="126">
        <v>12</v>
      </c>
      <c r="AW62"/>
      <c r="AX62"/>
      <c r="AY62"/>
      <c r="AZ62"/>
      <c r="BA62" s="164" t="s">
        <v>531</v>
      </c>
      <c r="BB62" s="164">
        <v>30.58</v>
      </c>
      <c r="BC62" s="82">
        <f t="shared" si="0"/>
        <v>37.001799999999996</v>
      </c>
      <c r="BD62"/>
      <c r="BE62"/>
      <c r="BF62"/>
      <c r="BG62"/>
      <c r="BH62"/>
    </row>
    <row r="63" spans="2:60" ht="13.8" x14ac:dyDescent="0.25">
      <c r="Q63" s="125"/>
      <c r="R63" s="134" t="s">
        <v>263</v>
      </c>
      <c r="S63" s="134" t="s">
        <v>234</v>
      </c>
      <c r="T63" s="136">
        <f t="shared" si="10"/>
        <v>17.999959999999998</v>
      </c>
      <c r="AA63" s="125"/>
      <c r="AB63" s="125"/>
      <c r="AC63" s="75" t="s">
        <v>328</v>
      </c>
      <c r="AD63" s="75" t="s">
        <v>329</v>
      </c>
      <c r="AF63" s="75">
        <f t="shared" si="9"/>
        <v>43.959299999999999</v>
      </c>
      <c r="AG63"/>
      <c r="AH63"/>
      <c r="AI63" s="128"/>
      <c r="AK63" s="129"/>
      <c r="AM63"/>
      <c r="AN63"/>
      <c r="AO63"/>
      <c r="AP63"/>
      <c r="AQ63"/>
      <c r="AR63"/>
      <c r="AS63"/>
      <c r="AT63"/>
      <c r="AU63"/>
      <c r="AV63" s="126">
        <v>12</v>
      </c>
      <c r="AW63"/>
      <c r="AX63"/>
      <c r="AY63"/>
      <c r="AZ63"/>
      <c r="BA63" s="164" t="s">
        <v>532</v>
      </c>
      <c r="BB63" s="164">
        <v>42.2</v>
      </c>
      <c r="BC63" s="82">
        <f t="shared" si="0"/>
        <v>51.062000000000005</v>
      </c>
      <c r="BD63"/>
      <c r="BE63"/>
      <c r="BF63"/>
      <c r="BG63"/>
      <c r="BH63"/>
    </row>
    <row r="64" spans="2:60" ht="13.8" x14ac:dyDescent="0.25">
      <c r="Q64" s="125"/>
      <c r="R64" s="134" t="s">
        <v>261</v>
      </c>
      <c r="S64" s="134" t="s">
        <v>398</v>
      </c>
      <c r="T64" s="136">
        <f t="shared" si="10"/>
        <v>29.000069999999997</v>
      </c>
      <c r="V64" s="125"/>
      <c r="W64" s="125"/>
      <c r="X64" s="125"/>
      <c r="Y64" s="125"/>
      <c r="Z64" s="75">
        <v>33.057899999999997</v>
      </c>
      <c r="AA64" s="125"/>
      <c r="AB64" s="125"/>
      <c r="AC64" s="75" t="s">
        <v>330</v>
      </c>
      <c r="AD64" s="75" t="s">
        <v>331</v>
      </c>
      <c r="AF64" s="75">
        <f t="shared" si="9"/>
        <v>64.940700000000007</v>
      </c>
      <c r="AG64"/>
      <c r="AH64"/>
      <c r="AI64" s="128"/>
      <c r="AK64" s="129"/>
      <c r="AM64"/>
      <c r="AN64"/>
      <c r="AO64"/>
      <c r="AP64"/>
      <c r="AQ64"/>
      <c r="AR64"/>
      <c r="AS64"/>
      <c r="AT64"/>
      <c r="AU64"/>
      <c r="AV64" s="126">
        <v>12</v>
      </c>
      <c r="AW64"/>
      <c r="AX64"/>
      <c r="AY64"/>
      <c r="AZ64"/>
      <c r="BA64" s="164" t="s">
        <v>533</v>
      </c>
      <c r="BB64" s="164">
        <v>19.010000000000002</v>
      </c>
      <c r="BC64" s="82">
        <f t="shared" si="0"/>
        <v>23.002100000000002</v>
      </c>
      <c r="BD64"/>
      <c r="BE64"/>
      <c r="BF64"/>
      <c r="BG64"/>
      <c r="BH64"/>
    </row>
    <row r="65" spans="17:60" x14ac:dyDescent="0.25">
      <c r="Q65" s="125"/>
      <c r="R65" s="134" t="s">
        <v>262</v>
      </c>
      <c r="S65" s="134" t="s">
        <v>400</v>
      </c>
      <c r="T65" s="136">
        <f t="shared" si="10"/>
        <v>18.999420000000001</v>
      </c>
      <c r="AA65" s="125"/>
      <c r="AB65" s="125"/>
      <c r="AC65" s="75" t="s">
        <v>332</v>
      </c>
      <c r="AD65" s="75" t="s">
        <v>333</v>
      </c>
      <c r="AF65" s="75">
        <f t="shared" si="9"/>
        <v>64.940700000000007</v>
      </c>
      <c r="AG65"/>
      <c r="AN65"/>
      <c r="AO65"/>
      <c r="AP65"/>
      <c r="AQ65"/>
      <c r="AR65"/>
      <c r="AS65"/>
      <c r="AT65"/>
      <c r="AU65"/>
      <c r="AV65" s="126">
        <v>12</v>
      </c>
      <c r="AW65"/>
      <c r="AX65"/>
      <c r="AY65"/>
      <c r="AZ65"/>
      <c r="BA65" s="164" t="s">
        <v>534</v>
      </c>
      <c r="BB65" s="164">
        <v>37.19</v>
      </c>
      <c r="BC65" s="82">
        <f t="shared" si="0"/>
        <v>44.999899999999997</v>
      </c>
      <c r="BD65"/>
      <c r="BE65"/>
      <c r="BF65"/>
      <c r="BG65"/>
      <c r="BH65"/>
    </row>
    <row r="66" spans="17:60" x14ac:dyDescent="0.25">
      <c r="Q66" s="125"/>
      <c r="R66" s="135" t="s">
        <v>404</v>
      </c>
      <c r="S66" s="134" t="s">
        <v>405</v>
      </c>
      <c r="T66" s="136">
        <f t="shared" si="10"/>
        <v>18.999420000000001</v>
      </c>
      <c r="V66" s="131"/>
      <c r="W66" s="131"/>
      <c r="X66" s="131"/>
      <c r="Y66" s="132"/>
      <c r="Z66" s="130">
        <v>18.18</v>
      </c>
      <c r="AA66" s="125"/>
      <c r="AB66" s="125"/>
      <c r="AC66" s="75" t="s">
        <v>334</v>
      </c>
      <c r="AD66" s="75" t="s">
        <v>335</v>
      </c>
      <c r="AF66" s="75">
        <f t="shared" si="9"/>
        <v>64.940700000000007</v>
      </c>
      <c r="AG66"/>
      <c r="AN66"/>
      <c r="AO66"/>
      <c r="AP66"/>
      <c r="AQ66"/>
      <c r="AR66"/>
      <c r="AS66"/>
      <c r="AT66"/>
      <c r="AU66"/>
      <c r="AV66" s="126">
        <v>12</v>
      </c>
      <c r="AW66"/>
      <c r="AX66"/>
      <c r="AY66"/>
      <c r="AZ66"/>
      <c r="BA66" s="164" t="s">
        <v>535</v>
      </c>
      <c r="BB66" s="164">
        <v>42.15</v>
      </c>
      <c r="BC66" s="82">
        <f t="shared" si="0"/>
        <v>51.0015</v>
      </c>
      <c r="BD66"/>
      <c r="BE66"/>
      <c r="BF66"/>
      <c r="BG66"/>
      <c r="BH66"/>
    </row>
    <row r="67" spans="17:60" x14ac:dyDescent="0.25">
      <c r="Q67" s="125"/>
      <c r="R67" s="136" t="s">
        <v>235</v>
      </c>
      <c r="S67" s="136" t="s">
        <v>407</v>
      </c>
      <c r="T67" s="136">
        <f t="shared" si="10"/>
        <v>26.999939999999999</v>
      </c>
      <c r="V67" s="133"/>
      <c r="W67" s="133"/>
      <c r="X67" s="133"/>
      <c r="Y67" s="132"/>
      <c r="Z67" s="130">
        <v>19.834700000000002</v>
      </c>
      <c r="AA67" s="129"/>
      <c r="AB67" s="129"/>
      <c r="AC67" s="75" t="s">
        <v>336</v>
      </c>
      <c r="AD67" s="75" t="s">
        <v>337</v>
      </c>
      <c r="AF67" s="75">
        <f t="shared" si="9"/>
        <v>64.940700000000007</v>
      </c>
      <c r="AG67"/>
      <c r="AN67"/>
      <c r="AO67"/>
      <c r="AP67"/>
      <c r="AQ67"/>
      <c r="AR67"/>
      <c r="AS67"/>
      <c r="AT67"/>
      <c r="AU67"/>
      <c r="AV67" s="126">
        <v>12</v>
      </c>
      <c r="AW67"/>
      <c r="AX67"/>
      <c r="AY67"/>
      <c r="AZ67"/>
      <c r="BA67" s="164" t="s">
        <v>536</v>
      </c>
      <c r="BB67" s="164">
        <v>26.45</v>
      </c>
      <c r="BC67" s="82">
        <f t="shared" ref="BC67:BC130" si="11">BB67*1.21</f>
        <v>32.0045</v>
      </c>
      <c r="BD67"/>
      <c r="BE67"/>
      <c r="BF67"/>
      <c r="BG67"/>
      <c r="BH67"/>
    </row>
    <row r="68" spans="17:60" x14ac:dyDescent="0.25">
      <c r="Q68" s="125"/>
      <c r="R68" s="136" t="s">
        <v>233</v>
      </c>
      <c r="S68" s="136" t="s">
        <v>396</v>
      </c>
      <c r="T68" s="136">
        <f t="shared" si="10"/>
        <v>51.00029</v>
      </c>
      <c r="AA68" s="129"/>
      <c r="AB68" s="129"/>
      <c r="AC68" s="75" t="s">
        <v>338</v>
      </c>
      <c r="AD68" s="75" t="s">
        <v>339</v>
      </c>
      <c r="AF68" s="75">
        <f t="shared" si="9"/>
        <v>43.959299999999999</v>
      </c>
      <c r="AG68"/>
      <c r="AN68"/>
      <c r="AO68"/>
      <c r="AP68"/>
      <c r="AQ68"/>
      <c r="AR68"/>
      <c r="AS68"/>
      <c r="AT68"/>
      <c r="AU68"/>
      <c r="AV68" s="126">
        <v>12</v>
      </c>
      <c r="AW68"/>
      <c r="AX68"/>
      <c r="AY68"/>
      <c r="AZ68"/>
      <c r="BA68" s="164" t="s">
        <v>537</v>
      </c>
      <c r="BB68" s="164">
        <v>6.19</v>
      </c>
      <c r="BC68" s="82">
        <f t="shared" si="11"/>
        <v>7.4899000000000004</v>
      </c>
      <c r="BD68"/>
      <c r="BE68"/>
      <c r="BF68"/>
      <c r="BG68"/>
      <c r="BH68"/>
    </row>
    <row r="69" spans="17:60" x14ac:dyDescent="0.25">
      <c r="Q69" s="125"/>
      <c r="R69" s="136" t="s">
        <v>263</v>
      </c>
      <c r="S69" s="136" t="s">
        <v>234</v>
      </c>
      <c r="T69" s="136">
        <f t="shared" si="10"/>
        <v>17.999959999999998</v>
      </c>
      <c r="V69" s="125"/>
      <c r="W69" s="125"/>
      <c r="X69" s="125"/>
      <c r="Y69" s="126"/>
      <c r="Z69" s="75">
        <v>88.4298</v>
      </c>
      <c r="AA69" s="129"/>
      <c r="AB69" s="129"/>
      <c r="AC69" s="75" t="s">
        <v>340</v>
      </c>
      <c r="AD69" s="75" t="s">
        <v>341</v>
      </c>
      <c r="AF69" s="75">
        <f t="shared" si="9"/>
        <v>43.959299999999999</v>
      </c>
      <c r="AG69"/>
      <c r="AK69" s="82" t="s">
        <v>300</v>
      </c>
      <c r="AN69"/>
      <c r="AO69"/>
      <c r="AP69"/>
      <c r="AQ69"/>
      <c r="AR69"/>
      <c r="AS69"/>
      <c r="AT69"/>
      <c r="AU69"/>
      <c r="AV69" s="126">
        <v>12</v>
      </c>
      <c r="AW69"/>
      <c r="AX69"/>
      <c r="AY69"/>
      <c r="AZ69"/>
      <c r="BA69" s="164" t="s">
        <v>538</v>
      </c>
      <c r="BB69" s="164">
        <v>1.65</v>
      </c>
      <c r="BC69" s="82">
        <f t="shared" si="11"/>
        <v>1.9964999999999999</v>
      </c>
      <c r="BD69"/>
      <c r="BE69"/>
      <c r="BF69"/>
      <c r="BG69"/>
      <c r="BH69"/>
    </row>
    <row r="70" spans="17:60" x14ac:dyDescent="0.25">
      <c r="Q70" s="125"/>
      <c r="R70" s="136" t="s">
        <v>267</v>
      </c>
      <c r="S70" s="136" t="s">
        <v>397</v>
      </c>
      <c r="T70" s="136">
        <f t="shared" si="10"/>
        <v>37.000590000000003</v>
      </c>
      <c r="AA70" s="129"/>
      <c r="AB70" s="129"/>
      <c r="AC70" s="75" t="s">
        <v>342</v>
      </c>
      <c r="AD70" s="75" t="s">
        <v>343</v>
      </c>
      <c r="AF70" s="75">
        <f t="shared" si="9"/>
        <v>43.959299999999999</v>
      </c>
      <c r="BA70" s="164" t="s">
        <v>539</v>
      </c>
      <c r="BB70" s="164">
        <v>4.43</v>
      </c>
      <c r="BC70" s="82">
        <f t="shared" si="11"/>
        <v>5.3602999999999996</v>
      </c>
    </row>
    <row r="71" spans="17:60" x14ac:dyDescent="0.25">
      <c r="Q71" s="125"/>
      <c r="R71" s="137" t="s">
        <v>401</v>
      </c>
      <c r="S71" s="136" t="s">
        <v>402</v>
      </c>
      <c r="T71" s="136">
        <f t="shared" si="10"/>
        <v>24.000350000000001</v>
      </c>
      <c r="AA71" s="129"/>
      <c r="AB71" s="129"/>
      <c r="AC71" s="75" t="s">
        <v>344</v>
      </c>
      <c r="AD71" s="75" t="s">
        <v>345</v>
      </c>
      <c r="AF71" s="75">
        <f t="shared" si="9"/>
        <v>43.959299999999999</v>
      </c>
      <c r="AK71" s="82" t="s">
        <v>301</v>
      </c>
      <c r="BA71" s="164" t="s">
        <v>540</v>
      </c>
      <c r="BB71" s="164">
        <v>1.54</v>
      </c>
      <c r="BC71" s="82">
        <f t="shared" si="11"/>
        <v>1.8633999999999999</v>
      </c>
    </row>
    <row r="72" spans="17:60" x14ac:dyDescent="0.25">
      <c r="Q72" s="125"/>
      <c r="R72" s="136" t="s">
        <v>260</v>
      </c>
      <c r="S72" s="136" t="s">
        <v>406</v>
      </c>
      <c r="T72" s="136">
        <f t="shared" si="10"/>
        <v>24.000350000000001</v>
      </c>
      <c r="V72" s="125"/>
      <c r="W72" s="125"/>
      <c r="X72" s="125"/>
      <c r="Y72" s="126"/>
      <c r="Z72" s="75">
        <v>23.966899999999999</v>
      </c>
      <c r="AA72" s="129"/>
      <c r="AB72" s="129"/>
      <c r="AC72" s="75" t="s">
        <v>346</v>
      </c>
      <c r="AD72" s="75" t="s">
        <v>347</v>
      </c>
      <c r="AF72" s="75">
        <f t="shared" si="9"/>
        <v>43.959299999999999</v>
      </c>
      <c r="AK72" s="115" t="s">
        <v>84</v>
      </c>
      <c r="BA72" s="164" t="s">
        <v>541</v>
      </c>
      <c r="BB72" s="164">
        <v>1670.248</v>
      </c>
      <c r="BC72" s="82">
        <f t="shared" si="11"/>
        <v>2021.00008</v>
      </c>
    </row>
    <row r="73" spans="17:60" x14ac:dyDescent="0.25">
      <c r="Q73" s="125"/>
      <c r="R73" s="135" t="s">
        <v>414</v>
      </c>
      <c r="S73" s="134" t="s">
        <v>415</v>
      </c>
      <c r="T73" s="136">
        <f t="shared" si="10"/>
        <v>15.999830000000001</v>
      </c>
      <c r="V73" s="125"/>
      <c r="W73" s="125"/>
      <c r="X73" s="125"/>
      <c r="Y73" s="126"/>
      <c r="Z73" s="75">
        <v>39.669400000000003</v>
      </c>
      <c r="AA73" s="129"/>
      <c r="AB73" s="129"/>
      <c r="AC73" s="75" t="s">
        <v>348</v>
      </c>
      <c r="AD73" s="75" t="s">
        <v>349</v>
      </c>
      <c r="AF73" s="75">
        <f t="shared" si="9"/>
        <v>43.959299999999999</v>
      </c>
      <c r="BA73" s="164" t="s">
        <v>542</v>
      </c>
      <c r="BB73" s="164">
        <v>1670.248</v>
      </c>
      <c r="BC73" s="82">
        <f t="shared" si="11"/>
        <v>2021.00008</v>
      </c>
    </row>
    <row r="74" spans="17:60" x14ac:dyDescent="0.25">
      <c r="Q74" s="125"/>
      <c r="R74" s="135" t="s">
        <v>410</v>
      </c>
      <c r="S74" s="134" t="s">
        <v>411</v>
      </c>
      <c r="T74" s="136">
        <f t="shared" si="10"/>
        <v>29.000069999999997</v>
      </c>
      <c r="V74"/>
      <c r="W74"/>
      <c r="X74"/>
      <c r="Y74" s="126"/>
      <c r="Z74" s="75">
        <v>37.190100000000001</v>
      </c>
      <c r="AA74" s="129"/>
      <c r="AB74" s="129"/>
      <c r="AC74" s="75" t="s">
        <v>350</v>
      </c>
      <c r="AD74" s="75" t="s">
        <v>351</v>
      </c>
      <c r="AF74" s="75">
        <f t="shared" si="9"/>
        <v>20.999549999999999</v>
      </c>
      <c r="BA74" s="164" t="s">
        <v>543</v>
      </c>
      <c r="BB74" s="164">
        <v>1538.8430000000001</v>
      </c>
      <c r="BC74" s="82">
        <f t="shared" si="11"/>
        <v>1862.0000299999999</v>
      </c>
    </row>
    <row r="75" spans="17:60" x14ac:dyDescent="0.25">
      <c r="Q75" s="125"/>
      <c r="R75" s="135" t="s">
        <v>418</v>
      </c>
      <c r="S75" s="134" t="s">
        <v>419</v>
      </c>
      <c r="T75" s="136">
        <f t="shared" si="10"/>
        <v>17.999959999999998</v>
      </c>
      <c r="V75"/>
      <c r="W75"/>
      <c r="X75"/>
      <c r="Y75" s="126"/>
      <c r="Z75" s="75">
        <v>19.008299999999998</v>
      </c>
      <c r="AA75" s="129"/>
      <c r="AB75" s="129"/>
      <c r="AC75" s="75" t="s">
        <v>352</v>
      </c>
      <c r="AD75" s="75" t="s">
        <v>353</v>
      </c>
      <c r="AF75" s="75">
        <f t="shared" si="9"/>
        <v>20.999549999999999</v>
      </c>
      <c r="BA75" s="164" t="s">
        <v>544</v>
      </c>
      <c r="BB75" s="164">
        <v>1538.8430000000001</v>
      </c>
      <c r="BC75" s="82">
        <f t="shared" si="11"/>
        <v>1862.0000299999999</v>
      </c>
    </row>
    <row r="76" spans="17:60" x14ac:dyDescent="0.25">
      <c r="Q76" s="125"/>
      <c r="R76" s="135" t="s">
        <v>408</v>
      </c>
      <c r="S76" s="134" t="s">
        <v>409</v>
      </c>
      <c r="T76" s="136">
        <f t="shared" si="10"/>
        <v>24.000350000000001</v>
      </c>
      <c r="AA76" s="129"/>
      <c r="AB76" s="129"/>
      <c r="AC76" s="75" t="s">
        <v>354</v>
      </c>
      <c r="AD76" s="75" t="s">
        <v>355</v>
      </c>
      <c r="AF76" s="75">
        <f t="shared" si="9"/>
        <v>42.999769999999998</v>
      </c>
      <c r="BA76" s="164" t="s">
        <v>545</v>
      </c>
      <c r="BB76" s="164">
        <v>2336.364</v>
      </c>
      <c r="BC76" s="82">
        <f t="shared" si="11"/>
        <v>2827.0004399999998</v>
      </c>
    </row>
    <row r="77" spans="17:60" x14ac:dyDescent="0.25">
      <c r="Q77" s="125"/>
      <c r="R77" s="135" t="s">
        <v>412</v>
      </c>
      <c r="S77" s="134" t="s">
        <v>413</v>
      </c>
      <c r="T77" s="136">
        <f t="shared" si="10"/>
        <v>29.000069999999997</v>
      </c>
      <c r="AA77" s="129"/>
      <c r="AB77" s="129"/>
      <c r="AC77" s="75" t="s">
        <v>356</v>
      </c>
      <c r="AD77" s="75" t="s">
        <v>357</v>
      </c>
      <c r="AF77" s="75">
        <f t="shared" si="9"/>
        <v>42.999769999999998</v>
      </c>
      <c r="BA77" s="164" t="s">
        <v>546</v>
      </c>
      <c r="BB77" s="164">
        <v>2336.364</v>
      </c>
      <c r="BC77" s="82">
        <f t="shared" si="11"/>
        <v>2827.0004399999998</v>
      </c>
    </row>
    <row r="78" spans="17:60" x14ac:dyDescent="0.25">
      <c r="Q78" s="125"/>
      <c r="R78" s="135" t="s">
        <v>416</v>
      </c>
      <c r="S78" s="134" t="s">
        <v>417</v>
      </c>
      <c r="T78" s="136">
        <f t="shared" si="10"/>
        <v>31.0002</v>
      </c>
      <c r="V78" s="125"/>
      <c r="W78" s="125"/>
      <c r="X78" s="125"/>
      <c r="Y78" s="126"/>
      <c r="Z78" s="75">
        <v>20.661200000000001</v>
      </c>
      <c r="AA78" s="129"/>
      <c r="AB78" s="129"/>
      <c r="AD78" s="75" t="s">
        <v>359</v>
      </c>
      <c r="AF78" s="75" t="e">
        <f t="shared" si="9"/>
        <v>#N/A</v>
      </c>
      <c r="BA78" s="164" t="s">
        <v>547</v>
      </c>
      <c r="BB78" s="164">
        <v>3161.1570000000002</v>
      </c>
      <c r="BC78" s="82">
        <f t="shared" si="11"/>
        <v>3824.9999699999998</v>
      </c>
    </row>
    <row r="79" spans="17:60" x14ac:dyDescent="0.25">
      <c r="Q79" s="125"/>
      <c r="R79" s="136" t="s">
        <v>266</v>
      </c>
      <c r="S79" s="136" t="s">
        <v>428</v>
      </c>
      <c r="T79" s="136">
        <f t="shared" si="10"/>
        <v>24.99981</v>
      </c>
      <c r="V79" s="125"/>
      <c r="W79" s="125"/>
      <c r="X79" s="125"/>
      <c r="Y79" s="126"/>
      <c r="Z79" s="75">
        <v>14.0496</v>
      </c>
      <c r="AA79" s="129"/>
      <c r="AB79" s="129"/>
      <c r="AD79" s="75" t="s">
        <v>361</v>
      </c>
      <c r="AF79" s="75" t="e">
        <f t="shared" si="9"/>
        <v>#N/A</v>
      </c>
      <c r="BA79" s="164" t="s">
        <v>548</v>
      </c>
      <c r="BB79" s="164">
        <v>3207.4380000000001</v>
      </c>
      <c r="BC79" s="82">
        <f t="shared" si="11"/>
        <v>3880.9999800000001</v>
      </c>
    </row>
    <row r="80" spans="17:60" x14ac:dyDescent="0.25">
      <c r="Q80" s="125"/>
      <c r="R80" s="136" t="s">
        <v>230</v>
      </c>
      <c r="S80" s="136" t="s">
        <v>422</v>
      </c>
      <c r="T80" s="136">
        <f t="shared" si="10"/>
        <v>47.000030000000002</v>
      </c>
      <c r="V80"/>
      <c r="W80"/>
      <c r="X80"/>
      <c r="Y80" s="126"/>
      <c r="Z80" s="75">
        <v>22.314</v>
      </c>
      <c r="AA80" s="129"/>
      <c r="AB80" s="129"/>
      <c r="AC80" s="75" t="s">
        <v>362</v>
      </c>
      <c r="AD80" s="75" t="s">
        <v>363</v>
      </c>
      <c r="AF80" s="75">
        <f t="shared" si="9"/>
        <v>42.999769999999998</v>
      </c>
      <c r="BA80" s="164" t="s">
        <v>549</v>
      </c>
      <c r="BB80" s="164">
        <v>3483.471</v>
      </c>
      <c r="BC80" s="82">
        <f t="shared" si="11"/>
        <v>4214.9999099999995</v>
      </c>
    </row>
    <row r="81" spans="17:55" x14ac:dyDescent="0.25">
      <c r="Q81" s="125"/>
      <c r="R81" s="136" t="s">
        <v>236</v>
      </c>
      <c r="S81" s="136" t="s">
        <v>309</v>
      </c>
      <c r="T81" s="136">
        <f t="shared" si="10"/>
        <v>27.999400000000001</v>
      </c>
      <c r="V81"/>
      <c r="W81"/>
      <c r="X81"/>
      <c r="Y81" s="126"/>
      <c r="Z81" s="75">
        <v>13.223100000000001</v>
      </c>
      <c r="AA81" s="129"/>
      <c r="AB81" s="129"/>
      <c r="AC81" s="75" t="s">
        <v>364</v>
      </c>
      <c r="AD81" s="75" t="s">
        <v>365</v>
      </c>
      <c r="AF81" s="75">
        <f t="shared" si="9"/>
        <v>42.999769999999998</v>
      </c>
      <c r="BA81" s="164" t="s">
        <v>550</v>
      </c>
      <c r="BB81" s="164">
        <v>3483.471</v>
      </c>
      <c r="BC81" s="82">
        <f t="shared" si="11"/>
        <v>4214.9999099999995</v>
      </c>
    </row>
    <row r="82" spans="17:55" x14ac:dyDescent="0.25">
      <c r="Q82" s="125"/>
      <c r="R82" s="136" t="s">
        <v>255</v>
      </c>
      <c r="S82" s="136" t="s">
        <v>420</v>
      </c>
      <c r="T82" s="136">
        <f t="shared" si="10"/>
        <v>44.000439999999998</v>
      </c>
      <c r="V82"/>
      <c r="W82"/>
      <c r="X82"/>
      <c r="Y82" s="126"/>
      <c r="Z82" s="75">
        <v>22.314</v>
      </c>
      <c r="AA82" s="129"/>
      <c r="AB82" s="129"/>
      <c r="AD82" s="75" t="s">
        <v>367</v>
      </c>
      <c r="AF82" s="75" t="e">
        <f t="shared" si="9"/>
        <v>#N/A</v>
      </c>
      <c r="BA82" s="164" t="s">
        <v>551</v>
      </c>
      <c r="BB82" s="164">
        <v>4022.3139999999999</v>
      </c>
      <c r="BC82" s="82">
        <f t="shared" si="11"/>
        <v>4866.9999399999997</v>
      </c>
    </row>
    <row r="83" spans="17:55" x14ac:dyDescent="0.25">
      <c r="Q83" s="125"/>
      <c r="R83" s="136" t="s">
        <v>424</v>
      </c>
      <c r="S83" s="136" t="s">
        <v>425</v>
      </c>
      <c r="T83" s="136">
        <f t="shared" si="10"/>
        <v>24.99981</v>
      </c>
      <c r="V83"/>
      <c r="W83"/>
      <c r="X83"/>
      <c r="Y83" s="126"/>
      <c r="Z83" s="75">
        <v>12.396699999999999</v>
      </c>
      <c r="AA83" s="129"/>
      <c r="AB83" s="129"/>
      <c r="AD83" s="75" t="s">
        <v>369</v>
      </c>
      <c r="AF83" s="75" t="e">
        <f t="shared" si="9"/>
        <v>#N/A</v>
      </c>
      <c r="BA83" s="164" t="s">
        <v>552</v>
      </c>
      <c r="BB83" s="164">
        <v>4022.3139999999999</v>
      </c>
      <c r="BC83" s="82">
        <f t="shared" si="11"/>
        <v>4866.9999399999997</v>
      </c>
    </row>
    <row r="84" spans="17:55" x14ac:dyDescent="0.25">
      <c r="Q84" s="125"/>
      <c r="R84" s="136" t="s">
        <v>254</v>
      </c>
      <c r="S84" s="136" t="s">
        <v>430</v>
      </c>
      <c r="T84" s="136">
        <f t="shared" si="10"/>
        <v>24.99981</v>
      </c>
      <c r="V84"/>
      <c r="W84"/>
      <c r="X84"/>
      <c r="Y84" s="126"/>
      <c r="Z84" s="75">
        <v>38.843000000000004</v>
      </c>
      <c r="AA84" s="129"/>
      <c r="AB84" s="129"/>
      <c r="AC84" s="75" t="s">
        <v>370</v>
      </c>
      <c r="AD84" s="75" t="s">
        <v>371</v>
      </c>
      <c r="AF84" s="75">
        <f t="shared" si="9"/>
        <v>46.016300000000001</v>
      </c>
      <c r="BA84" s="164" t="s">
        <v>553</v>
      </c>
      <c r="BB84" s="164">
        <v>4524.7929999999997</v>
      </c>
      <c r="BC84" s="82">
        <f t="shared" si="11"/>
        <v>5474.9995299999991</v>
      </c>
    </row>
    <row r="85" spans="17:55" x14ac:dyDescent="0.25">
      <c r="Q85" s="125"/>
      <c r="R85" s="134" t="s">
        <v>269</v>
      </c>
      <c r="S85" s="134" t="s">
        <v>429</v>
      </c>
      <c r="T85" s="136">
        <f t="shared" si="10"/>
        <v>38.999510000000001</v>
      </c>
      <c r="V85"/>
      <c r="W85"/>
      <c r="X85"/>
      <c r="Y85" s="126"/>
      <c r="Z85" s="75">
        <v>70.247900000000001</v>
      </c>
      <c r="AA85" s="129"/>
      <c r="AB85" s="129"/>
      <c r="AC85" s="75" t="s">
        <v>372</v>
      </c>
      <c r="AD85" s="75" t="s">
        <v>373</v>
      </c>
      <c r="AF85" s="75">
        <f t="shared" si="9"/>
        <v>46.016300000000001</v>
      </c>
      <c r="BA85" s="164" t="s">
        <v>554</v>
      </c>
      <c r="BB85" s="164">
        <v>4524.7929999999997</v>
      </c>
      <c r="BC85" s="82">
        <f t="shared" si="11"/>
        <v>5474.9995299999991</v>
      </c>
    </row>
    <row r="86" spans="17:55" x14ac:dyDescent="0.25">
      <c r="Q86" s="125"/>
      <c r="R86" s="134" t="s">
        <v>270</v>
      </c>
      <c r="S86" s="134" t="s">
        <v>423</v>
      </c>
      <c r="T86" s="136">
        <f t="shared" si="10"/>
        <v>64.000529999999998</v>
      </c>
      <c r="AA86" s="129"/>
      <c r="AB86" s="129"/>
      <c r="AC86" s="75" t="s">
        <v>374</v>
      </c>
      <c r="AD86" s="75" t="s">
        <v>375</v>
      </c>
      <c r="AF86" s="75">
        <f t="shared" si="9"/>
        <v>68.340799999999987</v>
      </c>
      <c r="BA86" s="164" t="s">
        <v>555</v>
      </c>
      <c r="BB86" s="164">
        <v>4414.8760000000002</v>
      </c>
      <c r="BC86" s="82">
        <f t="shared" si="11"/>
        <v>5341.9999600000001</v>
      </c>
    </row>
    <row r="87" spans="17:55" x14ac:dyDescent="0.25">
      <c r="Q87" s="125"/>
      <c r="R87" s="134" t="s">
        <v>236</v>
      </c>
      <c r="S87" s="134" t="s">
        <v>309</v>
      </c>
      <c r="T87" s="136">
        <f t="shared" si="10"/>
        <v>27.999400000000001</v>
      </c>
      <c r="AA87" s="129"/>
      <c r="AB87" s="129"/>
      <c r="AC87" s="75" t="s">
        <v>376</v>
      </c>
      <c r="AD87" s="75" t="s">
        <v>377</v>
      </c>
      <c r="AF87" s="75">
        <f t="shared" si="9"/>
        <v>68.340799999999987</v>
      </c>
      <c r="BA87" s="164" t="s">
        <v>556</v>
      </c>
      <c r="BB87" s="164">
        <v>4414.8760000000002</v>
      </c>
      <c r="BC87" s="82">
        <f t="shared" si="11"/>
        <v>5341.9999600000001</v>
      </c>
    </row>
    <row r="88" spans="17:55" x14ac:dyDescent="0.25">
      <c r="Q88" s="125"/>
      <c r="R88" s="134" t="s">
        <v>264</v>
      </c>
      <c r="S88" s="134" t="s">
        <v>421</v>
      </c>
      <c r="T88" s="136">
        <f t="shared" si="10"/>
        <v>47.999489999999994</v>
      </c>
      <c r="AA88" s="129"/>
      <c r="AB88" s="129"/>
      <c r="AC88" s="75" t="s">
        <v>378</v>
      </c>
      <c r="AD88" s="75" t="s">
        <v>379</v>
      </c>
      <c r="AF88" s="75">
        <f t="shared" si="9"/>
        <v>46.016300000000001</v>
      </c>
      <c r="BA88" s="164" t="s">
        <v>557</v>
      </c>
      <c r="BB88" s="164">
        <v>4023.9670000000001</v>
      </c>
      <c r="BC88" s="82">
        <f t="shared" si="11"/>
        <v>4869.0000700000001</v>
      </c>
    </row>
    <row r="89" spans="17:55" x14ac:dyDescent="0.25">
      <c r="Q89" s="125"/>
      <c r="R89" s="135" t="s">
        <v>426</v>
      </c>
      <c r="S89" s="134" t="s">
        <v>427</v>
      </c>
      <c r="T89" s="136">
        <f t="shared" si="10"/>
        <v>27.999400000000001</v>
      </c>
      <c r="V89" s="125"/>
      <c r="W89" s="125"/>
      <c r="X89" s="125"/>
      <c r="Y89" s="126"/>
      <c r="Z89" s="75">
        <v>19.834700000000002</v>
      </c>
      <c r="AA89" s="129"/>
      <c r="AB89" s="129"/>
      <c r="AC89" s="75" t="s">
        <v>380</v>
      </c>
      <c r="AD89" s="75" t="s">
        <v>381</v>
      </c>
      <c r="AF89" s="75">
        <f t="shared" si="9"/>
        <v>46.016300000000001</v>
      </c>
      <c r="BA89" s="164" t="s">
        <v>558</v>
      </c>
      <c r="BB89" s="164">
        <v>3957.0250000000001</v>
      </c>
      <c r="BC89" s="82">
        <f t="shared" si="11"/>
        <v>4788.0002500000001</v>
      </c>
    </row>
    <row r="90" spans="17:55" x14ac:dyDescent="0.25">
      <c r="Q90" s="125"/>
      <c r="R90" s="134" t="s">
        <v>265</v>
      </c>
      <c r="S90" s="134" t="s">
        <v>431</v>
      </c>
      <c r="T90" s="136">
        <f t="shared" si="10"/>
        <v>27.999400000000001</v>
      </c>
      <c r="V90" s="125"/>
      <c r="W90" s="125"/>
      <c r="X90" s="125"/>
      <c r="Y90" s="126"/>
      <c r="Z90" s="75">
        <v>32.231400000000001</v>
      </c>
      <c r="AA90" s="129"/>
      <c r="AB90" s="129"/>
      <c r="AD90" s="75" t="s">
        <v>383</v>
      </c>
      <c r="AF90" s="75" t="e">
        <f t="shared" si="9"/>
        <v>#N/A</v>
      </c>
      <c r="BA90" s="164" t="s">
        <v>559</v>
      </c>
      <c r="BB90" s="164">
        <v>5985.1239999999998</v>
      </c>
      <c r="BC90" s="82">
        <f t="shared" si="11"/>
        <v>7242.0000399999999</v>
      </c>
    </row>
    <row r="91" spans="17:55" x14ac:dyDescent="0.25">
      <c r="Q91" s="125"/>
      <c r="R91" s="75" t="s">
        <v>250</v>
      </c>
      <c r="S91" s="75" t="s">
        <v>271</v>
      </c>
      <c r="T91" s="136">
        <f t="shared" si="10"/>
        <v>15.999830000000001</v>
      </c>
      <c r="V91" s="129"/>
      <c r="W91"/>
      <c r="X91"/>
      <c r="Y91" s="126"/>
      <c r="Z91" s="75">
        <v>18.181799999999999</v>
      </c>
      <c r="AA91" s="129"/>
      <c r="AB91" s="129"/>
      <c r="AD91" s="75" t="s">
        <v>385</v>
      </c>
      <c r="AF91" s="75" t="e">
        <f t="shared" si="9"/>
        <v>#N/A</v>
      </c>
      <c r="BA91" s="164" t="s">
        <v>560</v>
      </c>
      <c r="BB91" s="164">
        <v>5985.1239999999998</v>
      </c>
      <c r="BC91" s="82">
        <f t="shared" si="11"/>
        <v>7242.0000399999999</v>
      </c>
    </row>
    <row r="92" spans="17:55" x14ac:dyDescent="0.25">
      <c r="R92" s="75" t="s">
        <v>272</v>
      </c>
      <c r="S92" s="75" t="s">
        <v>253</v>
      </c>
      <c r="T92" s="136">
        <f t="shared" si="10"/>
        <v>52.634999999999998</v>
      </c>
      <c r="V92"/>
      <c r="W92"/>
      <c r="X92"/>
      <c r="Y92" s="126"/>
      <c r="Z92" s="75">
        <v>28.0992</v>
      </c>
      <c r="AA92" s="129"/>
      <c r="AB92" s="129"/>
      <c r="AD92" s="75" t="s">
        <v>387</v>
      </c>
      <c r="AF92" s="75" t="e">
        <f t="shared" si="9"/>
        <v>#N/A</v>
      </c>
      <c r="BA92" s="164" t="s">
        <v>561</v>
      </c>
      <c r="BB92" s="164">
        <v>1093.3879999999999</v>
      </c>
      <c r="BC92" s="82">
        <f t="shared" si="11"/>
        <v>1322.9994799999999</v>
      </c>
    </row>
    <row r="93" spans="17:55" x14ac:dyDescent="0.25">
      <c r="R93" s="75" t="s">
        <v>237</v>
      </c>
      <c r="S93" s="75" t="s">
        <v>238</v>
      </c>
      <c r="T93" s="136">
        <f t="shared" si="10"/>
        <v>32.996699999999997</v>
      </c>
      <c r="AA93" s="129"/>
      <c r="AB93" s="129"/>
      <c r="AD93" s="75" t="s">
        <v>389</v>
      </c>
      <c r="AF93" s="75" t="e">
        <f t="shared" si="9"/>
        <v>#N/A</v>
      </c>
      <c r="BA93" s="164" t="s">
        <v>562</v>
      </c>
      <c r="BB93" s="164">
        <v>1238.8430000000001</v>
      </c>
      <c r="BC93" s="82">
        <f t="shared" si="11"/>
        <v>1499.0000300000002</v>
      </c>
    </row>
    <row r="94" spans="17:55" x14ac:dyDescent="0.25">
      <c r="R94" s="75" t="s">
        <v>239</v>
      </c>
      <c r="S94" s="75" t="s">
        <v>240</v>
      </c>
      <c r="T94" s="136">
        <f t="shared" si="10"/>
        <v>31.0002</v>
      </c>
      <c r="AA94" s="129"/>
      <c r="AB94" s="129"/>
      <c r="BA94" s="164" t="s">
        <v>563</v>
      </c>
      <c r="BB94" s="164">
        <v>1238.8430000000001</v>
      </c>
      <c r="BC94" s="82">
        <f t="shared" si="11"/>
        <v>1499.0000300000002</v>
      </c>
    </row>
    <row r="95" spans="17:55" x14ac:dyDescent="0.25">
      <c r="R95" s="75" t="s">
        <v>241</v>
      </c>
      <c r="S95" s="75" t="s">
        <v>242</v>
      </c>
      <c r="T95" s="136">
        <f t="shared" si="10"/>
        <v>15.9962</v>
      </c>
      <c r="V95" s="125"/>
      <c r="W95" s="125"/>
      <c r="X95" s="125"/>
      <c r="Y95" s="126"/>
      <c r="Z95" s="75">
        <v>37.190100000000001</v>
      </c>
      <c r="AA95" s="129"/>
      <c r="AB95" s="129"/>
      <c r="AC95"/>
      <c r="AD95"/>
      <c r="BA95" s="164" t="s">
        <v>564</v>
      </c>
      <c r="BB95" s="164">
        <v>1319.008</v>
      </c>
      <c r="BC95" s="82">
        <f t="shared" si="11"/>
        <v>1595.9996799999999</v>
      </c>
    </row>
    <row r="96" spans="17:55" x14ac:dyDescent="0.25">
      <c r="R96" s="75" t="s">
        <v>228</v>
      </c>
      <c r="S96" s="75" t="s">
        <v>243</v>
      </c>
      <c r="T96" s="136">
        <f t="shared" si="10"/>
        <v>24.9986</v>
      </c>
      <c r="V96" s="125"/>
      <c r="W96" s="125"/>
      <c r="X96" s="125"/>
      <c r="Y96" s="126"/>
      <c r="Z96" s="75">
        <v>53.719000000000001</v>
      </c>
      <c r="AA96" s="129"/>
      <c r="AB96" s="129"/>
      <c r="AC96"/>
      <c r="AD96"/>
      <c r="BA96" s="164" t="s">
        <v>565</v>
      </c>
      <c r="BB96" s="164">
        <v>1404.1320000000001</v>
      </c>
      <c r="BC96" s="82">
        <f t="shared" si="11"/>
        <v>1698.99972</v>
      </c>
    </row>
    <row r="97" spans="18:55" x14ac:dyDescent="0.25">
      <c r="R97" s="75" t="s">
        <v>244</v>
      </c>
      <c r="S97" s="75" t="s">
        <v>245</v>
      </c>
      <c r="T97" s="136">
        <f t="shared" si="10"/>
        <v>24.9986</v>
      </c>
      <c r="AA97" s="125"/>
      <c r="AB97" s="129"/>
      <c r="AC97" s="125"/>
      <c r="AD97" s="125"/>
      <c r="BA97" s="164" t="s">
        <v>566</v>
      </c>
      <c r="BB97" s="164">
        <v>1404.1320000000001</v>
      </c>
      <c r="BC97" s="82">
        <f t="shared" si="11"/>
        <v>1698.99972</v>
      </c>
    </row>
    <row r="98" spans="18:55" x14ac:dyDescent="0.25">
      <c r="R98" s="75" t="s">
        <v>226</v>
      </c>
      <c r="S98" s="75" t="s">
        <v>246</v>
      </c>
      <c r="T98" s="136">
        <f t="shared" si="10"/>
        <v>15.9962</v>
      </c>
      <c r="AA98" s="125"/>
      <c r="AB98" s="129"/>
      <c r="AC98" s="125"/>
      <c r="AD98" s="125"/>
      <c r="BA98" s="164" t="s">
        <v>567</v>
      </c>
      <c r="BB98" s="164">
        <v>1404.1320000000001</v>
      </c>
      <c r="BC98" s="82">
        <f t="shared" si="11"/>
        <v>1698.99972</v>
      </c>
    </row>
    <row r="99" spans="18:55" x14ac:dyDescent="0.25">
      <c r="R99" s="75" t="s">
        <v>247</v>
      </c>
      <c r="S99" s="75" t="s">
        <v>248</v>
      </c>
      <c r="T99" s="136">
        <f t="shared" si="10"/>
        <v>24.9986</v>
      </c>
      <c r="AA99" s="125"/>
      <c r="AB99" s="129"/>
      <c r="AC99" s="125"/>
      <c r="AD99" s="125"/>
      <c r="BA99" s="164" t="s">
        <v>568</v>
      </c>
      <c r="BB99" s="164">
        <v>1694.2149999999999</v>
      </c>
      <c r="BC99" s="82">
        <f t="shared" si="11"/>
        <v>2050.0001499999998</v>
      </c>
    </row>
    <row r="100" spans="18:55" x14ac:dyDescent="0.25">
      <c r="R100" s="75" t="s">
        <v>227</v>
      </c>
      <c r="S100" s="75" t="s">
        <v>249</v>
      </c>
      <c r="T100" s="136">
        <f t="shared" si="10"/>
        <v>32.996699999999997</v>
      </c>
      <c r="AA100" s="125"/>
      <c r="AB100" s="129"/>
      <c r="AC100" s="125"/>
      <c r="AD100" s="125"/>
      <c r="BA100" s="164" t="s">
        <v>569</v>
      </c>
      <c r="BB100" s="164">
        <v>1694.2149999999999</v>
      </c>
      <c r="BC100" s="82">
        <f t="shared" si="11"/>
        <v>2050.0001499999998</v>
      </c>
    </row>
    <row r="101" spans="18:55" x14ac:dyDescent="0.25">
      <c r="R101" s="75" t="s">
        <v>310</v>
      </c>
      <c r="S101" s="75" t="s">
        <v>311</v>
      </c>
      <c r="T101" s="136">
        <f t="shared" si="10"/>
        <v>42.999769999999998</v>
      </c>
      <c r="AA101" s="125"/>
      <c r="AB101" s="129"/>
      <c r="AC101" s="125"/>
      <c r="AD101" s="125"/>
      <c r="BA101" s="164" t="s">
        <v>570</v>
      </c>
      <c r="BB101" s="164">
        <v>1903.306</v>
      </c>
      <c r="BC101" s="82">
        <f t="shared" si="11"/>
        <v>2303.0002599999998</v>
      </c>
    </row>
    <row r="102" spans="18:55" x14ac:dyDescent="0.25">
      <c r="R102" s="75" t="s">
        <v>312</v>
      </c>
      <c r="S102" s="75" t="s">
        <v>313</v>
      </c>
      <c r="T102" s="136">
        <f t="shared" si="10"/>
        <v>42.999769999999998</v>
      </c>
      <c r="AA102" s="125"/>
      <c r="AB102" s="129"/>
      <c r="AC102" s="125"/>
      <c r="AD102" s="125"/>
      <c r="BA102" s="164" t="s">
        <v>571</v>
      </c>
      <c r="BB102" s="164">
        <v>2223.14</v>
      </c>
      <c r="BC102" s="82">
        <f t="shared" si="11"/>
        <v>2689.9993999999997</v>
      </c>
    </row>
    <row r="103" spans="18:55" x14ac:dyDescent="0.25">
      <c r="R103" s="75" t="s">
        <v>314</v>
      </c>
      <c r="S103" s="75" t="s">
        <v>315</v>
      </c>
      <c r="T103" s="136">
        <f t="shared" si="10"/>
        <v>47.999489999999994</v>
      </c>
      <c r="AA103" s="125"/>
      <c r="AB103" s="129"/>
      <c r="AC103" s="125"/>
      <c r="AD103" s="125"/>
      <c r="BA103" s="164" t="s">
        <v>572</v>
      </c>
      <c r="BB103" s="164">
        <v>2223.14</v>
      </c>
      <c r="BC103" s="82">
        <f t="shared" si="11"/>
        <v>2689.9993999999997</v>
      </c>
    </row>
    <row r="104" spans="18:55" x14ac:dyDescent="0.25">
      <c r="R104" s="75" t="s">
        <v>316</v>
      </c>
      <c r="S104" s="75" t="s">
        <v>317</v>
      </c>
      <c r="T104" s="136">
        <f t="shared" si="10"/>
        <v>47.999489999999994</v>
      </c>
      <c r="V104" s="125"/>
      <c r="W104" s="125"/>
      <c r="X104" s="125"/>
      <c r="Y104" s="126"/>
      <c r="Z104" s="75">
        <v>11.5702479338843</v>
      </c>
      <c r="AA104" s="125"/>
      <c r="AB104" s="129"/>
      <c r="AC104" s="125"/>
      <c r="AD104" s="125"/>
      <c r="BA104" s="164" t="s">
        <v>573</v>
      </c>
      <c r="BB104" s="164">
        <v>2429.752</v>
      </c>
      <c r="BC104" s="82">
        <f t="shared" si="11"/>
        <v>2939.9999199999997</v>
      </c>
    </row>
    <row r="105" spans="18:55" x14ac:dyDescent="0.25">
      <c r="R105" s="75" t="s">
        <v>318</v>
      </c>
      <c r="S105" s="75" t="s">
        <v>319</v>
      </c>
      <c r="T105" s="136">
        <f t="shared" si="10"/>
        <v>22.999679999999998</v>
      </c>
      <c r="V105" s="125"/>
      <c r="W105" s="125"/>
      <c r="X105" s="125"/>
      <c r="Y105" s="125"/>
      <c r="Z105" s="75">
        <v>19.829999999999998</v>
      </c>
      <c r="AA105" s="125"/>
      <c r="AB105" s="129"/>
      <c r="AC105" s="125"/>
      <c r="AD105" s="125"/>
      <c r="BA105" s="164" t="s">
        <v>574</v>
      </c>
      <c r="BB105" s="164">
        <v>3297.5210000000002</v>
      </c>
      <c r="BC105" s="82">
        <f t="shared" si="11"/>
        <v>3990.0004100000001</v>
      </c>
    </row>
    <row r="106" spans="18:55" x14ac:dyDescent="0.25">
      <c r="R106" s="75" t="s">
        <v>320</v>
      </c>
      <c r="S106" s="75" t="s">
        <v>321</v>
      </c>
      <c r="T106" s="136">
        <f t="shared" si="10"/>
        <v>22.999679999999998</v>
      </c>
      <c r="V106" s="125"/>
      <c r="W106" s="125"/>
      <c r="X106" s="125"/>
      <c r="Y106" s="126"/>
      <c r="Z106" s="75">
        <v>14.876033057851201</v>
      </c>
      <c r="AA106" s="125"/>
      <c r="AB106" s="129"/>
      <c r="AC106" s="125"/>
      <c r="AD106" s="125"/>
      <c r="BA106" s="164" t="s">
        <v>575</v>
      </c>
      <c r="BB106" s="164">
        <v>3297.5210000000002</v>
      </c>
      <c r="BC106" s="82">
        <f t="shared" si="11"/>
        <v>3990.0004100000001</v>
      </c>
    </row>
    <row r="107" spans="18:55" x14ac:dyDescent="0.25">
      <c r="R107" s="75" t="s">
        <v>322</v>
      </c>
      <c r="S107" s="75" t="s">
        <v>323</v>
      </c>
      <c r="T107" s="136">
        <f t="shared" si="10"/>
        <v>43.959299999999999</v>
      </c>
      <c r="AA107" s="125"/>
      <c r="AB107" s="129"/>
      <c r="AC107" s="125"/>
      <c r="AD107" s="125"/>
      <c r="BA107" s="164" t="s">
        <v>576</v>
      </c>
      <c r="BB107" s="164">
        <v>2781.8180000000002</v>
      </c>
      <c r="BC107" s="82">
        <f t="shared" si="11"/>
        <v>3365.9997800000001</v>
      </c>
    </row>
    <row r="108" spans="18:55" x14ac:dyDescent="0.25">
      <c r="R108" s="75" t="s">
        <v>324</v>
      </c>
      <c r="S108" s="75" t="s">
        <v>325</v>
      </c>
      <c r="T108" s="136">
        <f t="shared" si="10"/>
        <v>43.959299999999999</v>
      </c>
      <c r="V108" s="125"/>
      <c r="W108" s="125"/>
      <c r="X108" s="125"/>
      <c r="Y108" s="125"/>
      <c r="Z108" s="75">
        <v>24.793388429752099</v>
      </c>
      <c r="AA108" s="125"/>
      <c r="AB108" s="129"/>
      <c r="AC108" s="125"/>
      <c r="AD108" s="125"/>
      <c r="BA108" s="164" t="s">
        <v>577</v>
      </c>
      <c r="BB108" s="164">
        <v>4681.8180000000002</v>
      </c>
      <c r="BC108" s="82">
        <f t="shared" si="11"/>
        <v>5664.9997800000001</v>
      </c>
    </row>
    <row r="109" spans="18:55" x14ac:dyDescent="0.25">
      <c r="R109" s="75" t="s">
        <v>326</v>
      </c>
      <c r="S109" s="75" t="s">
        <v>327</v>
      </c>
      <c r="T109" s="136">
        <f t="shared" si="10"/>
        <v>43.959299999999999</v>
      </c>
      <c r="V109" s="125"/>
      <c r="W109" s="125"/>
      <c r="X109" s="125"/>
      <c r="Y109" s="125"/>
      <c r="Z109" s="75">
        <v>24.793399999999998</v>
      </c>
      <c r="AA109" s="125"/>
      <c r="AB109" s="125"/>
      <c r="AC109" s="125"/>
      <c r="AD109" s="125"/>
      <c r="BA109" s="164" t="s">
        <v>578</v>
      </c>
      <c r="BB109" s="164">
        <v>4681.8180000000002</v>
      </c>
      <c r="BC109" s="82">
        <f t="shared" si="11"/>
        <v>5664.9997800000001</v>
      </c>
    </row>
    <row r="110" spans="18:55" x14ac:dyDescent="0.25">
      <c r="R110" s="75" t="s">
        <v>328</v>
      </c>
      <c r="S110" s="75" t="s">
        <v>329</v>
      </c>
      <c r="T110" s="136">
        <f t="shared" si="10"/>
        <v>43.959299999999999</v>
      </c>
      <c r="AA110" s="125"/>
      <c r="AB110" s="125"/>
      <c r="AC110" s="125"/>
      <c r="AD110" s="125"/>
      <c r="BA110" s="164" t="s">
        <v>579</v>
      </c>
      <c r="BB110" s="164">
        <v>3027.2730000000001</v>
      </c>
      <c r="BC110" s="82">
        <f t="shared" si="11"/>
        <v>3663.0003299999998</v>
      </c>
    </row>
    <row r="111" spans="18:55" x14ac:dyDescent="0.25">
      <c r="R111" s="75" t="s">
        <v>330</v>
      </c>
      <c r="S111" s="75" t="s">
        <v>331</v>
      </c>
      <c r="T111" s="136">
        <f t="shared" si="10"/>
        <v>64.940700000000007</v>
      </c>
      <c r="AA111" s="125"/>
      <c r="AB111" s="125"/>
      <c r="AC111" s="125"/>
      <c r="AD111" s="125"/>
      <c r="BA111" s="164" t="s">
        <v>580</v>
      </c>
      <c r="BB111" s="164">
        <v>4657.0249999999996</v>
      </c>
      <c r="BC111" s="82">
        <f t="shared" si="11"/>
        <v>5635.0002499999991</v>
      </c>
    </row>
    <row r="112" spans="18:55" x14ac:dyDescent="0.25">
      <c r="R112" s="75" t="s">
        <v>332</v>
      </c>
      <c r="S112" s="75" t="s">
        <v>333</v>
      </c>
      <c r="T112" s="136">
        <f t="shared" si="10"/>
        <v>64.940700000000007</v>
      </c>
      <c r="AA112" s="125"/>
      <c r="AB112" s="125"/>
      <c r="AC112" s="125"/>
      <c r="AD112" s="125"/>
      <c r="BA112" s="164" t="s">
        <v>581</v>
      </c>
      <c r="BB112" s="164">
        <v>4657.0249999999996</v>
      </c>
      <c r="BC112" s="82">
        <f t="shared" si="11"/>
        <v>5635.0002499999991</v>
      </c>
    </row>
    <row r="113" spans="18:55" x14ac:dyDescent="0.25">
      <c r="R113" s="75" t="s">
        <v>334</v>
      </c>
      <c r="S113" s="75" t="s">
        <v>335</v>
      </c>
      <c r="T113" s="136">
        <f t="shared" si="10"/>
        <v>64.940700000000007</v>
      </c>
      <c r="V113"/>
      <c r="W113"/>
      <c r="X113"/>
      <c r="Y113" s="126"/>
      <c r="Z113" s="75">
        <v>13.223140495867799</v>
      </c>
      <c r="AA113" s="125"/>
      <c r="AB113" s="125"/>
      <c r="AC113" s="125"/>
      <c r="AD113" s="125"/>
      <c r="BA113" s="164" t="s">
        <v>582</v>
      </c>
      <c r="BB113" s="164">
        <v>3089.2559999999999</v>
      </c>
      <c r="BC113" s="82">
        <f t="shared" si="11"/>
        <v>3737.9997599999997</v>
      </c>
    </row>
    <row r="114" spans="18:55" x14ac:dyDescent="0.25">
      <c r="R114" s="75" t="s">
        <v>336</v>
      </c>
      <c r="S114" s="75" t="s">
        <v>337</v>
      </c>
      <c r="T114" s="136">
        <f t="shared" si="10"/>
        <v>64.940700000000007</v>
      </c>
      <c r="V114"/>
      <c r="W114"/>
      <c r="X114"/>
      <c r="Y114" s="126"/>
      <c r="Z114" s="75">
        <v>27.272727272727298</v>
      </c>
      <c r="AA114" s="125"/>
      <c r="AB114" s="125"/>
      <c r="AC114" s="125"/>
      <c r="AD114" s="125"/>
      <c r="BA114" s="164" t="s">
        <v>583</v>
      </c>
      <c r="BB114" s="164">
        <v>4123.9669999999996</v>
      </c>
      <c r="BC114" s="82">
        <f t="shared" si="11"/>
        <v>4990.0000699999991</v>
      </c>
    </row>
    <row r="115" spans="18:55" x14ac:dyDescent="0.25">
      <c r="R115" s="75" t="s">
        <v>338</v>
      </c>
      <c r="S115" s="75" t="s">
        <v>339</v>
      </c>
      <c r="T115" s="136">
        <f t="shared" si="10"/>
        <v>43.959299999999999</v>
      </c>
      <c r="V115"/>
      <c r="W115"/>
      <c r="X115"/>
      <c r="Y115" s="126"/>
      <c r="Z115" s="75">
        <v>28.099173553719002</v>
      </c>
      <c r="AA115" s="125"/>
      <c r="AB115" s="125"/>
      <c r="AC115" s="125"/>
      <c r="AD115" s="125"/>
      <c r="BA115" s="164" t="s">
        <v>584</v>
      </c>
      <c r="BB115" s="164">
        <v>4123.9669999999996</v>
      </c>
      <c r="BC115" s="82">
        <f t="shared" si="11"/>
        <v>4990.0000699999991</v>
      </c>
    </row>
    <row r="116" spans="18:55" x14ac:dyDescent="0.25">
      <c r="R116" s="75" t="s">
        <v>340</v>
      </c>
      <c r="S116" s="75" t="s">
        <v>341</v>
      </c>
      <c r="T116" s="136">
        <f t="shared" si="10"/>
        <v>43.959299999999999</v>
      </c>
      <c r="V116"/>
      <c r="W116"/>
      <c r="X116"/>
      <c r="Y116" s="126"/>
      <c r="Z116" s="75">
        <v>20.661200000000001</v>
      </c>
      <c r="AA116" s="125"/>
      <c r="AB116" s="125"/>
      <c r="AC116" s="125"/>
      <c r="AD116" s="125"/>
      <c r="BA116" s="164" t="s">
        <v>585</v>
      </c>
      <c r="BB116" s="164">
        <v>3026.4459999999999</v>
      </c>
      <c r="BC116" s="82">
        <f t="shared" si="11"/>
        <v>3661.9996599999999</v>
      </c>
    </row>
    <row r="117" spans="18:55" x14ac:dyDescent="0.25">
      <c r="R117" s="75" t="s">
        <v>342</v>
      </c>
      <c r="S117" s="75" t="s">
        <v>343</v>
      </c>
      <c r="T117" s="136">
        <f t="shared" si="10"/>
        <v>43.959299999999999</v>
      </c>
      <c r="V117"/>
      <c r="W117"/>
      <c r="X117"/>
      <c r="Y117" s="126"/>
      <c r="Z117" s="75">
        <v>20.661200000000001</v>
      </c>
      <c r="AA117" s="125"/>
      <c r="AB117" s="125"/>
      <c r="AC117" s="125"/>
      <c r="AD117" s="125"/>
      <c r="BA117" s="164" t="s">
        <v>586</v>
      </c>
      <c r="BB117" s="164">
        <v>3880.165</v>
      </c>
      <c r="BC117" s="82">
        <f t="shared" si="11"/>
        <v>4694.9996499999997</v>
      </c>
    </row>
    <row r="118" spans="18:55" x14ac:dyDescent="0.25">
      <c r="R118" s="75" t="s">
        <v>344</v>
      </c>
      <c r="S118" s="75" t="s">
        <v>345</v>
      </c>
      <c r="T118" s="136">
        <f t="shared" si="10"/>
        <v>43.959299999999999</v>
      </c>
      <c r="V118"/>
      <c r="W118"/>
      <c r="X118"/>
      <c r="Y118" s="126"/>
      <c r="Z118" s="75">
        <v>20.661200000000001</v>
      </c>
      <c r="AA118" s="125"/>
      <c r="AB118" s="125"/>
      <c r="AC118" s="125"/>
      <c r="AD118" s="125"/>
      <c r="BA118" s="164" t="s">
        <v>587</v>
      </c>
      <c r="BB118" s="164">
        <v>3880.165</v>
      </c>
      <c r="BC118" s="82">
        <f t="shared" si="11"/>
        <v>4694.9996499999997</v>
      </c>
    </row>
    <row r="119" spans="18:55" x14ac:dyDescent="0.25">
      <c r="R119" s="75" t="s">
        <v>346</v>
      </c>
      <c r="S119" s="75" t="s">
        <v>347</v>
      </c>
      <c r="T119" s="136">
        <f t="shared" si="10"/>
        <v>43.959299999999999</v>
      </c>
      <c r="V119"/>
      <c r="W119"/>
      <c r="X119"/>
      <c r="Y119" s="126"/>
      <c r="Z119" s="75">
        <v>17.355371900826398</v>
      </c>
      <c r="AA119" s="125"/>
      <c r="AB119" s="125"/>
      <c r="AC119" s="125"/>
      <c r="AD119" s="125"/>
      <c r="BA119" s="164" t="s">
        <v>588</v>
      </c>
      <c r="BB119" s="164">
        <v>4398.3469999999998</v>
      </c>
      <c r="BC119" s="82">
        <f t="shared" si="11"/>
        <v>5321.9998699999996</v>
      </c>
    </row>
    <row r="120" spans="18:55" x14ac:dyDescent="0.25">
      <c r="R120" s="75" t="s">
        <v>348</v>
      </c>
      <c r="S120" s="75" t="s">
        <v>349</v>
      </c>
      <c r="T120" s="136">
        <f t="shared" si="10"/>
        <v>43.959299999999999</v>
      </c>
      <c r="V120"/>
      <c r="W120"/>
      <c r="X120"/>
      <c r="Y120" s="126"/>
      <c r="Z120" s="75"/>
      <c r="AA120" s="125"/>
      <c r="AB120" s="125"/>
      <c r="AC120" s="125"/>
      <c r="AD120" s="125"/>
      <c r="BA120" s="164" t="s">
        <v>589</v>
      </c>
      <c r="BB120" s="164">
        <v>5743.8019999999997</v>
      </c>
      <c r="BC120" s="82">
        <f t="shared" si="11"/>
        <v>6950.0004199999994</v>
      </c>
    </row>
    <row r="121" spans="18:55" x14ac:dyDescent="0.25">
      <c r="R121" s="75" t="s">
        <v>350</v>
      </c>
      <c r="S121" s="75" t="s">
        <v>351</v>
      </c>
      <c r="T121" s="136">
        <f t="shared" si="10"/>
        <v>20.999549999999999</v>
      </c>
      <c r="V121"/>
      <c r="W121"/>
      <c r="X121"/>
      <c r="Y121" s="126"/>
      <c r="Z121" s="75">
        <v>24.793399999999998</v>
      </c>
      <c r="AA121" s="125"/>
      <c r="AB121" s="125"/>
      <c r="AC121" s="125"/>
      <c r="AD121" s="125"/>
      <c r="BA121" s="164" t="s">
        <v>590</v>
      </c>
      <c r="BB121" s="164">
        <v>5743.8019999999997</v>
      </c>
      <c r="BC121" s="82">
        <f t="shared" si="11"/>
        <v>6950.0004199999994</v>
      </c>
    </row>
    <row r="122" spans="18:55" x14ac:dyDescent="0.25">
      <c r="R122" s="75" t="s">
        <v>352</v>
      </c>
      <c r="S122" s="75" t="s">
        <v>353</v>
      </c>
      <c r="T122" s="136">
        <f t="shared" ref="T122:T141" si="12">VLOOKUP(R122,BA:BC,3,FALSE)</f>
        <v>20.999549999999999</v>
      </c>
      <c r="AA122" s="125"/>
      <c r="AB122" s="125"/>
      <c r="AC122" s="125"/>
      <c r="AD122" s="125"/>
      <c r="BA122" s="164" t="s">
        <v>591</v>
      </c>
      <c r="BB122" s="164">
        <v>190.083</v>
      </c>
      <c r="BC122" s="82">
        <f t="shared" si="11"/>
        <v>230.00042999999999</v>
      </c>
    </row>
    <row r="123" spans="18:55" x14ac:dyDescent="0.25">
      <c r="R123" s="75" t="s">
        <v>354</v>
      </c>
      <c r="S123" s="75" t="s">
        <v>355</v>
      </c>
      <c r="T123" s="136">
        <f t="shared" si="12"/>
        <v>42.999769999999998</v>
      </c>
      <c r="V123"/>
      <c r="W123"/>
      <c r="X123"/>
      <c r="Y123" s="126"/>
      <c r="Z123" s="129"/>
      <c r="AA123" s="125"/>
      <c r="AB123" s="125"/>
      <c r="AC123" s="125"/>
      <c r="AD123" s="125"/>
      <c r="BA123" s="164" t="s">
        <v>592</v>
      </c>
      <c r="BB123" s="164">
        <v>123.967</v>
      </c>
      <c r="BC123" s="82">
        <f t="shared" si="11"/>
        <v>150.00006999999999</v>
      </c>
    </row>
    <row r="124" spans="18:55" x14ac:dyDescent="0.25">
      <c r="R124" s="75" t="s">
        <v>356</v>
      </c>
      <c r="S124" s="75" t="s">
        <v>357</v>
      </c>
      <c r="T124" s="136">
        <f t="shared" si="12"/>
        <v>42.999769999999998</v>
      </c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64" t="s">
        <v>593</v>
      </c>
      <c r="BB124" s="164">
        <v>211.57</v>
      </c>
      <c r="BC124" s="82">
        <f t="shared" si="11"/>
        <v>255.99969999999999</v>
      </c>
    </row>
    <row r="125" spans="18:55" x14ac:dyDescent="0.25">
      <c r="R125" s="75" t="s">
        <v>358</v>
      </c>
      <c r="S125" s="75" t="s">
        <v>359</v>
      </c>
      <c r="T125" s="136">
        <f t="shared" si="12"/>
        <v>57.741199999999999</v>
      </c>
      <c r="AA125" s="125"/>
      <c r="AB125" s="125"/>
      <c r="AC125" s="125"/>
      <c r="AD125" s="125"/>
      <c r="BA125" s="164" t="s">
        <v>594</v>
      </c>
      <c r="BB125" s="164">
        <v>130.57900000000001</v>
      </c>
      <c r="BC125" s="82">
        <f t="shared" si="11"/>
        <v>158.00059000000002</v>
      </c>
    </row>
    <row r="126" spans="18:55" x14ac:dyDescent="0.25">
      <c r="R126" s="75" t="s">
        <v>360</v>
      </c>
      <c r="S126" s="75" t="s">
        <v>361</v>
      </c>
      <c r="T126" s="136">
        <f t="shared" si="12"/>
        <v>57.741199999999999</v>
      </c>
      <c r="AA126" s="125"/>
      <c r="AB126" s="125"/>
      <c r="AC126" s="125"/>
      <c r="AD126" s="125"/>
      <c r="BA126" s="164" t="s">
        <v>595</v>
      </c>
      <c r="BB126" s="164">
        <v>216.529</v>
      </c>
      <c r="BC126" s="82">
        <f t="shared" si="11"/>
        <v>262.00009</v>
      </c>
    </row>
    <row r="127" spans="18:55" x14ac:dyDescent="0.25">
      <c r="R127" s="75" t="s">
        <v>362</v>
      </c>
      <c r="S127" s="75" t="s">
        <v>363</v>
      </c>
      <c r="T127" s="136">
        <f t="shared" si="12"/>
        <v>42.999769999999998</v>
      </c>
      <c r="AA127" s="125"/>
      <c r="AB127" s="125"/>
      <c r="AC127" s="125"/>
      <c r="AD127" s="125"/>
      <c r="BA127" s="164" t="s">
        <v>596</v>
      </c>
      <c r="BB127" s="164">
        <v>132.23099999999999</v>
      </c>
      <c r="BC127" s="82">
        <f t="shared" si="11"/>
        <v>159.99950999999999</v>
      </c>
    </row>
    <row r="128" spans="18:55" x14ac:dyDescent="0.25">
      <c r="R128" s="75" t="s">
        <v>364</v>
      </c>
      <c r="S128" s="75" t="s">
        <v>365</v>
      </c>
      <c r="T128" s="136">
        <f t="shared" si="12"/>
        <v>42.999769999999998</v>
      </c>
      <c r="AA128" s="125"/>
      <c r="AB128" s="125"/>
      <c r="AC128" s="125"/>
      <c r="AD128" s="125"/>
      <c r="BA128" s="164" t="s">
        <v>597</v>
      </c>
      <c r="BB128" s="164">
        <v>246.28100000000001</v>
      </c>
      <c r="BC128" s="82">
        <f t="shared" si="11"/>
        <v>298.00000999999997</v>
      </c>
    </row>
    <row r="129" spans="17:55" x14ac:dyDescent="0.25">
      <c r="R129" s="75" t="s">
        <v>366</v>
      </c>
      <c r="S129" s="75" t="s">
        <v>367</v>
      </c>
      <c r="T129" s="136">
        <f t="shared" si="12"/>
        <v>24.000350000000001</v>
      </c>
      <c r="AA129" s="125"/>
      <c r="AB129" s="125"/>
      <c r="AC129" s="125"/>
      <c r="AD129" s="125"/>
      <c r="BA129" s="164" t="s">
        <v>598</v>
      </c>
      <c r="BB129" s="164">
        <v>142.149</v>
      </c>
      <c r="BC129" s="82">
        <f t="shared" si="11"/>
        <v>172.00029000000001</v>
      </c>
    </row>
    <row r="130" spans="17:55" x14ac:dyDescent="0.25">
      <c r="R130" s="75" t="s">
        <v>368</v>
      </c>
      <c r="S130" s="75" t="s">
        <v>369</v>
      </c>
      <c r="T130" s="136">
        <f t="shared" si="12"/>
        <v>24.000350000000001</v>
      </c>
      <c r="AA130" s="125"/>
      <c r="AB130" s="125"/>
      <c r="AC130" s="125"/>
      <c r="AD130" s="125"/>
      <c r="BA130" s="164" t="s">
        <v>599</v>
      </c>
      <c r="BB130" s="164">
        <v>204.959</v>
      </c>
      <c r="BC130" s="82">
        <f t="shared" si="11"/>
        <v>248.00039000000001</v>
      </c>
    </row>
    <row r="131" spans="17:55" x14ac:dyDescent="0.25">
      <c r="R131" s="75" t="s">
        <v>370</v>
      </c>
      <c r="S131" s="75" t="s">
        <v>371</v>
      </c>
      <c r="T131" s="136">
        <f t="shared" si="12"/>
        <v>46.016300000000001</v>
      </c>
      <c r="AA131" s="125"/>
      <c r="AB131" s="125"/>
      <c r="AC131" s="125"/>
      <c r="AD131" s="125"/>
      <c r="BA131" s="164" t="s">
        <v>600</v>
      </c>
      <c r="BB131" s="164">
        <v>128.09899999999999</v>
      </c>
      <c r="BC131" s="82">
        <f t="shared" ref="BC131:BC194" si="13">BB131*1.21</f>
        <v>154.99978999999999</v>
      </c>
    </row>
    <row r="132" spans="17:55" x14ac:dyDescent="0.25">
      <c r="R132" s="75" t="s">
        <v>372</v>
      </c>
      <c r="S132" s="75" t="s">
        <v>373</v>
      </c>
      <c r="T132" s="136">
        <f t="shared" si="12"/>
        <v>46.016300000000001</v>
      </c>
      <c r="AA132" s="125"/>
      <c r="AB132" s="125"/>
      <c r="AC132" s="125"/>
      <c r="AD132" s="125"/>
      <c r="BA132" s="164" t="s">
        <v>601</v>
      </c>
      <c r="BB132" s="164">
        <v>280.99200000000002</v>
      </c>
      <c r="BC132" s="82">
        <f t="shared" si="13"/>
        <v>340.00031999999999</v>
      </c>
    </row>
    <row r="133" spans="17:55" x14ac:dyDescent="0.25">
      <c r="R133" s="75" t="s">
        <v>374</v>
      </c>
      <c r="S133" s="75" t="s">
        <v>375</v>
      </c>
      <c r="T133" s="136">
        <f t="shared" si="12"/>
        <v>68.340799999999987</v>
      </c>
      <c r="AA133" s="125"/>
      <c r="AB133" s="125"/>
      <c r="AC133" s="125"/>
      <c r="AD133" s="125"/>
      <c r="BA133" s="164" t="s">
        <v>602</v>
      </c>
      <c r="BB133" s="164">
        <v>152.893</v>
      </c>
      <c r="BC133" s="82">
        <f t="shared" si="13"/>
        <v>185.00053</v>
      </c>
    </row>
    <row r="134" spans="17:55" x14ac:dyDescent="0.25">
      <c r="R134" s="75" t="s">
        <v>376</v>
      </c>
      <c r="S134" s="75" t="s">
        <v>377</v>
      </c>
      <c r="T134" s="136">
        <f t="shared" si="12"/>
        <v>68.340799999999987</v>
      </c>
      <c r="AA134" s="125"/>
      <c r="AB134" s="125"/>
      <c r="AC134" s="125"/>
      <c r="AD134" s="125"/>
      <c r="BA134" s="164" t="s">
        <v>603</v>
      </c>
      <c r="BB134" s="164">
        <v>50.412999999999997</v>
      </c>
      <c r="BC134" s="82">
        <f t="shared" si="13"/>
        <v>60.999729999999992</v>
      </c>
    </row>
    <row r="135" spans="17:55" x14ac:dyDescent="0.25">
      <c r="R135" s="75" t="s">
        <v>378</v>
      </c>
      <c r="S135" s="75" t="s">
        <v>379</v>
      </c>
      <c r="T135" s="136">
        <f t="shared" si="12"/>
        <v>46.016300000000001</v>
      </c>
      <c r="AA135" s="125"/>
      <c r="AB135" s="125"/>
      <c r="AC135" s="125"/>
      <c r="AD135" s="125"/>
      <c r="BA135" s="164" t="s">
        <v>604</v>
      </c>
      <c r="BB135" s="164">
        <v>66.116</v>
      </c>
      <c r="BC135" s="82">
        <f t="shared" si="13"/>
        <v>80.000360000000001</v>
      </c>
    </row>
    <row r="136" spans="17:55" x14ac:dyDescent="0.25">
      <c r="R136" s="75" t="s">
        <v>380</v>
      </c>
      <c r="S136" s="75" t="s">
        <v>381</v>
      </c>
      <c r="T136" s="136">
        <f t="shared" si="12"/>
        <v>46.016300000000001</v>
      </c>
      <c r="AA136" s="125"/>
      <c r="AB136" s="125"/>
      <c r="AC136" s="125"/>
      <c r="AD136" s="125"/>
      <c r="BA136" s="164" t="s">
        <v>605</v>
      </c>
      <c r="BB136" s="164">
        <v>5.3710000000000004</v>
      </c>
      <c r="BC136" s="82">
        <f t="shared" si="13"/>
        <v>6.4989100000000004</v>
      </c>
    </row>
    <row r="137" spans="17:55" x14ac:dyDescent="0.25">
      <c r="R137" s="75" t="s">
        <v>382</v>
      </c>
      <c r="S137" s="75" t="s">
        <v>383</v>
      </c>
      <c r="T137" s="136">
        <f t="shared" si="12"/>
        <v>46.016300000000001</v>
      </c>
      <c r="AA137" s="125"/>
      <c r="AB137" s="125"/>
      <c r="AC137" s="125"/>
      <c r="AD137" s="125"/>
      <c r="BA137" s="164" t="s">
        <v>606</v>
      </c>
      <c r="BB137" s="164">
        <v>413.22</v>
      </c>
      <c r="BC137" s="82">
        <f t="shared" si="13"/>
        <v>499.99620000000004</v>
      </c>
    </row>
    <row r="138" spans="17:55" x14ac:dyDescent="0.25">
      <c r="R138" s="75" t="s">
        <v>384</v>
      </c>
      <c r="S138" s="75" t="s">
        <v>385</v>
      </c>
      <c r="T138" s="136">
        <f t="shared" si="12"/>
        <v>46.016300000000001</v>
      </c>
      <c r="AA138" s="125"/>
      <c r="AB138" s="125"/>
      <c r="AC138" s="125"/>
      <c r="AD138" s="125"/>
      <c r="BA138" s="164" t="s">
        <v>607</v>
      </c>
      <c r="BB138" s="164">
        <v>7.4379999999999997</v>
      </c>
      <c r="BC138" s="82">
        <f t="shared" si="13"/>
        <v>8.999979999999999</v>
      </c>
    </row>
    <row r="139" spans="17:55" x14ac:dyDescent="0.25">
      <c r="R139" s="75" t="s">
        <v>386</v>
      </c>
      <c r="S139" s="75" t="s">
        <v>387</v>
      </c>
      <c r="T139" s="136">
        <f t="shared" si="12"/>
        <v>31.999660000000002</v>
      </c>
      <c r="AA139" s="125"/>
      <c r="AB139" s="125"/>
      <c r="AC139" s="125"/>
      <c r="AD139" s="125"/>
      <c r="BA139" s="164" t="s">
        <v>608</v>
      </c>
      <c r="BB139" s="164">
        <v>223.14</v>
      </c>
      <c r="BC139" s="82">
        <f t="shared" si="13"/>
        <v>269.99939999999998</v>
      </c>
    </row>
    <row r="140" spans="17:55" x14ac:dyDescent="0.25">
      <c r="R140" s="75" t="s">
        <v>388</v>
      </c>
      <c r="S140" s="75" t="s">
        <v>389</v>
      </c>
      <c r="T140" s="136">
        <f t="shared" si="12"/>
        <v>31.999660000000002</v>
      </c>
      <c r="V140" s="125"/>
      <c r="W140" s="125"/>
      <c r="X140" s="125"/>
      <c r="Y140" s="126"/>
      <c r="Z140" s="75">
        <v>27.2727</v>
      </c>
      <c r="AA140" s="125"/>
      <c r="AB140" s="125"/>
      <c r="AC140" s="125"/>
      <c r="AD140" s="125"/>
      <c r="BA140" s="164" t="s">
        <v>609</v>
      </c>
      <c r="BB140" s="164">
        <v>1.653</v>
      </c>
      <c r="BC140" s="82">
        <f t="shared" si="13"/>
        <v>2.00013</v>
      </c>
    </row>
    <row r="141" spans="17:55" x14ac:dyDescent="0.25">
      <c r="R141" s="75" t="s">
        <v>229</v>
      </c>
      <c r="S141" s="75" t="s">
        <v>251</v>
      </c>
      <c r="T141" s="136">
        <f t="shared" si="12"/>
        <v>76.00251999999999</v>
      </c>
      <c r="V141" s="125"/>
      <c r="W141" s="125"/>
      <c r="X141" s="125"/>
      <c r="Y141" s="126"/>
      <c r="Z141" s="75">
        <v>20.6611570247934</v>
      </c>
      <c r="AA141" s="125"/>
      <c r="AB141" s="125"/>
      <c r="AC141" s="125"/>
      <c r="AD141" s="125"/>
      <c r="BA141" s="164" t="s">
        <v>610</v>
      </c>
      <c r="BB141" s="164">
        <v>33.058</v>
      </c>
      <c r="BC141" s="82">
        <f t="shared" si="13"/>
        <v>40.00018</v>
      </c>
    </row>
    <row r="142" spans="17:55" x14ac:dyDescent="0.25">
      <c r="Q142" s="125"/>
      <c r="R142" s="110" t="s">
        <v>459</v>
      </c>
      <c r="S142" s="82">
        <v>18.181818181818183</v>
      </c>
      <c r="V142" s="125"/>
      <c r="W142" s="125"/>
      <c r="X142" s="125"/>
      <c r="Y142" s="126"/>
      <c r="Z142" s="75">
        <v>13.223100000000001</v>
      </c>
      <c r="AA142" s="125"/>
      <c r="AB142" s="125"/>
      <c r="AC142" s="125"/>
      <c r="AD142" s="125"/>
      <c r="BA142" s="164" t="s">
        <v>611</v>
      </c>
      <c r="BB142" s="164">
        <v>12.4</v>
      </c>
      <c r="BC142" s="82">
        <f t="shared" si="13"/>
        <v>15.004</v>
      </c>
    </row>
    <row r="143" spans="17:55" x14ac:dyDescent="0.25">
      <c r="Q143" s="125"/>
      <c r="R143" s="82" t="s">
        <v>460</v>
      </c>
      <c r="S143" s="82">
        <v>25.619834710743802</v>
      </c>
      <c r="V143" s="125"/>
      <c r="W143" s="125"/>
      <c r="X143" s="125"/>
      <c r="Y143" s="125"/>
      <c r="Z143" s="75">
        <v>20.6611570247934</v>
      </c>
      <c r="AA143" s="125"/>
      <c r="AB143" s="125"/>
      <c r="AC143" s="125"/>
      <c r="AD143" s="125"/>
      <c r="BA143" s="164" t="s">
        <v>612</v>
      </c>
      <c r="BB143" s="164">
        <v>223.14</v>
      </c>
      <c r="BC143" s="82">
        <f t="shared" si="13"/>
        <v>269.99939999999998</v>
      </c>
    </row>
    <row r="144" spans="17:55" x14ac:dyDescent="0.25">
      <c r="Q144" s="125"/>
      <c r="R144" s="82" t="s">
        <v>461</v>
      </c>
      <c r="S144" s="82">
        <v>18.181818181818183</v>
      </c>
      <c r="V144" s="125"/>
      <c r="W144" s="125"/>
      <c r="X144" s="125"/>
      <c r="Y144" s="125"/>
      <c r="Z144" s="75">
        <v>20.6611570247934</v>
      </c>
      <c r="AA144" s="125"/>
      <c r="AB144" s="125"/>
      <c r="AC144" s="125"/>
      <c r="AD144" s="125"/>
      <c r="BA144" s="164" t="s">
        <v>613</v>
      </c>
      <c r="BB144" s="164">
        <v>106.61199999999999</v>
      </c>
      <c r="BC144" s="82">
        <f t="shared" si="13"/>
        <v>129.00051999999999</v>
      </c>
    </row>
    <row r="145" spans="17:55" x14ac:dyDescent="0.25">
      <c r="Q145" s="125"/>
      <c r="R145" s="82" t="s">
        <v>457</v>
      </c>
      <c r="S145" s="82">
        <v>28.925619834710744</v>
      </c>
      <c r="V145" s="125"/>
      <c r="W145" s="125"/>
      <c r="X145" s="125"/>
      <c r="Y145" s="126"/>
      <c r="Z145" s="75">
        <v>13.223100000000001</v>
      </c>
      <c r="AA145" s="125"/>
      <c r="AB145" s="125"/>
      <c r="AC145" s="125"/>
      <c r="AD145" s="125"/>
      <c r="BA145" s="164" t="s">
        <v>614</v>
      </c>
      <c r="BB145" s="164">
        <v>106.61199999999999</v>
      </c>
      <c r="BC145" s="82">
        <f t="shared" si="13"/>
        <v>129.00051999999999</v>
      </c>
    </row>
    <row r="146" spans="17:55" x14ac:dyDescent="0.25">
      <c r="R146" s="82" t="s">
        <v>458</v>
      </c>
      <c r="S146" s="82">
        <v>35.537190082644628</v>
      </c>
      <c r="V146" s="125"/>
      <c r="W146" s="125"/>
      <c r="X146" s="125"/>
      <c r="Y146" s="125"/>
      <c r="Z146" s="75">
        <v>20.6611570247934</v>
      </c>
      <c r="BA146" s="164" t="s">
        <v>615</v>
      </c>
      <c r="BB146" s="164">
        <v>106.61199999999999</v>
      </c>
      <c r="BC146" s="82">
        <f t="shared" si="13"/>
        <v>129.00051999999999</v>
      </c>
    </row>
    <row r="147" spans="17:55" x14ac:dyDescent="0.25">
      <c r="V147" s="125"/>
      <c r="W147" s="125"/>
      <c r="X147" s="125"/>
      <c r="Y147" s="125"/>
      <c r="Z147" s="75">
        <v>27.2727</v>
      </c>
      <c r="BA147" s="164" t="s">
        <v>616</v>
      </c>
      <c r="BB147" s="164">
        <v>106.61199999999999</v>
      </c>
      <c r="BC147" s="82">
        <f t="shared" si="13"/>
        <v>129.00051999999999</v>
      </c>
    </row>
    <row r="148" spans="17:55" x14ac:dyDescent="0.25">
      <c r="V148" s="125"/>
      <c r="W148" s="125"/>
      <c r="X148" s="125"/>
      <c r="Y148" s="125"/>
      <c r="Z148" s="75">
        <v>22.314</v>
      </c>
      <c r="BA148" s="164" t="s">
        <v>617</v>
      </c>
      <c r="BB148" s="164">
        <v>80.992000000000004</v>
      </c>
      <c r="BC148" s="82">
        <f t="shared" si="13"/>
        <v>98.000320000000002</v>
      </c>
    </row>
    <row r="149" spans="17:55" ht="13.8" thickBot="1" x14ac:dyDescent="0.3">
      <c r="V149" s="125"/>
      <c r="W149" s="125"/>
      <c r="X149" s="125"/>
      <c r="Y149" s="126"/>
      <c r="Z149" s="75">
        <v>26.607600000000001</v>
      </c>
      <c r="BA149" s="164" t="s">
        <v>618</v>
      </c>
      <c r="BB149" s="164">
        <v>5.7439999999999998</v>
      </c>
      <c r="BC149" s="82">
        <f t="shared" si="13"/>
        <v>6.9502399999999991</v>
      </c>
    </row>
    <row r="150" spans="17:55" x14ac:dyDescent="0.25">
      <c r="R150" s="100"/>
      <c r="S150" s="101"/>
      <c r="T150" s="102"/>
      <c r="V150" s="125"/>
      <c r="W150" s="125"/>
      <c r="X150" s="125"/>
      <c r="Y150" s="126"/>
      <c r="Z150" s="75">
        <v>27.8734</v>
      </c>
      <c r="BA150" s="164" t="s">
        <v>619</v>
      </c>
      <c r="BB150" s="164">
        <v>1.2390000000000001</v>
      </c>
      <c r="BC150" s="82">
        <f t="shared" si="13"/>
        <v>1.49919</v>
      </c>
    </row>
    <row r="151" spans="17:55" x14ac:dyDescent="0.25">
      <c r="R151" s="103"/>
      <c r="S151" s="104" t="s">
        <v>293</v>
      </c>
      <c r="T151" s="105" t="s">
        <v>222</v>
      </c>
      <c r="V151" s="125"/>
      <c r="W151" s="125"/>
      <c r="X151" s="125"/>
      <c r="Y151" s="126"/>
      <c r="Z151" s="75">
        <v>28.227799999999998</v>
      </c>
      <c r="BA151" s="164" t="s">
        <v>620</v>
      </c>
      <c r="BB151" s="164">
        <v>132.22999999999999</v>
      </c>
      <c r="BC151" s="82">
        <f t="shared" si="13"/>
        <v>159.99829999999997</v>
      </c>
    </row>
    <row r="152" spans="17:55" x14ac:dyDescent="0.25">
      <c r="R152" s="103"/>
      <c r="S152" s="84"/>
      <c r="T152" s="107"/>
      <c r="V152" s="125"/>
      <c r="W152" s="125"/>
      <c r="X152" s="125"/>
      <c r="Y152" s="125"/>
      <c r="Z152" s="75">
        <v>28.227799999999998</v>
      </c>
      <c r="BA152" s="164" t="s">
        <v>621</v>
      </c>
      <c r="BB152" s="164">
        <v>6.1950000000000003</v>
      </c>
      <c r="BC152" s="82">
        <f t="shared" si="13"/>
        <v>7.4959500000000006</v>
      </c>
    </row>
    <row r="153" spans="17:55" x14ac:dyDescent="0.25">
      <c r="R153" s="109" t="s">
        <v>297</v>
      </c>
      <c r="S153" s="110" t="str">
        <f>VLOOKUP($R$40,$R$40:$AD$52,8,FALSE)</f>
        <v>ZATX1235</v>
      </c>
      <c r="T153" s="145">
        <f>IF(1+INT((S6/(V53/100)+0.5))=1,0,1+INT((S6/(V53/100)+0.5)))</f>
        <v>61</v>
      </c>
      <c r="U153" s="82">
        <f t="shared" ref="U153:U158" si="14">VLOOKUP(S153,R$55:T$147,3,FALSE)</f>
        <v>17.999959999999998</v>
      </c>
      <c r="V153" s="125">
        <f>U153*T153*1.21</f>
        <v>1328.5770475999998</v>
      </c>
      <c r="W153" s="125"/>
      <c r="X153" s="125"/>
      <c r="Y153" s="125"/>
      <c r="Z153" s="75">
        <v>18.5823</v>
      </c>
      <c r="BA153" s="164" t="s">
        <v>622</v>
      </c>
      <c r="BB153" s="164">
        <v>1.24</v>
      </c>
      <c r="BC153" s="82">
        <f t="shared" si="13"/>
        <v>1.5004</v>
      </c>
    </row>
    <row r="154" spans="17:55" x14ac:dyDescent="0.25">
      <c r="R154" s="109" t="s">
        <v>298</v>
      </c>
      <c r="S154" s="110" t="str">
        <f>IF(C9="Ronde binnenhoek",VLOOKUP($R$40,$R$40:$AD$52,9,FALSE),VLOOKUP($R$40,$R$40:$AE$52,10,FALSE))</f>
        <v>ZATX1161</v>
      </c>
      <c r="T154" s="145">
        <f>IF(C17="Rechthoekig",4,IF(C17="Rechthoekig met Rom Trap",4,IF(C17="Rechthoekig met rechthoekige trap",4,0)))</f>
        <v>4</v>
      </c>
      <c r="U154" s="82">
        <f t="shared" si="14"/>
        <v>0</v>
      </c>
      <c r="V154" s="125">
        <f t="shared" ref="V154:V206" si="15">U154*T154*1.21</f>
        <v>0</v>
      </c>
      <c r="W154" s="125"/>
      <c r="X154" s="125"/>
      <c r="Y154" s="126"/>
      <c r="Z154" s="75">
        <v>18.5823</v>
      </c>
      <c r="BA154" s="164" t="s">
        <v>623</v>
      </c>
      <c r="BB154" s="164">
        <v>132.22999999999999</v>
      </c>
      <c r="BC154" s="82">
        <f t="shared" si="13"/>
        <v>159.99829999999997</v>
      </c>
    </row>
    <row r="155" spans="17:55" x14ac:dyDescent="0.25">
      <c r="R155" s="109" t="s">
        <v>434</v>
      </c>
      <c r="S155" s="110" t="str">
        <f>VLOOKUP($R$40,$R$40:$AE$52,14,FALSE)</f>
        <v>ZATA1212</v>
      </c>
      <c r="T155" s="145">
        <f>IF(C17="Rechthoekig",0,IF(C17="Rechthoekig met Rom Trap",1,IF(C17="Rechthoekig met rechthoekige trap",1,0)))</f>
        <v>0</v>
      </c>
      <c r="U155" s="82" t="e">
        <f t="shared" si="14"/>
        <v>#N/A</v>
      </c>
      <c r="V155" s="125" t="e">
        <f t="shared" si="15"/>
        <v>#N/A</v>
      </c>
      <c r="W155" s="125"/>
      <c r="X155" s="125"/>
      <c r="Y155" s="125"/>
      <c r="Z155" s="75">
        <v>36.329099999999997</v>
      </c>
      <c r="BA155" s="164" t="s">
        <v>624</v>
      </c>
      <c r="BB155" s="164">
        <v>6.2</v>
      </c>
      <c r="BC155" s="82">
        <f t="shared" si="13"/>
        <v>7.5019999999999998</v>
      </c>
    </row>
    <row r="156" spans="17:55" x14ac:dyDescent="0.25">
      <c r="R156" s="109" t="s">
        <v>435</v>
      </c>
      <c r="S156" s="110" t="str">
        <f>VLOOKUP($R$40,$R$40:$AF$52,15,FALSE)</f>
        <v>ZATA1220</v>
      </c>
      <c r="T156" s="145">
        <f>T155</f>
        <v>0</v>
      </c>
      <c r="U156" s="82">
        <f t="shared" si="14"/>
        <v>18.999420000000001</v>
      </c>
      <c r="V156" s="125">
        <f t="shared" si="15"/>
        <v>0</v>
      </c>
      <c r="W156" s="125"/>
      <c r="X156" s="125"/>
      <c r="Y156" s="125"/>
      <c r="Z156" s="75">
        <v>36.329099999999997</v>
      </c>
      <c r="BA156" s="164" t="s">
        <v>625</v>
      </c>
      <c r="BB156" s="164">
        <v>2.4790000000000001</v>
      </c>
      <c r="BC156" s="82">
        <f t="shared" si="13"/>
        <v>2.99959</v>
      </c>
    </row>
    <row r="157" spans="17:55" x14ac:dyDescent="0.25">
      <c r="R157" s="109" t="s">
        <v>299</v>
      </c>
      <c r="S157" s="110" t="str">
        <f>IF(AI136&lt;3.5,VLOOKUP($R$40,$R$40:$AD$52,12,FALSE),VLOOKUP($R$40,$R$40:$AD$52,13,FALSE))</f>
        <v>ZATA1210</v>
      </c>
      <c r="T157" s="145">
        <f>IF(X53&lt;1,0,INT((S9/(X53/100)+0.5)))</f>
        <v>0</v>
      </c>
      <c r="U157" s="82">
        <f t="shared" si="14"/>
        <v>29.000069999999997</v>
      </c>
      <c r="V157" s="125">
        <f t="shared" si="15"/>
        <v>0</v>
      </c>
      <c r="W157" s="125"/>
      <c r="X157" s="125"/>
      <c r="Y157" s="125"/>
      <c r="Z157" s="75">
        <v>36.329099999999997</v>
      </c>
      <c r="BA157" s="164" t="s">
        <v>626</v>
      </c>
      <c r="BB157" s="164">
        <v>10.744</v>
      </c>
      <c r="BC157" s="82">
        <f t="shared" si="13"/>
        <v>13.00024</v>
      </c>
    </row>
    <row r="158" spans="17:55" x14ac:dyDescent="0.25">
      <c r="R158" s="109" t="s">
        <v>223</v>
      </c>
      <c r="S158" s="110" t="str">
        <f>VLOOKUP($R$40,$R$40:$AD$52,11,FALSE)</f>
        <v>ZATA1230</v>
      </c>
      <c r="T158" s="145">
        <f>IF(D15="ja",D28+D32+D29*3,0)</f>
        <v>73</v>
      </c>
      <c r="U158" s="82">
        <f t="shared" si="14"/>
        <v>17.999959999999998</v>
      </c>
      <c r="V158" s="125">
        <f t="shared" si="15"/>
        <v>1589.9364667999998</v>
      </c>
      <c r="W158" s="125"/>
      <c r="X158" s="125"/>
      <c r="Y158" s="125"/>
      <c r="Z158" s="75">
        <v>36.329099999999997</v>
      </c>
      <c r="BA158" s="164" t="s">
        <v>627</v>
      </c>
      <c r="BB158" s="164">
        <v>1.24</v>
      </c>
      <c r="BC158" s="82">
        <f t="shared" si="13"/>
        <v>1.5004</v>
      </c>
    </row>
    <row r="159" spans="17:55" x14ac:dyDescent="0.25">
      <c r="V159" s="125"/>
      <c r="W159" s="125"/>
      <c r="X159" s="125"/>
      <c r="Y159" s="125"/>
      <c r="Z159" s="75">
        <v>53.670900000000003</v>
      </c>
      <c r="BA159" s="164" t="s">
        <v>628</v>
      </c>
      <c r="BB159" s="164">
        <v>4.5460000000000003</v>
      </c>
      <c r="BC159" s="82">
        <f t="shared" si="13"/>
        <v>5.5006599999999999</v>
      </c>
    </row>
    <row r="160" spans="17:55" x14ac:dyDescent="0.25">
      <c r="V160" s="125"/>
      <c r="W160" s="125"/>
      <c r="X160" s="125"/>
      <c r="Y160" s="125"/>
      <c r="Z160" s="75">
        <v>53.670900000000003</v>
      </c>
      <c r="BA160" s="164" t="s">
        <v>629</v>
      </c>
      <c r="BB160" s="164">
        <v>2.48</v>
      </c>
      <c r="BC160" s="82">
        <f t="shared" si="13"/>
        <v>3.0007999999999999</v>
      </c>
    </row>
    <row r="161" spans="18:55" ht="13.8" thickBot="1" x14ac:dyDescent="0.3">
      <c r="V161" s="125"/>
      <c r="W161" s="125"/>
      <c r="X161" s="125"/>
      <c r="Y161" s="125"/>
      <c r="Z161" s="75">
        <v>53.670900000000003</v>
      </c>
      <c r="BA161" s="164" t="s">
        <v>630</v>
      </c>
      <c r="BB161" s="164">
        <v>4.13</v>
      </c>
      <c r="BC161" s="82">
        <f t="shared" si="13"/>
        <v>4.9973000000000001</v>
      </c>
    </row>
    <row r="162" spans="18:55" x14ac:dyDescent="0.25">
      <c r="R162" s="100"/>
      <c r="S162" s="101"/>
      <c r="T162" s="102"/>
      <c r="V162" s="125"/>
      <c r="W162" s="125"/>
      <c r="X162" s="125"/>
      <c r="Y162" s="126"/>
      <c r="Z162" s="75">
        <v>53.670900000000003</v>
      </c>
      <c r="BA162" s="164" t="s">
        <v>631</v>
      </c>
      <c r="BB162" s="164">
        <v>5.7439999999999998</v>
      </c>
      <c r="BC162" s="82">
        <f t="shared" si="13"/>
        <v>6.9502399999999991</v>
      </c>
    </row>
    <row r="163" spans="18:55" x14ac:dyDescent="0.25">
      <c r="R163" s="103"/>
      <c r="S163" s="104" t="s">
        <v>293</v>
      </c>
      <c r="T163" s="105" t="s">
        <v>222</v>
      </c>
      <c r="V163" s="125"/>
      <c r="W163" s="125"/>
      <c r="X163" s="125"/>
      <c r="Y163" s="125"/>
      <c r="Z163" s="75">
        <v>36.329099999999997</v>
      </c>
      <c r="BA163" s="164" t="s">
        <v>632</v>
      </c>
      <c r="BB163" s="164">
        <v>5.7439999999999998</v>
      </c>
      <c r="BC163" s="82">
        <f t="shared" si="13"/>
        <v>6.9502399999999991</v>
      </c>
    </row>
    <row r="164" spans="18:55" x14ac:dyDescent="0.25">
      <c r="R164" s="103"/>
      <c r="S164" s="84"/>
      <c r="T164" s="107"/>
      <c r="V164" s="125"/>
      <c r="W164" s="125"/>
      <c r="X164" s="125"/>
      <c r="Y164" s="125"/>
      <c r="Z164" s="75">
        <v>36.329099999999997</v>
      </c>
      <c r="BA164" s="164" t="s">
        <v>633</v>
      </c>
      <c r="BB164" s="164">
        <v>5.7439999999999998</v>
      </c>
      <c r="BC164" s="82">
        <f t="shared" si="13"/>
        <v>6.9502399999999991</v>
      </c>
    </row>
    <row r="165" spans="18:55" x14ac:dyDescent="0.25">
      <c r="R165" s="109" t="s">
        <v>297</v>
      </c>
      <c r="S165" s="110" t="str">
        <f>VLOOKUP($R$41,$R$40:$AD$52,8,FALSE)</f>
        <v>ZATX1230</v>
      </c>
      <c r="T165" s="145">
        <f>IF(1+INT((S6/(V53/100)+0.5))=1,0,1+INT((S6/(V53/100)+0.5)))</f>
        <v>61</v>
      </c>
      <c r="U165" s="82">
        <f t="shared" ref="U165:U170" si="16">VLOOKUP(S165,R$55:T$147,3,FALSE)</f>
        <v>26.999939999999999</v>
      </c>
      <c r="V165" s="125">
        <f t="shared" si="15"/>
        <v>1992.8655713999999</v>
      </c>
      <c r="W165" s="125"/>
      <c r="X165" s="125"/>
      <c r="Y165" s="126"/>
      <c r="Z165" s="75">
        <v>36.329099999999997</v>
      </c>
      <c r="BA165" s="164" t="s">
        <v>634</v>
      </c>
      <c r="BB165" s="164">
        <v>5.7439999999999998</v>
      </c>
      <c r="BC165" s="82">
        <f t="shared" si="13"/>
        <v>6.9502399999999991</v>
      </c>
    </row>
    <row r="166" spans="18:55" x14ac:dyDescent="0.25">
      <c r="R166" s="109" t="s">
        <v>298</v>
      </c>
      <c r="S166" s="110" t="str">
        <f>IF(C9="Ronde binnenhoek",VLOOKUP($R$41,$R$40:$AD$52,9,FALSE),VLOOKUP($R$41,$R$40:$AE$52,10,FALSE))</f>
        <v>ZATX1171</v>
      </c>
      <c r="T166" s="145">
        <f>IF(C17="Rechthoekig",4,IF(C17="Rechthoekig met Rom Trap",4,IF(C17="Rechthoekig met rechthoekige trap",4,0)))</f>
        <v>4</v>
      </c>
      <c r="U166" s="82">
        <f t="shared" si="16"/>
        <v>0</v>
      </c>
      <c r="V166" s="125">
        <f t="shared" si="15"/>
        <v>0</v>
      </c>
      <c r="W166" s="125"/>
      <c r="X166" s="125"/>
      <c r="Y166" s="125"/>
      <c r="Z166" s="75">
        <v>36.329099999999997</v>
      </c>
      <c r="BA166" s="164" t="s">
        <v>635</v>
      </c>
      <c r="BB166" s="164">
        <v>7.0250000000000004</v>
      </c>
      <c r="BC166" s="82">
        <f t="shared" si="13"/>
        <v>8.5002499999999994</v>
      </c>
    </row>
    <row r="167" spans="18:55" x14ac:dyDescent="0.25">
      <c r="R167" s="109" t="s">
        <v>434</v>
      </c>
      <c r="S167" s="110" t="str">
        <f>VLOOKUP($R$41,$R$40:$AE$52,14,FALSE)</f>
        <v>ZATA6032</v>
      </c>
      <c r="T167" s="145">
        <f>IF(C17="Rechthoekig",0,IF(C17="Rechthoekig met Rom Trap",1,IF(C17="Rechthoekig met rechthoekige trap",1,0)))</f>
        <v>0</v>
      </c>
      <c r="U167" s="82" t="e">
        <f t="shared" si="16"/>
        <v>#N/A</v>
      </c>
      <c r="V167" s="125" t="e">
        <f t="shared" si="15"/>
        <v>#N/A</v>
      </c>
      <c r="W167" s="125"/>
      <c r="X167" s="125"/>
      <c r="Y167" s="126"/>
      <c r="Z167" s="75">
        <v>36.329099999999997</v>
      </c>
      <c r="BA167" s="164" t="s">
        <v>636</v>
      </c>
      <c r="BB167" s="164">
        <v>6.2</v>
      </c>
      <c r="BC167" s="82">
        <f t="shared" si="13"/>
        <v>7.5019999999999998</v>
      </c>
    </row>
    <row r="168" spans="18:55" x14ac:dyDescent="0.25">
      <c r="R168" s="109" t="s">
        <v>435</v>
      </c>
      <c r="S168" s="110" t="str">
        <f>VLOOKUP($R$41,$R$40:$AF$52,15,FALSE)</f>
        <v>ZATA1201</v>
      </c>
      <c r="T168" s="145">
        <f>T167</f>
        <v>0</v>
      </c>
      <c r="U168" s="82">
        <f t="shared" si="16"/>
        <v>24.000350000000001</v>
      </c>
      <c r="V168" s="125">
        <f t="shared" si="15"/>
        <v>0</v>
      </c>
      <c r="W168" s="125"/>
      <c r="X168" s="125"/>
      <c r="Y168" s="126"/>
      <c r="Z168" s="75">
        <v>36.329099999999997</v>
      </c>
      <c r="BA168" s="164" t="s">
        <v>637</v>
      </c>
      <c r="BB168" s="164">
        <v>6.2</v>
      </c>
      <c r="BC168" s="82">
        <f t="shared" si="13"/>
        <v>7.5019999999999998</v>
      </c>
    </row>
    <row r="169" spans="18:55" x14ac:dyDescent="0.25">
      <c r="R169" s="109" t="s">
        <v>299</v>
      </c>
      <c r="S169" s="110" t="str">
        <f>IF(AI148&lt;3.5,VLOOKUP($R$41,$R$40:$AD$52,12,FALSE),VLOOKUP($R$41,$R$40:$AD$52,13,FALSE))</f>
        <v>ZATA6030</v>
      </c>
      <c r="T169" s="145">
        <f>IF(X53&lt;1,0,INT((S9/(X53/100)+0.5)))</f>
        <v>0</v>
      </c>
      <c r="U169" s="82">
        <f t="shared" si="16"/>
        <v>37.000590000000003</v>
      </c>
      <c r="V169" s="125">
        <f t="shared" si="15"/>
        <v>0</v>
      </c>
      <c r="W169" s="125"/>
      <c r="X169" s="125"/>
      <c r="Y169" s="125"/>
      <c r="Z169" s="75">
        <v>16.683499999999999</v>
      </c>
      <c r="BA169" s="164" t="s">
        <v>638</v>
      </c>
      <c r="BB169" s="164">
        <v>7.0250000000000004</v>
      </c>
      <c r="BC169" s="82">
        <f t="shared" si="13"/>
        <v>8.5002499999999994</v>
      </c>
    </row>
    <row r="170" spans="18:55" x14ac:dyDescent="0.25">
      <c r="R170" s="109" t="s">
        <v>223</v>
      </c>
      <c r="S170" s="110" t="str">
        <f>VLOOKUP($R$41,$R$40:$AD$52,11,FALSE)</f>
        <v>ZATA1230</v>
      </c>
      <c r="T170" s="145">
        <f>IF(D15="ja",D28+D32+D29*3,0)</f>
        <v>73</v>
      </c>
      <c r="U170" s="82">
        <f t="shared" si="16"/>
        <v>17.999959999999998</v>
      </c>
      <c r="V170" s="125">
        <f t="shared" si="15"/>
        <v>1589.9364667999998</v>
      </c>
      <c r="W170" s="125"/>
      <c r="X170" s="125"/>
      <c r="Y170" s="125"/>
      <c r="Z170" s="75">
        <v>16.683499999999999</v>
      </c>
      <c r="BA170" s="164" t="s">
        <v>639</v>
      </c>
      <c r="BB170" s="164">
        <v>6.2</v>
      </c>
      <c r="BC170" s="82">
        <f t="shared" si="13"/>
        <v>7.5019999999999998</v>
      </c>
    </row>
    <row r="171" spans="18:55" x14ac:dyDescent="0.25">
      <c r="V171" s="125"/>
      <c r="W171" s="125"/>
      <c r="X171" s="125"/>
      <c r="Y171" s="125"/>
      <c r="Z171" s="75">
        <v>34.8354</v>
      </c>
      <c r="BA171" s="164" t="s">
        <v>640</v>
      </c>
      <c r="BB171" s="164">
        <v>3.306</v>
      </c>
      <c r="BC171" s="82">
        <f t="shared" si="13"/>
        <v>4.0002599999999999</v>
      </c>
    </row>
    <row r="172" spans="18:55" x14ac:dyDescent="0.25">
      <c r="V172" s="125"/>
      <c r="W172" s="125"/>
      <c r="X172" s="125"/>
      <c r="Y172" s="125"/>
      <c r="Z172" s="75">
        <v>34.8354</v>
      </c>
      <c r="BA172" s="164" t="s">
        <v>641</v>
      </c>
      <c r="BB172" s="164">
        <v>20.66</v>
      </c>
      <c r="BC172" s="82">
        <f t="shared" si="13"/>
        <v>24.9986</v>
      </c>
    </row>
    <row r="173" spans="18:55" ht="13.8" thickBot="1" x14ac:dyDescent="0.3">
      <c r="V173" s="125"/>
      <c r="W173" s="125"/>
      <c r="X173" s="125"/>
      <c r="Y173" s="125"/>
      <c r="Z173" s="75">
        <v>47.721499999999999</v>
      </c>
      <c r="BA173" s="164" t="s">
        <v>642</v>
      </c>
      <c r="BB173" s="164">
        <v>1.65</v>
      </c>
      <c r="BC173" s="82">
        <f t="shared" si="13"/>
        <v>1.9964999999999999</v>
      </c>
    </row>
    <row r="174" spans="18:55" x14ac:dyDescent="0.25">
      <c r="R174" s="100"/>
      <c r="S174" s="101"/>
      <c r="T174" s="102"/>
      <c r="V174" s="125"/>
      <c r="W174" s="125"/>
      <c r="X174" s="125"/>
      <c r="Y174" s="125"/>
      <c r="Z174" s="75">
        <v>47.721499999999999</v>
      </c>
      <c r="BA174" s="164" t="s">
        <v>643</v>
      </c>
      <c r="BB174" s="164">
        <v>145.29</v>
      </c>
      <c r="BC174" s="82">
        <f t="shared" si="13"/>
        <v>175.80089999999998</v>
      </c>
    </row>
    <row r="175" spans="18:55" x14ac:dyDescent="0.25">
      <c r="R175" s="103"/>
      <c r="S175" s="104" t="s">
        <v>293</v>
      </c>
      <c r="T175" s="105" t="s">
        <v>222</v>
      </c>
      <c r="V175" s="125"/>
      <c r="W175" s="125"/>
      <c r="X175" s="125"/>
      <c r="Y175" s="125"/>
      <c r="Z175" s="75">
        <v>34.8354</v>
      </c>
      <c r="BA175" s="164" t="s">
        <v>644</v>
      </c>
      <c r="BB175" s="164">
        <v>8.26</v>
      </c>
      <c r="BC175" s="82">
        <f t="shared" si="13"/>
        <v>9.9946000000000002</v>
      </c>
    </row>
    <row r="176" spans="18:55" x14ac:dyDescent="0.25">
      <c r="R176" s="103"/>
      <c r="S176" s="84"/>
      <c r="T176" s="107"/>
      <c r="V176" s="125"/>
      <c r="W176" s="125"/>
      <c r="X176" s="125"/>
      <c r="Y176" s="125"/>
      <c r="Z176" s="75">
        <v>34.8354</v>
      </c>
      <c r="BA176" s="164" t="s">
        <v>645</v>
      </c>
      <c r="BB176" s="164">
        <v>1.2390000000000001</v>
      </c>
      <c r="BC176" s="82">
        <f t="shared" si="13"/>
        <v>1.49919</v>
      </c>
    </row>
    <row r="177" spans="18:55" x14ac:dyDescent="0.25">
      <c r="R177" s="109" t="s">
        <v>297</v>
      </c>
      <c r="S177" s="110" t="str">
        <f>VLOOKUP($R$42,$R$40:$AD$52,8,FALSE)</f>
        <v>ZATX1680</v>
      </c>
      <c r="T177" s="145">
        <f>IF(1+INT((S6/(V53/100)+0.5))=1,0,1+INT((S6/(V53/100)+0.5)))</f>
        <v>61</v>
      </c>
      <c r="U177" s="82">
        <f t="shared" ref="U177:U182" si="17">VLOOKUP(S177,R$55:T$147,3,FALSE)</f>
        <v>15.999830000000001</v>
      </c>
      <c r="V177" s="125">
        <f t="shared" si="15"/>
        <v>1180.9474522999999</v>
      </c>
      <c r="W177" s="125"/>
      <c r="X177" s="125"/>
      <c r="Y177" s="125"/>
      <c r="Z177" s="75">
        <v>19.5443</v>
      </c>
      <c r="BA177" s="164" t="s">
        <v>646</v>
      </c>
      <c r="BB177" s="164">
        <v>82.64</v>
      </c>
      <c r="BC177" s="82">
        <f t="shared" si="13"/>
        <v>99.994399999999999</v>
      </c>
    </row>
    <row r="178" spans="18:55" x14ac:dyDescent="0.25">
      <c r="R178" s="109" t="s">
        <v>298</v>
      </c>
      <c r="S178" s="110" t="str">
        <f>IF(C9="Ronde binnenhoek",VLOOKUP($R$42,$R$40:$AD$52,9,FALSE),VLOOKUP($R$42,$R$40:$AE$52,10,FALSE))</f>
        <v>ZATA1151</v>
      </c>
      <c r="T178" s="145">
        <f>IF(C17="Rechthoekig",4,IF(C17="Rechthoekig met Rom Trap",4,IF(C17="Rechthoekig met rechthoekige trap",4,0)))</f>
        <v>4</v>
      </c>
      <c r="U178" s="82">
        <f t="shared" si="17"/>
        <v>0</v>
      </c>
      <c r="V178" s="125">
        <f t="shared" si="15"/>
        <v>0</v>
      </c>
      <c r="W178" s="125"/>
      <c r="X178" s="125"/>
      <c r="Y178" s="125"/>
      <c r="Z178" s="75">
        <v>19.5443</v>
      </c>
      <c r="BA178" s="164" t="s">
        <v>647</v>
      </c>
      <c r="BB178" s="164">
        <v>6.1950000000000003</v>
      </c>
      <c r="BC178" s="82">
        <f t="shared" si="13"/>
        <v>7.4959500000000006</v>
      </c>
    </row>
    <row r="179" spans="18:55" x14ac:dyDescent="0.25">
      <c r="R179" s="109" t="s">
        <v>434</v>
      </c>
      <c r="S179" s="110" t="str">
        <f>VLOOKUP($R$42,$R$40:$AE$52,14,FALSE)</f>
        <v>ZATA1167</v>
      </c>
      <c r="T179" s="145">
        <f>IF(C17="Rechthoekig",0,IF(C17="Rechthoekig met Rom Trap",1,IF(C17="Rechthoekig met rechthoekige trap",1,0)))</f>
        <v>0</v>
      </c>
      <c r="U179" s="82" t="e">
        <f t="shared" si="17"/>
        <v>#N/A</v>
      </c>
      <c r="V179" s="125" t="e">
        <f t="shared" si="15"/>
        <v>#N/A</v>
      </c>
      <c r="Z179" s="75">
        <v>38.025300000000001</v>
      </c>
      <c r="BA179" s="164" t="s">
        <v>648</v>
      </c>
      <c r="BB179" s="164">
        <v>2.8929999999999998</v>
      </c>
      <c r="BC179" s="82">
        <f t="shared" si="13"/>
        <v>3.5005299999999995</v>
      </c>
    </row>
    <row r="180" spans="18:55" x14ac:dyDescent="0.25">
      <c r="R180" s="109" t="s">
        <v>435</v>
      </c>
      <c r="S180" s="110" t="str">
        <f>VLOOKUP($R$42,$R$40:$AF$52,15,FALSE)</f>
        <v>ZATA1111</v>
      </c>
      <c r="T180" s="145">
        <f>T179</f>
        <v>0</v>
      </c>
      <c r="U180" s="82">
        <f t="shared" si="17"/>
        <v>18.999420000000001</v>
      </c>
      <c r="V180" s="125">
        <f t="shared" si="15"/>
        <v>0</v>
      </c>
      <c r="Z180" s="75">
        <v>38.025300000000001</v>
      </c>
      <c r="BA180" s="164" t="s">
        <v>649</v>
      </c>
      <c r="BB180" s="164">
        <v>13.223000000000001</v>
      </c>
      <c r="BC180" s="82">
        <f t="shared" si="13"/>
        <v>15.999830000000001</v>
      </c>
    </row>
    <row r="181" spans="18:55" x14ac:dyDescent="0.25">
      <c r="R181" s="109" t="s">
        <v>299</v>
      </c>
      <c r="S181" s="110" t="str">
        <f>IF(AI160&lt;3.5,VLOOKUP($R$42,$R$40:$AD$52,12,FALSE),VLOOKUP($R$42,$R$40:$AD$52,13,FALSE))</f>
        <v>ZATA1165</v>
      </c>
      <c r="T181" s="145">
        <f>IF(X53&lt;1,0,INT((S9/(X53/100)+0.5)))</f>
        <v>0</v>
      </c>
      <c r="U181" s="82">
        <f t="shared" si="17"/>
        <v>29.000069999999997</v>
      </c>
      <c r="V181" s="125">
        <f t="shared" si="15"/>
        <v>0</v>
      </c>
      <c r="Z181" s="75">
        <v>56.481000000000002</v>
      </c>
      <c r="BA181" s="164" t="s">
        <v>650</v>
      </c>
      <c r="BB181" s="164">
        <v>1.405</v>
      </c>
      <c r="BC181" s="82">
        <f t="shared" si="13"/>
        <v>1.7000500000000001</v>
      </c>
    </row>
    <row r="182" spans="18:55" x14ac:dyDescent="0.25">
      <c r="R182" s="109" t="s">
        <v>223</v>
      </c>
      <c r="S182" s="110" t="str">
        <f>VLOOKUP($R$42,$R$40:$AD$52,11,FALSE)</f>
        <v>ZATA1155</v>
      </c>
      <c r="T182" s="145">
        <f>IF(D15="ja",D28+D32+D29*3,0)</f>
        <v>73</v>
      </c>
      <c r="U182" s="82">
        <f t="shared" si="17"/>
        <v>18.999420000000001</v>
      </c>
      <c r="V182" s="125">
        <f t="shared" si="15"/>
        <v>1678.2187686</v>
      </c>
      <c r="Z182" s="75">
        <v>56.481000000000002</v>
      </c>
      <c r="BA182" s="164" t="s">
        <v>651</v>
      </c>
      <c r="BB182" s="164">
        <v>5.3719999999999999</v>
      </c>
      <c r="BC182" s="82">
        <f t="shared" si="13"/>
        <v>6.5001199999999999</v>
      </c>
    </row>
    <row r="183" spans="18:55" x14ac:dyDescent="0.25">
      <c r="V183" s="125"/>
      <c r="Z183" s="75">
        <v>38.025300000000001</v>
      </c>
      <c r="BA183" s="164" t="s">
        <v>652</v>
      </c>
      <c r="BB183" s="164">
        <v>20.661000000000001</v>
      </c>
      <c r="BC183" s="82">
        <f t="shared" si="13"/>
        <v>24.99981</v>
      </c>
    </row>
    <row r="184" spans="18:55" x14ac:dyDescent="0.25">
      <c r="V184" s="125"/>
      <c r="Z184" s="75">
        <v>38.025300000000001</v>
      </c>
      <c r="BA184" s="164" t="s">
        <v>653</v>
      </c>
      <c r="BB184" s="164">
        <v>41.322000000000003</v>
      </c>
      <c r="BC184" s="82">
        <f t="shared" si="13"/>
        <v>49.99962</v>
      </c>
    </row>
    <row r="185" spans="18:55" ht="13.8" thickBot="1" x14ac:dyDescent="0.3">
      <c r="V185" s="125"/>
      <c r="Z185" s="75">
        <v>38.025300000000001</v>
      </c>
      <c r="BA185" s="164" t="s">
        <v>654</v>
      </c>
      <c r="BB185" s="164">
        <v>13.14</v>
      </c>
      <c r="BC185" s="82">
        <f t="shared" si="13"/>
        <v>15.8994</v>
      </c>
    </row>
    <row r="186" spans="18:55" x14ac:dyDescent="0.25">
      <c r="R186" s="100"/>
      <c r="S186" s="101"/>
      <c r="T186" s="102"/>
      <c r="V186" s="125"/>
      <c r="Z186" s="75">
        <v>38.025300000000001</v>
      </c>
      <c r="BA186" s="164" t="s">
        <v>655</v>
      </c>
      <c r="BB186" s="164">
        <v>223.14</v>
      </c>
      <c r="BC186" s="82">
        <f t="shared" si="13"/>
        <v>269.99939999999998</v>
      </c>
    </row>
    <row r="187" spans="18:55" x14ac:dyDescent="0.25">
      <c r="R187" s="103"/>
      <c r="S187" s="104" t="s">
        <v>293</v>
      </c>
      <c r="T187" s="105" t="s">
        <v>222</v>
      </c>
      <c r="V187" s="125"/>
      <c r="Z187" s="75">
        <v>25.848099999999999</v>
      </c>
      <c r="BA187" s="164" t="s">
        <v>656</v>
      </c>
      <c r="BB187" s="164">
        <v>14.05</v>
      </c>
      <c r="BC187" s="82">
        <f t="shared" si="13"/>
        <v>17.000499999999999</v>
      </c>
    </row>
    <row r="188" spans="18:55" x14ac:dyDescent="0.25">
      <c r="R188" s="103"/>
      <c r="S188" s="84"/>
      <c r="T188" s="107"/>
      <c r="V188" s="125"/>
      <c r="Z188" s="75">
        <v>25.848099999999999</v>
      </c>
      <c r="BA188" s="164" t="s">
        <v>657</v>
      </c>
      <c r="BB188" s="164">
        <v>8.24</v>
      </c>
      <c r="BC188" s="82">
        <f t="shared" si="13"/>
        <v>9.9703999999999997</v>
      </c>
    </row>
    <row r="189" spans="18:55" x14ac:dyDescent="0.25">
      <c r="R189" s="109" t="s">
        <v>297</v>
      </c>
      <c r="S189" s="110" t="str">
        <f>VLOOKUP($R$43,$R$40:$AD$52,8,FALSE)</f>
        <v>ZATA1335</v>
      </c>
      <c r="T189" s="145">
        <f>IF(1+INT((S6/(V53/100)+0.5))=1,0,1+INT((S6/(V53/100)+0.5)))</f>
        <v>61</v>
      </c>
      <c r="U189" s="82">
        <f t="shared" ref="U189:U194" si="18">VLOOKUP(S189,R$55:T$147,3,FALSE)</f>
        <v>24.99981</v>
      </c>
      <c r="V189" s="125">
        <f t="shared" si="15"/>
        <v>1845.2359760999998</v>
      </c>
      <c r="Z189" s="75">
        <v>24.793388429752099</v>
      </c>
      <c r="BA189" s="164" t="s">
        <v>658</v>
      </c>
      <c r="BB189" s="164">
        <v>4.1319999999999997</v>
      </c>
      <c r="BC189" s="82">
        <f t="shared" si="13"/>
        <v>4.9997199999999991</v>
      </c>
    </row>
    <row r="190" spans="18:55" x14ac:dyDescent="0.25">
      <c r="R190" s="109" t="s">
        <v>298</v>
      </c>
      <c r="S190" s="110" t="str">
        <f>IF(C9="Ronde binnenhoek",VLOOKUP($R$43,$R$40:$AD$52,9,FALSE),VLOOKUP($R$43,$R$40:$AE$52,10,FALSE))</f>
        <v>ZATX1051</v>
      </c>
      <c r="T190" s="145">
        <f>IF(C17="Rechthoekig",4,IF(C17="Rechthoekig met Rom Trap",4,IF(C17="Rechthoekig met rechthoekige trap",4,0)))</f>
        <v>4</v>
      </c>
      <c r="U190" s="82">
        <f t="shared" si="18"/>
        <v>0</v>
      </c>
      <c r="V190" s="125">
        <f t="shared" si="15"/>
        <v>0</v>
      </c>
      <c r="BA190" s="164" t="s">
        <v>659</v>
      </c>
      <c r="BB190" s="164">
        <v>4.1319999999999997</v>
      </c>
      <c r="BC190" s="82">
        <f t="shared" si="13"/>
        <v>4.9997199999999991</v>
      </c>
    </row>
    <row r="191" spans="18:55" x14ac:dyDescent="0.25">
      <c r="R191" s="109" t="s">
        <v>434</v>
      </c>
      <c r="S191" s="110" t="str">
        <f>VLOOKUP($R$43,$R$40:$AE$52,14,FALSE)</f>
        <v>ZATA1082</v>
      </c>
      <c r="T191" s="145">
        <f>IF(C17="Rechthoekig",0,IF(C17="Rechthoekig met Rom Trap",1,IF(C17="Rechthoekig met rechthoekige trap",1,0)))</f>
        <v>0</v>
      </c>
      <c r="U191" s="82" t="e">
        <f t="shared" si="18"/>
        <v>#N/A</v>
      </c>
      <c r="V191" s="125" t="e">
        <f t="shared" si="15"/>
        <v>#N/A</v>
      </c>
      <c r="BA191" s="164" t="s">
        <v>660</v>
      </c>
      <c r="BB191" s="164">
        <v>9.9169999999999998</v>
      </c>
      <c r="BC191" s="82">
        <f t="shared" si="13"/>
        <v>11.99957</v>
      </c>
    </row>
    <row r="192" spans="18:55" x14ac:dyDescent="0.25">
      <c r="R192" s="109" t="s">
        <v>435</v>
      </c>
      <c r="S192" s="110" t="str">
        <f>VLOOKUP($R$43,$R$40:$AF$52,15,FALSE)</f>
        <v>ZATA1041</v>
      </c>
      <c r="T192" s="145">
        <f>T191</f>
        <v>0</v>
      </c>
      <c r="U192" s="82">
        <f t="shared" si="18"/>
        <v>24.99981</v>
      </c>
      <c r="V192" s="125">
        <f t="shared" si="15"/>
        <v>0</v>
      </c>
      <c r="BA192" s="164" t="s">
        <v>661</v>
      </c>
      <c r="BB192" s="164">
        <v>9.9169999999999998</v>
      </c>
      <c r="BC192" s="82">
        <f t="shared" si="13"/>
        <v>11.99957</v>
      </c>
    </row>
    <row r="193" spans="18:55" x14ac:dyDescent="0.25">
      <c r="R193" s="109" t="s">
        <v>299</v>
      </c>
      <c r="S193" s="110" t="str">
        <f>IF(AI172&lt;3.5,VLOOKUP($R$43,$R$40:$AD$52,12,FALSE),VLOOKUP($R$43,$R$40:$AD$52,13,FALSE))</f>
        <v>ZATA1080</v>
      </c>
      <c r="T193" s="145">
        <f>IF(X53&lt;1,0,INT((S9/(X53/100)+0.5)))</f>
        <v>0</v>
      </c>
      <c r="U193" s="82">
        <f t="shared" si="18"/>
        <v>44.000439999999998</v>
      </c>
      <c r="V193" s="125">
        <f t="shared" si="15"/>
        <v>0</v>
      </c>
      <c r="BA193" s="164" t="s">
        <v>662</v>
      </c>
      <c r="BB193" s="164">
        <v>18.181999999999999</v>
      </c>
      <c r="BC193" s="82">
        <f t="shared" si="13"/>
        <v>22.000219999999999</v>
      </c>
    </row>
    <row r="194" spans="18:55" x14ac:dyDescent="0.25">
      <c r="R194" s="109" t="s">
        <v>223</v>
      </c>
      <c r="S194" s="110" t="str">
        <f>VLOOKUP($R$43,$R$40:$AD$52,11,FALSE)</f>
        <v>ZATX1310</v>
      </c>
      <c r="T194" s="145">
        <f>IF(D15="ja",D28+D32+D29*3,0)</f>
        <v>73</v>
      </c>
      <c r="U194" s="82">
        <f t="shared" si="18"/>
        <v>27.999400000000001</v>
      </c>
      <c r="V194" s="125">
        <f t="shared" si="15"/>
        <v>2473.1870020000001</v>
      </c>
      <c r="BA194" s="164" t="s">
        <v>663</v>
      </c>
      <c r="BB194" s="164">
        <v>24.792999999999999</v>
      </c>
      <c r="BC194" s="82">
        <f t="shared" si="13"/>
        <v>29.999529999999996</v>
      </c>
    </row>
    <row r="195" spans="18:55" x14ac:dyDescent="0.25">
      <c r="V195" s="125"/>
      <c r="BA195" s="164" t="s">
        <v>664</v>
      </c>
      <c r="BB195" s="164">
        <v>16.446000000000002</v>
      </c>
      <c r="BC195" s="82">
        <f t="shared" ref="BC195:BC258" si="19">BB195*1.21</f>
        <v>19.899660000000001</v>
      </c>
    </row>
    <row r="196" spans="18:55" x14ac:dyDescent="0.25">
      <c r="V196" s="125"/>
      <c r="BA196" s="164" t="s">
        <v>665</v>
      </c>
      <c r="BB196" s="164">
        <v>234.82</v>
      </c>
      <c r="BC196" s="82">
        <f t="shared" si="19"/>
        <v>284.13220000000001</v>
      </c>
    </row>
    <row r="197" spans="18:55" ht="13.8" thickBot="1" x14ac:dyDescent="0.3">
      <c r="V197" s="125"/>
      <c r="BA197" s="164" t="s">
        <v>666</v>
      </c>
      <c r="BB197" s="164">
        <v>49.59</v>
      </c>
      <c r="BC197" s="82">
        <f t="shared" si="19"/>
        <v>60.003900000000002</v>
      </c>
    </row>
    <row r="198" spans="18:55" x14ac:dyDescent="0.25">
      <c r="R198" s="100"/>
      <c r="S198" s="101"/>
      <c r="T198" s="102"/>
      <c r="V198" s="125"/>
      <c r="BA198" s="164" t="s">
        <v>667</v>
      </c>
      <c r="BB198" s="164">
        <v>86.78</v>
      </c>
      <c r="BC198" s="82">
        <f t="shared" si="19"/>
        <v>105.0038</v>
      </c>
    </row>
    <row r="199" spans="18:55" x14ac:dyDescent="0.25">
      <c r="R199" s="103"/>
      <c r="S199" s="104" t="s">
        <v>293</v>
      </c>
      <c r="T199" s="105" t="s">
        <v>222</v>
      </c>
      <c r="V199" s="125"/>
      <c r="BA199" s="164" t="s">
        <v>668</v>
      </c>
      <c r="BB199" s="164">
        <v>33.020000000000003</v>
      </c>
      <c r="BC199" s="82">
        <f t="shared" si="19"/>
        <v>39.9542</v>
      </c>
    </row>
    <row r="200" spans="18:55" x14ac:dyDescent="0.25">
      <c r="R200" s="103"/>
      <c r="S200" s="84"/>
      <c r="T200" s="107"/>
      <c r="V200" s="125"/>
      <c r="BA200" s="164" t="s">
        <v>669</v>
      </c>
      <c r="BB200" s="164">
        <v>61.982999999999997</v>
      </c>
      <c r="BC200" s="82">
        <f t="shared" si="19"/>
        <v>74.99942999999999</v>
      </c>
    </row>
    <row r="201" spans="18:55" x14ac:dyDescent="0.25">
      <c r="R201" s="109" t="s">
        <v>297</v>
      </c>
      <c r="S201" s="110" t="str">
        <f>VLOOKUP($R$44,$R$40:$AD$52,8,FALSE)</f>
        <v>ZATX1325</v>
      </c>
      <c r="T201" s="145">
        <f>IF(1+INT((S6/(V53/100)+0.5))=1,0,1+INT((S6/(V53/100)+0.5)))</f>
        <v>61</v>
      </c>
      <c r="U201" s="82">
        <f t="shared" ref="U201:U206" si="20">VLOOKUP(S201,R$55:T$147,3,FALSE)</f>
        <v>38.999510000000001</v>
      </c>
      <c r="V201" s="125">
        <f t="shared" si="15"/>
        <v>2878.5538331000002</v>
      </c>
      <c r="BA201" s="164" t="s">
        <v>670</v>
      </c>
      <c r="BB201" s="164">
        <v>73.554000000000002</v>
      </c>
      <c r="BC201" s="82">
        <f t="shared" si="19"/>
        <v>89.000339999999994</v>
      </c>
    </row>
    <row r="202" spans="18:55" x14ac:dyDescent="0.25">
      <c r="R202" s="109" t="s">
        <v>298</v>
      </c>
      <c r="S202" s="110" t="str">
        <f>IF(C9="Ronde binnenhoek",VLOOKUP($R$44,$R$40:$AD$52,9,FALSE),VLOOKUP($R$44,$R$40:$AE$52,10,FALSE))</f>
        <v>ZATX1331</v>
      </c>
      <c r="T202" s="145">
        <f>IF(C17="Rechthoekig",4,IF(C17="Rechthoekig met Rom Trap",4,IF(C17="Rechthoekig met rechthoekige trap",4,0)))</f>
        <v>4</v>
      </c>
      <c r="U202" s="82">
        <f t="shared" si="20"/>
        <v>0</v>
      </c>
      <c r="V202" s="125">
        <f t="shared" si="15"/>
        <v>0</v>
      </c>
      <c r="BA202" s="164" t="s">
        <v>671</v>
      </c>
      <c r="BB202" s="164">
        <v>21.488</v>
      </c>
      <c r="BC202" s="82">
        <f t="shared" si="19"/>
        <v>26.00048</v>
      </c>
    </row>
    <row r="203" spans="18:55" x14ac:dyDescent="0.25">
      <c r="R203" s="109" t="s">
        <v>434</v>
      </c>
      <c r="S203" s="110" t="str">
        <f>VLOOKUP($R$44,$R$40:$AE$52,14,FALSE)</f>
        <v>ZATA1327</v>
      </c>
      <c r="T203" s="145">
        <f>IF(C17="Rechthoekig",0,IF(C17="Rechthoekig met Rom Trap",1,IF(C17="Rechthoekig met rechthoekige trap",1,0)))</f>
        <v>0</v>
      </c>
      <c r="U203" s="82" t="e">
        <f t="shared" si="20"/>
        <v>#N/A</v>
      </c>
      <c r="V203" s="125" t="e">
        <f t="shared" si="15"/>
        <v>#N/A</v>
      </c>
      <c r="BA203" s="164" t="s">
        <v>672</v>
      </c>
      <c r="BB203" s="164">
        <v>21.488</v>
      </c>
      <c r="BC203" s="82">
        <f t="shared" si="19"/>
        <v>26.00048</v>
      </c>
    </row>
    <row r="204" spans="18:55" x14ac:dyDescent="0.25">
      <c r="R204" s="109" t="s">
        <v>435</v>
      </c>
      <c r="S204" s="110" t="str">
        <f>VLOOKUP($R$44,$R$40:$AF$52,15,FALSE)</f>
        <v>ZATA1331</v>
      </c>
      <c r="T204" s="145">
        <f>T203</f>
        <v>0</v>
      </c>
      <c r="U204" s="82">
        <f t="shared" si="20"/>
        <v>27.999400000000001</v>
      </c>
      <c r="V204" s="125">
        <f t="shared" si="15"/>
        <v>0</v>
      </c>
      <c r="BA204" s="164" t="s">
        <v>673</v>
      </c>
      <c r="BB204" s="164">
        <v>32.229999999999997</v>
      </c>
      <c r="BC204" s="82">
        <f t="shared" si="19"/>
        <v>38.998299999999993</v>
      </c>
    </row>
    <row r="205" spans="18:55" x14ac:dyDescent="0.25">
      <c r="R205" s="109" t="s">
        <v>299</v>
      </c>
      <c r="S205" s="110" t="str">
        <f>IF(AI184&lt;3.5,VLOOKUP($R$44,$R$40:$AD$52,12,FALSE),VLOOKUP($R$44,$R$40:$AD$52,13,FALSE))</f>
        <v>ZATA1325</v>
      </c>
      <c r="T205" s="145">
        <f>IF(X53&lt;1,0,INT((S9/(X53/100)+0.5)))</f>
        <v>0</v>
      </c>
      <c r="U205" s="82">
        <f t="shared" si="20"/>
        <v>47.999489999999994</v>
      </c>
      <c r="V205" s="125">
        <f t="shared" si="15"/>
        <v>0</v>
      </c>
      <c r="BA205" s="164" t="s">
        <v>674</v>
      </c>
      <c r="BB205" s="164">
        <v>14.05</v>
      </c>
      <c r="BC205" s="82">
        <f t="shared" si="19"/>
        <v>17.000499999999999</v>
      </c>
    </row>
    <row r="206" spans="18:55" x14ac:dyDescent="0.25">
      <c r="R206" s="109" t="s">
        <v>223</v>
      </c>
      <c r="S206" s="110" t="str">
        <f>VLOOKUP($R$44,$R$40:$AD$52,11,FALSE)</f>
        <v>ZATX1310</v>
      </c>
      <c r="T206" s="145">
        <f>IF(D15="ja",D28+D32+D29*3,0)</f>
        <v>73</v>
      </c>
      <c r="U206" s="82">
        <f t="shared" si="20"/>
        <v>27.999400000000001</v>
      </c>
      <c r="V206" s="125">
        <f t="shared" si="15"/>
        <v>2473.1870020000001</v>
      </c>
      <c r="BA206" s="164" t="s">
        <v>675</v>
      </c>
      <c r="BB206" s="164">
        <v>19.007999999999999</v>
      </c>
      <c r="BC206" s="82">
        <f t="shared" si="19"/>
        <v>22.999679999999998</v>
      </c>
    </row>
    <row r="207" spans="18:55" x14ac:dyDescent="0.25">
      <c r="BA207" s="164" t="s">
        <v>676</v>
      </c>
      <c r="BB207" s="164">
        <v>3.306</v>
      </c>
      <c r="BC207" s="82">
        <f t="shared" si="19"/>
        <v>4.0002599999999999</v>
      </c>
    </row>
    <row r="208" spans="18:55" x14ac:dyDescent="0.25">
      <c r="BA208" s="164" t="s">
        <v>677</v>
      </c>
      <c r="BB208" s="164">
        <v>4.1319999999999997</v>
      </c>
      <c r="BC208" s="82">
        <f t="shared" si="19"/>
        <v>4.9997199999999991</v>
      </c>
    </row>
    <row r="209" spans="53:55" x14ac:dyDescent="0.25">
      <c r="BA209" s="164" t="s">
        <v>678</v>
      </c>
      <c r="BB209" s="164">
        <v>2.48</v>
      </c>
      <c r="BC209" s="82">
        <f t="shared" si="19"/>
        <v>3.0007999999999999</v>
      </c>
    </row>
    <row r="210" spans="53:55" x14ac:dyDescent="0.25">
      <c r="BA210" s="164" t="s">
        <v>679</v>
      </c>
      <c r="BB210" s="164">
        <v>3.306</v>
      </c>
      <c r="BC210" s="82">
        <f t="shared" si="19"/>
        <v>4.0002599999999999</v>
      </c>
    </row>
    <row r="211" spans="53:55" x14ac:dyDescent="0.25">
      <c r="BA211" s="164" t="s">
        <v>680</v>
      </c>
      <c r="BB211" s="164">
        <v>6.57</v>
      </c>
      <c r="BC211" s="82">
        <f t="shared" si="19"/>
        <v>7.9497</v>
      </c>
    </row>
    <row r="212" spans="53:55" x14ac:dyDescent="0.25">
      <c r="BA212" s="164" t="s">
        <v>681</v>
      </c>
      <c r="BB212" s="164">
        <v>5.3719999999999999</v>
      </c>
      <c r="BC212" s="82">
        <f t="shared" si="19"/>
        <v>6.5001199999999999</v>
      </c>
    </row>
    <row r="213" spans="53:55" x14ac:dyDescent="0.25">
      <c r="BA213" s="164" t="s">
        <v>682</v>
      </c>
      <c r="BB213" s="164">
        <v>8.2230000000000008</v>
      </c>
      <c r="BC213" s="82">
        <f t="shared" si="19"/>
        <v>9.9498300000000004</v>
      </c>
    </row>
    <row r="214" spans="53:55" x14ac:dyDescent="0.25">
      <c r="BA214" s="164" t="s">
        <v>683</v>
      </c>
      <c r="BB214" s="164">
        <v>5.3719999999999999</v>
      </c>
      <c r="BC214" s="82">
        <f t="shared" si="19"/>
        <v>6.5001199999999999</v>
      </c>
    </row>
    <row r="215" spans="53:55" x14ac:dyDescent="0.25">
      <c r="BA215" s="164" t="s">
        <v>684</v>
      </c>
      <c r="BB215" s="164">
        <v>2.0659999999999998</v>
      </c>
      <c r="BC215" s="82">
        <f t="shared" si="19"/>
        <v>2.4998599999999995</v>
      </c>
    </row>
    <row r="216" spans="53:55" x14ac:dyDescent="0.25">
      <c r="BA216" s="164" t="s">
        <v>685</v>
      </c>
      <c r="BB216" s="164">
        <v>123.97</v>
      </c>
      <c r="BC216" s="82">
        <f t="shared" si="19"/>
        <v>150.00369999999998</v>
      </c>
    </row>
    <row r="217" spans="53:55" x14ac:dyDescent="0.25">
      <c r="BA217" s="164" t="s">
        <v>686</v>
      </c>
      <c r="BB217" s="164">
        <v>2.0659999999999998</v>
      </c>
      <c r="BC217" s="82">
        <f t="shared" si="19"/>
        <v>2.4998599999999995</v>
      </c>
    </row>
    <row r="218" spans="53:55" x14ac:dyDescent="0.25">
      <c r="BA218" s="164" t="s">
        <v>687</v>
      </c>
      <c r="BB218" s="164">
        <v>2.0659999999999998</v>
      </c>
      <c r="BC218" s="82">
        <f t="shared" si="19"/>
        <v>2.4998599999999995</v>
      </c>
    </row>
    <row r="219" spans="53:55" x14ac:dyDescent="0.25">
      <c r="BA219" s="164" t="s">
        <v>688</v>
      </c>
      <c r="BB219" s="164">
        <v>1.653</v>
      </c>
      <c r="BC219" s="82">
        <f t="shared" si="19"/>
        <v>2.00013</v>
      </c>
    </row>
    <row r="220" spans="53:55" x14ac:dyDescent="0.25">
      <c r="BA220" s="164" t="s">
        <v>689</v>
      </c>
      <c r="BB220" s="164">
        <v>6.6120000000000001</v>
      </c>
      <c r="BC220" s="82">
        <f t="shared" si="19"/>
        <v>8.0005199999999999</v>
      </c>
    </row>
    <row r="221" spans="53:55" x14ac:dyDescent="0.25">
      <c r="BA221" s="164" t="s">
        <v>690</v>
      </c>
      <c r="BB221" s="164">
        <v>4.1319999999999997</v>
      </c>
      <c r="BC221" s="82">
        <f t="shared" si="19"/>
        <v>4.9997199999999991</v>
      </c>
    </row>
    <row r="222" spans="53:55" x14ac:dyDescent="0.25">
      <c r="BA222" s="164" t="s">
        <v>691</v>
      </c>
      <c r="BB222" s="164">
        <v>1.653</v>
      </c>
      <c r="BC222" s="82">
        <f t="shared" si="19"/>
        <v>2.00013</v>
      </c>
    </row>
    <row r="223" spans="53:55" x14ac:dyDescent="0.25">
      <c r="BA223" s="164" t="s">
        <v>692</v>
      </c>
      <c r="BB223" s="164">
        <v>103.97</v>
      </c>
      <c r="BC223" s="82">
        <f t="shared" si="19"/>
        <v>125.80369999999999</v>
      </c>
    </row>
    <row r="224" spans="53:55" x14ac:dyDescent="0.25">
      <c r="BA224" s="164" t="s">
        <v>693</v>
      </c>
      <c r="BB224" s="164">
        <v>2.0699999999999998</v>
      </c>
      <c r="BC224" s="82">
        <f t="shared" si="19"/>
        <v>2.5046999999999997</v>
      </c>
    </row>
    <row r="225" spans="53:55" x14ac:dyDescent="0.25">
      <c r="BA225" s="164" t="s">
        <v>694</v>
      </c>
      <c r="BB225" s="164">
        <v>111.97</v>
      </c>
      <c r="BC225" s="82">
        <f t="shared" si="19"/>
        <v>135.4837</v>
      </c>
    </row>
    <row r="226" spans="53:55" x14ac:dyDescent="0.25">
      <c r="BA226" s="164" t="s">
        <v>695</v>
      </c>
      <c r="BB226" s="164">
        <v>4.92</v>
      </c>
      <c r="BC226" s="82">
        <f t="shared" si="19"/>
        <v>5.9531999999999998</v>
      </c>
    </row>
    <row r="227" spans="53:55" x14ac:dyDescent="0.25">
      <c r="BA227" s="164" t="s">
        <v>696</v>
      </c>
      <c r="BB227" s="164">
        <v>9.92</v>
      </c>
      <c r="BC227" s="82">
        <f t="shared" si="19"/>
        <v>12.0032</v>
      </c>
    </row>
    <row r="228" spans="53:55" x14ac:dyDescent="0.25">
      <c r="BA228" s="164" t="s">
        <v>697</v>
      </c>
      <c r="BB228" s="164">
        <v>20.66</v>
      </c>
      <c r="BC228" s="82">
        <f t="shared" si="19"/>
        <v>24.9986</v>
      </c>
    </row>
    <row r="229" spans="53:55" x14ac:dyDescent="0.25">
      <c r="BA229" s="164" t="s">
        <v>698</v>
      </c>
      <c r="BB229" s="164">
        <v>8.2650000000000006</v>
      </c>
      <c r="BC229" s="82">
        <f t="shared" si="19"/>
        <v>10.00065</v>
      </c>
    </row>
    <row r="230" spans="53:55" x14ac:dyDescent="0.25">
      <c r="BA230" s="164" t="s">
        <v>699</v>
      </c>
      <c r="BB230" s="164">
        <v>580.64</v>
      </c>
      <c r="BC230" s="82">
        <f t="shared" si="19"/>
        <v>702.57439999999997</v>
      </c>
    </row>
    <row r="231" spans="53:55" x14ac:dyDescent="0.25">
      <c r="BA231" s="164" t="s">
        <v>700</v>
      </c>
      <c r="BB231" s="164">
        <v>7.4379999999999997</v>
      </c>
      <c r="BC231" s="82">
        <f t="shared" si="19"/>
        <v>8.999979999999999</v>
      </c>
    </row>
    <row r="232" spans="53:55" x14ac:dyDescent="0.25">
      <c r="BA232" s="164" t="s">
        <v>701</v>
      </c>
      <c r="BB232" s="164">
        <v>495.87</v>
      </c>
      <c r="BC232" s="82">
        <f t="shared" si="19"/>
        <v>600.0027</v>
      </c>
    </row>
    <row r="233" spans="53:55" x14ac:dyDescent="0.25">
      <c r="BA233" s="164" t="s">
        <v>702</v>
      </c>
      <c r="BB233" s="164">
        <v>3.306</v>
      </c>
      <c r="BC233" s="82">
        <f t="shared" si="19"/>
        <v>4.0002599999999999</v>
      </c>
    </row>
    <row r="234" spans="53:55" x14ac:dyDescent="0.25">
      <c r="BA234" s="164" t="s">
        <v>703</v>
      </c>
      <c r="BB234" s="164">
        <v>3.306</v>
      </c>
      <c r="BC234" s="82">
        <f t="shared" si="19"/>
        <v>4.0002599999999999</v>
      </c>
    </row>
    <row r="235" spans="53:55" x14ac:dyDescent="0.25">
      <c r="BA235" s="164" t="s">
        <v>704</v>
      </c>
      <c r="BB235" s="164">
        <v>4.13</v>
      </c>
      <c r="BC235" s="82">
        <f t="shared" si="19"/>
        <v>4.9973000000000001</v>
      </c>
    </row>
    <row r="236" spans="53:55" x14ac:dyDescent="0.25">
      <c r="BA236" s="164" t="s">
        <v>705</v>
      </c>
      <c r="BB236" s="164">
        <v>12.397</v>
      </c>
      <c r="BC236" s="82">
        <f t="shared" si="19"/>
        <v>15.00037</v>
      </c>
    </row>
    <row r="237" spans="53:55" x14ac:dyDescent="0.25">
      <c r="BA237" s="164" t="s">
        <v>706</v>
      </c>
      <c r="BB237" s="164">
        <v>7.4379999999999997</v>
      </c>
      <c r="BC237" s="82">
        <f t="shared" si="19"/>
        <v>8.999979999999999</v>
      </c>
    </row>
    <row r="238" spans="53:55" x14ac:dyDescent="0.25">
      <c r="BA238" s="164" t="s">
        <v>707</v>
      </c>
      <c r="BB238" s="164">
        <v>14.875999999999999</v>
      </c>
      <c r="BC238" s="82">
        <f t="shared" si="19"/>
        <v>17.999959999999998</v>
      </c>
    </row>
    <row r="239" spans="53:55" x14ac:dyDescent="0.25">
      <c r="BA239" s="164" t="s">
        <v>708</v>
      </c>
      <c r="BB239" s="164">
        <v>4.9589999999999996</v>
      </c>
      <c r="BC239" s="82">
        <f t="shared" si="19"/>
        <v>6.0003899999999994</v>
      </c>
    </row>
    <row r="240" spans="53:55" x14ac:dyDescent="0.25">
      <c r="BA240" s="164" t="s">
        <v>709</v>
      </c>
      <c r="BB240" s="164">
        <v>111.57</v>
      </c>
      <c r="BC240" s="82">
        <f t="shared" si="19"/>
        <v>134.99969999999999</v>
      </c>
    </row>
    <row r="241" spans="53:55" x14ac:dyDescent="0.25">
      <c r="BA241" s="164" t="s">
        <v>710</v>
      </c>
      <c r="BB241" s="164">
        <v>4.1319999999999997</v>
      </c>
      <c r="BC241" s="82">
        <f t="shared" si="19"/>
        <v>4.9997199999999991</v>
      </c>
    </row>
    <row r="242" spans="53:55" x14ac:dyDescent="0.25">
      <c r="BA242" s="164" t="s">
        <v>711</v>
      </c>
      <c r="BB242" s="164">
        <v>3.3050000000000002</v>
      </c>
      <c r="BC242" s="82">
        <f t="shared" si="19"/>
        <v>3.99905</v>
      </c>
    </row>
    <row r="243" spans="53:55" x14ac:dyDescent="0.25">
      <c r="BA243" s="164" t="s">
        <v>712</v>
      </c>
      <c r="BB243" s="164">
        <v>3.3050000000000002</v>
      </c>
      <c r="BC243" s="82">
        <f t="shared" si="19"/>
        <v>3.99905</v>
      </c>
    </row>
    <row r="244" spans="53:55" x14ac:dyDescent="0.25">
      <c r="BA244" s="164" t="s">
        <v>713</v>
      </c>
      <c r="BB244" s="164">
        <v>3.306</v>
      </c>
      <c r="BC244" s="82">
        <f t="shared" si="19"/>
        <v>4.0002599999999999</v>
      </c>
    </row>
    <row r="245" spans="53:55" x14ac:dyDescent="0.25">
      <c r="BA245" s="164" t="s">
        <v>714</v>
      </c>
      <c r="BB245" s="164">
        <v>198.35</v>
      </c>
      <c r="BC245" s="82">
        <f t="shared" si="19"/>
        <v>240.00349999999997</v>
      </c>
    </row>
    <row r="246" spans="53:55" x14ac:dyDescent="0.25">
      <c r="BA246" s="164" t="s">
        <v>715</v>
      </c>
      <c r="BB246" s="164">
        <v>2.89</v>
      </c>
      <c r="BC246" s="82">
        <f t="shared" si="19"/>
        <v>3.4969000000000001</v>
      </c>
    </row>
    <row r="247" spans="53:55" x14ac:dyDescent="0.25">
      <c r="BA247" s="164" t="s">
        <v>716</v>
      </c>
      <c r="BB247" s="164">
        <v>2.89</v>
      </c>
      <c r="BC247" s="82">
        <f t="shared" si="19"/>
        <v>3.4969000000000001</v>
      </c>
    </row>
    <row r="248" spans="53:55" x14ac:dyDescent="0.25">
      <c r="BA248" s="164" t="s">
        <v>717</v>
      </c>
      <c r="BB248" s="164">
        <v>104.13</v>
      </c>
      <c r="BC248" s="82">
        <f t="shared" si="19"/>
        <v>125.9973</v>
      </c>
    </row>
    <row r="249" spans="53:55" x14ac:dyDescent="0.25">
      <c r="BA249" s="164" t="s">
        <v>718</v>
      </c>
      <c r="BB249" s="164">
        <v>100</v>
      </c>
      <c r="BC249" s="82">
        <f t="shared" si="19"/>
        <v>121</v>
      </c>
    </row>
    <row r="250" spans="53:55" x14ac:dyDescent="0.25">
      <c r="BA250" s="164" t="s">
        <v>719</v>
      </c>
      <c r="BB250" s="164">
        <v>3.306</v>
      </c>
      <c r="BC250" s="82">
        <f t="shared" si="19"/>
        <v>4.0002599999999999</v>
      </c>
    </row>
    <row r="251" spans="53:55" x14ac:dyDescent="0.25">
      <c r="BA251" s="164" t="s">
        <v>720</v>
      </c>
      <c r="BB251" s="164">
        <v>3.306</v>
      </c>
      <c r="BC251" s="82">
        <f t="shared" si="19"/>
        <v>4.0002599999999999</v>
      </c>
    </row>
    <row r="252" spans="53:55" x14ac:dyDescent="0.25">
      <c r="BA252" s="164" t="s">
        <v>721</v>
      </c>
      <c r="BB252" s="164">
        <v>3.306</v>
      </c>
      <c r="BC252" s="82">
        <f t="shared" si="19"/>
        <v>4.0002599999999999</v>
      </c>
    </row>
    <row r="253" spans="53:55" x14ac:dyDescent="0.25">
      <c r="BA253" s="164" t="s">
        <v>722</v>
      </c>
      <c r="BB253" s="164">
        <v>6.61</v>
      </c>
      <c r="BC253" s="82">
        <f t="shared" si="19"/>
        <v>7.9981</v>
      </c>
    </row>
    <row r="254" spans="53:55" x14ac:dyDescent="0.25">
      <c r="BA254" s="164" t="s">
        <v>723</v>
      </c>
      <c r="BB254" s="164">
        <v>5.3719999999999999</v>
      </c>
      <c r="BC254" s="82">
        <f t="shared" si="19"/>
        <v>6.5001199999999999</v>
      </c>
    </row>
    <row r="255" spans="53:55" x14ac:dyDescent="0.25">
      <c r="BA255" s="164" t="s">
        <v>724</v>
      </c>
      <c r="BB255" s="164">
        <v>102.57</v>
      </c>
      <c r="BC255" s="82">
        <f t="shared" si="19"/>
        <v>124.10969999999999</v>
      </c>
    </row>
    <row r="256" spans="53:55" x14ac:dyDescent="0.25">
      <c r="BA256" s="164" t="s">
        <v>725</v>
      </c>
      <c r="BB256" s="164">
        <v>31.405000000000001</v>
      </c>
      <c r="BC256" s="82">
        <f t="shared" si="19"/>
        <v>38.000050000000002</v>
      </c>
    </row>
    <row r="257" spans="53:55" x14ac:dyDescent="0.25">
      <c r="BA257" s="164" t="s">
        <v>726</v>
      </c>
      <c r="BB257" s="164">
        <v>1.03</v>
      </c>
      <c r="BC257" s="82">
        <f t="shared" si="19"/>
        <v>1.2463</v>
      </c>
    </row>
    <row r="258" spans="53:55" x14ac:dyDescent="0.25">
      <c r="BA258" s="164" t="s">
        <v>727</v>
      </c>
      <c r="BB258" s="164">
        <v>2.4790000000000001</v>
      </c>
      <c r="BC258" s="82">
        <f t="shared" si="19"/>
        <v>2.99959</v>
      </c>
    </row>
    <row r="259" spans="53:55" x14ac:dyDescent="0.25">
      <c r="BA259" s="164" t="s">
        <v>728</v>
      </c>
      <c r="BB259" s="164">
        <v>115.63</v>
      </c>
      <c r="BC259" s="82">
        <f t="shared" ref="BC259:BC322" si="21">BB259*1.21</f>
        <v>139.91229999999999</v>
      </c>
    </row>
    <row r="260" spans="53:55" x14ac:dyDescent="0.25">
      <c r="BA260" s="164" t="s">
        <v>729</v>
      </c>
      <c r="BB260" s="164">
        <v>3.306</v>
      </c>
      <c r="BC260" s="82">
        <f t="shared" si="21"/>
        <v>4.0002599999999999</v>
      </c>
    </row>
    <row r="261" spans="53:55" x14ac:dyDescent="0.25">
      <c r="BA261" s="164" t="s">
        <v>730</v>
      </c>
      <c r="BB261" s="164">
        <v>2.89</v>
      </c>
      <c r="BC261" s="82">
        <f t="shared" si="21"/>
        <v>3.4969000000000001</v>
      </c>
    </row>
    <row r="262" spans="53:55" x14ac:dyDescent="0.25">
      <c r="BA262" s="164" t="s">
        <v>731</v>
      </c>
      <c r="BB262" s="164">
        <v>124</v>
      </c>
      <c r="BC262" s="82">
        <f t="shared" si="21"/>
        <v>150.04</v>
      </c>
    </row>
    <row r="263" spans="53:55" x14ac:dyDescent="0.25">
      <c r="BA263" s="164" t="s">
        <v>732</v>
      </c>
      <c r="BB263" s="164">
        <v>3.306</v>
      </c>
      <c r="BC263" s="82">
        <f t="shared" si="21"/>
        <v>4.0002599999999999</v>
      </c>
    </row>
    <row r="264" spans="53:55" x14ac:dyDescent="0.25">
      <c r="BA264" s="164" t="s">
        <v>733</v>
      </c>
      <c r="BB264" s="164">
        <v>4.13</v>
      </c>
      <c r="BC264" s="82">
        <f t="shared" si="21"/>
        <v>4.9973000000000001</v>
      </c>
    </row>
    <row r="265" spans="53:55" x14ac:dyDescent="0.25">
      <c r="BA265" s="164" t="s">
        <v>734</v>
      </c>
      <c r="BB265" s="164">
        <v>10.74</v>
      </c>
      <c r="BC265" s="82">
        <f t="shared" si="21"/>
        <v>12.9954</v>
      </c>
    </row>
    <row r="266" spans="53:55" x14ac:dyDescent="0.25">
      <c r="BA266" s="164" t="s">
        <v>735</v>
      </c>
      <c r="BB266" s="164">
        <v>171.9</v>
      </c>
      <c r="BC266" s="82">
        <f t="shared" si="21"/>
        <v>207.999</v>
      </c>
    </row>
    <row r="267" spans="53:55" x14ac:dyDescent="0.25">
      <c r="BA267" s="164" t="s">
        <v>736</v>
      </c>
      <c r="BB267" s="164">
        <v>2.4790000000000001</v>
      </c>
      <c r="BC267" s="82">
        <f t="shared" si="21"/>
        <v>2.99959</v>
      </c>
    </row>
    <row r="268" spans="53:55" x14ac:dyDescent="0.25">
      <c r="BA268" s="164" t="s">
        <v>737</v>
      </c>
      <c r="BB268" s="164">
        <v>7.3550000000000004</v>
      </c>
      <c r="BC268" s="82">
        <f t="shared" si="21"/>
        <v>8.8995499999999996</v>
      </c>
    </row>
    <row r="269" spans="53:55" x14ac:dyDescent="0.25">
      <c r="BA269" s="164" t="s">
        <v>738</v>
      </c>
      <c r="BB269" s="164">
        <v>8.2639999999999993</v>
      </c>
      <c r="BC269" s="82">
        <f t="shared" si="21"/>
        <v>9.9994399999999981</v>
      </c>
    </row>
    <row r="270" spans="53:55" x14ac:dyDescent="0.25">
      <c r="BA270" s="164" t="s">
        <v>739</v>
      </c>
      <c r="BB270" s="164">
        <v>3.306</v>
      </c>
      <c r="BC270" s="82">
        <f t="shared" si="21"/>
        <v>4.0002599999999999</v>
      </c>
    </row>
    <row r="271" spans="53:55" x14ac:dyDescent="0.25">
      <c r="BA271" s="164" t="s">
        <v>740</v>
      </c>
      <c r="BB271" s="164">
        <v>3.3050000000000002</v>
      </c>
      <c r="BC271" s="82">
        <f t="shared" si="21"/>
        <v>3.99905</v>
      </c>
    </row>
    <row r="272" spans="53:55" x14ac:dyDescent="0.25">
      <c r="BA272" s="164" t="s">
        <v>741</v>
      </c>
      <c r="BB272" s="164">
        <v>111.97</v>
      </c>
      <c r="BC272" s="82">
        <f t="shared" si="21"/>
        <v>135.4837</v>
      </c>
    </row>
    <row r="273" spans="53:55" x14ac:dyDescent="0.25">
      <c r="BA273" s="164" t="s">
        <v>742</v>
      </c>
      <c r="BB273" s="164">
        <v>5.7850000000000001</v>
      </c>
      <c r="BC273" s="82">
        <f t="shared" si="21"/>
        <v>6.9998500000000003</v>
      </c>
    </row>
    <row r="274" spans="53:55" x14ac:dyDescent="0.25">
      <c r="BA274" s="164" t="s">
        <v>743</v>
      </c>
      <c r="BB274" s="164">
        <v>7.4379999999999997</v>
      </c>
      <c r="BC274" s="82">
        <f t="shared" si="21"/>
        <v>8.999979999999999</v>
      </c>
    </row>
    <row r="275" spans="53:55" x14ac:dyDescent="0.25">
      <c r="BA275" s="164" t="s">
        <v>744</v>
      </c>
      <c r="BB275" s="164">
        <v>5.7850000000000001</v>
      </c>
      <c r="BC275" s="82">
        <f t="shared" si="21"/>
        <v>6.9998500000000003</v>
      </c>
    </row>
    <row r="276" spans="53:55" x14ac:dyDescent="0.25">
      <c r="BA276" s="164" t="s">
        <v>745</v>
      </c>
      <c r="BB276" s="164">
        <v>6.2</v>
      </c>
      <c r="BC276" s="82">
        <f t="shared" si="21"/>
        <v>7.5019999999999998</v>
      </c>
    </row>
    <row r="277" spans="53:55" x14ac:dyDescent="0.25">
      <c r="BA277" s="164" t="s">
        <v>746</v>
      </c>
      <c r="BB277" s="164">
        <v>2.8929999999999998</v>
      </c>
      <c r="BC277" s="82">
        <f t="shared" si="21"/>
        <v>3.5005299999999995</v>
      </c>
    </row>
    <row r="278" spans="53:55" x14ac:dyDescent="0.25">
      <c r="BA278" s="164" t="s">
        <v>747</v>
      </c>
      <c r="BB278" s="164">
        <v>110.42</v>
      </c>
      <c r="BC278" s="82">
        <f t="shared" si="21"/>
        <v>133.60820000000001</v>
      </c>
    </row>
    <row r="279" spans="53:55" x14ac:dyDescent="0.25">
      <c r="BA279" s="164" t="s">
        <v>748</v>
      </c>
      <c r="BB279" s="164">
        <v>4.1319999999999997</v>
      </c>
      <c r="BC279" s="82">
        <f t="shared" si="21"/>
        <v>4.9997199999999991</v>
      </c>
    </row>
    <row r="280" spans="53:55" x14ac:dyDescent="0.25">
      <c r="BA280" s="164" t="s">
        <v>749</v>
      </c>
      <c r="BB280" s="164">
        <v>102.57</v>
      </c>
      <c r="BC280" s="82">
        <f t="shared" si="21"/>
        <v>124.10969999999999</v>
      </c>
    </row>
    <row r="281" spans="53:55" x14ac:dyDescent="0.25">
      <c r="BA281" s="164" t="s">
        <v>750</v>
      </c>
      <c r="BB281" s="164">
        <v>13.223000000000001</v>
      </c>
      <c r="BC281" s="82">
        <f t="shared" si="21"/>
        <v>15.999830000000001</v>
      </c>
    </row>
    <row r="282" spans="53:55" x14ac:dyDescent="0.25">
      <c r="BA282" s="164" t="s">
        <v>751</v>
      </c>
      <c r="BB282" s="164">
        <v>5.7439999999999998</v>
      </c>
      <c r="BC282" s="82">
        <f t="shared" si="21"/>
        <v>6.9502399999999991</v>
      </c>
    </row>
    <row r="283" spans="53:55" x14ac:dyDescent="0.25">
      <c r="BA283" s="164" t="s">
        <v>752</v>
      </c>
      <c r="BB283" s="164">
        <v>6.61</v>
      </c>
      <c r="BC283" s="82">
        <f t="shared" si="21"/>
        <v>7.9981</v>
      </c>
    </row>
    <row r="284" spans="53:55" x14ac:dyDescent="0.25">
      <c r="BA284" s="164" t="s">
        <v>753</v>
      </c>
      <c r="BB284" s="164">
        <v>8.24</v>
      </c>
      <c r="BC284" s="82">
        <f t="shared" si="21"/>
        <v>9.9703999999999997</v>
      </c>
    </row>
    <row r="285" spans="53:55" x14ac:dyDescent="0.25">
      <c r="BA285" s="164" t="s">
        <v>754</v>
      </c>
      <c r="BB285" s="164">
        <v>12.397</v>
      </c>
      <c r="BC285" s="82">
        <f t="shared" si="21"/>
        <v>15.00037</v>
      </c>
    </row>
    <row r="286" spans="53:55" x14ac:dyDescent="0.25">
      <c r="BA286" s="164" t="s">
        <v>755</v>
      </c>
      <c r="BB286" s="164">
        <v>24.792999999999999</v>
      </c>
      <c r="BC286" s="82">
        <f t="shared" si="21"/>
        <v>29.999529999999996</v>
      </c>
    </row>
    <row r="287" spans="53:55" x14ac:dyDescent="0.25">
      <c r="BA287" s="164" t="s">
        <v>756</v>
      </c>
      <c r="BB287" s="164">
        <v>9.9169999999999998</v>
      </c>
      <c r="BC287" s="82">
        <f t="shared" si="21"/>
        <v>11.99957</v>
      </c>
    </row>
    <row r="288" spans="53:55" x14ac:dyDescent="0.25">
      <c r="BA288" s="164" t="s">
        <v>757</v>
      </c>
      <c r="BB288" s="164">
        <v>14.05</v>
      </c>
      <c r="BC288" s="82">
        <f t="shared" si="21"/>
        <v>17.000499999999999</v>
      </c>
    </row>
    <row r="289" spans="53:55" x14ac:dyDescent="0.25">
      <c r="BA289" s="164" t="s">
        <v>758</v>
      </c>
      <c r="BB289" s="164">
        <v>12.397</v>
      </c>
      <c r="BC289" s="82">
        <f t="shared" si="21"/>
        <v>15.00037</v>
      </c>
    </row>
    <row r="290" spans="53:55" x14ac:dyDescent="0.25">
      <c r="BA290" s="164" t="s">
        <v>759</v>
      </c>
      <c r="BB290" s="164">
        <v>4.1319999999999997</v>
      </c>
      <c r="BC290" s="82">
        <f t="shared" si="21"/>
        <v>4.9997199999999991</v>
      </c>
    </row>
    <row r="291" spans="53:55" x14ac:dyDescent="0.25">
      <c r="BA291" s="164" t="s">
        <v>760</v>
      </c>
      <c r="BB291" s="164">
        <v>5.7850000000000001</v>
      </c>
      <c r="BC291" s="82">
        <f t="shared" si="21"/>
        <v>6.9998500000000003</v>
      </c>
    </row>
    <row r="292" spans="53:55" x14ac:dyDescent="0.25">
      <c r="BA292" s="164" t="s">
        <v>761</v>
      </c>
      <c r="BB292" s="164">
        <v>8.2650000000000006</v>
      </c>
      <c r="BC292" s="82">
        <f t="shared" si="21"/>
        <v>10.00065</v>
      </c>
    </row>
    <row r="293" spans="53:55" x14ac:dyDescent="0.25">
      <c r="BA293" s="164" t="s">
        <v>762</v>
      </c>
      <c r="BB293" s="164">
        <v>7.43</v>
      </c>
      <c r="BC293" s="82">
        <f t="shared" si="21"/>
        <v>8.9902999999999995</v>
      </c>
    </row>
    <row r="294" spans="53:55" x14ac:dyDescent="0.25">
      <c r="BA294" s="164" t="s">
        <v>763</v>
      </c>
      <c r="BB294" s="164">
        <v>3.306</v>
      </c>
      <c r="BC294" s="82">
        <f t="shared" si="21"/>
        <v>4.0002599999999999</v>
      </c>
    </row>
    <row r="295" spans="53:55" x14ac:dyDescent="0.25">
      <c r="BA295" s="164" t="s">
        <v>764</v>
      </c>
      <c r="BB295" s="164">
        <v>8.2639999999999993</v>
      </c>
      <c r="BC295" s="82">
        <f t="shared" si="21"/>
        <v>9.9994399999999981</v>
      </c>
    </row>
    <row r="296" spans="53:55" x14ac:dyDescent="0.25">
      <c r="BA296" s="164" t="s">
        <v>765</v>
      </c>
      <c r="BB296" s="164">
        <v>16.529</v>
      </c>
      <c r="BC296" s="82">
        <f t="shared" si="21"/>
        <v>20.00009</v>
      </c>
    </row>
    <row r="297" spans="53:55" x14ac:dyDescent="0.25">
      <c r="BA297" s="164" t="s">
        <v>766</v>
      </c>
      <c r="BB297" s="164">
        <v>3.3050000000000002</v>
      </c>
      <c r="BC297" s="82">
        <f t="shared" si="21"/>
        <v>3.99905</v>
      </c>
    </row>
    <row r="298" spans="53:55" x14ac:dyDescent="0.25">
      <c r="BA298" s="164" t="s">
        <v>767</v>
      </c>
      <c r="BB298" s="164">
        <v>8.2629999999999999</v>
      </c>
      <c r="BC298" s="82">
        <f t="shared" si="21"/>
        <v>9.9982299999999995</v>
      </c>
    </row>
    <row r="299" spans="53:55" x14ac:dyDescent="0.25">
      <c r="BA299" s="164" t="s">
        <v>768</v>
      </c>
      <c r="BB299" s="164">
        <v>12.4</v>
      </c>
      <c r="BC299" s="82">
        <f t="shared" si="21"/>
        <v>15.004</v>
      </c>
    </row>
    <row r="300" spans="53:55" x14ac:dyDescent="0.25">
      <c r="BA300" s="164" t="s">
        <v>769</v>
      </c>
      <c r="BB300" s="164">
        <v>3.306</v>
      </c>
      <c r="BC300" s="82">
        <f t="shared" si="21"/>
        <v>4.0002599999999999</v>
      </c>
    </row>
    <row r="301" spans="53:55" x14ac:dyDescent="0.25">
      <c r="BA301" s="164" t="s">
        <v>770</v>
      </c>
      <c r="BB301" s="164">
        <v>8.2639999999999993</v>
      </c>
      <c r="BC301" s="82">
        <f t="shared" si="21"/>
        <v>9.9994399999999981</v>
      </c>
    </row>
    <row r="302" spans="53:55" x14ac:dyDescent="0.25">
      <c r="BA302" s="164" t="s">
        <v>771</v>
      </c>
      <c r="BB302" s="164">
        <v>16.527999999999999</v>
      </c>
      <c r="BC302" s="82">
        <f t="shared" si="21"/>
        <v>19.998879999999996</v>
      </c>
    </row>
    <row r="303" spans="53:55" x14ac:dyDescent="0.25">
      <c r="BA303" s="164" t="s">
        <v>772</v>
      </c>
      <c r="BB303" s="164">
        <v>1.82</v>
      </c>
      <c r="BC303" s="82">
        <f t="shared" si="21"/>
        <v>2.2021999999999999</v>
      </c>
    </row>
    <row r="304" spans="53:55" x14ac:dyDescent="0.25">
      <c r="BA304" s="164" t="s">
        <v>773</v>
      </c>
      <c r="BB304" s="164">
        <v>4.1319999999999997</v>
      </c>
      <c r="BC304" s="82">
        <f t="shared" si="21"/>
        <v>4.9997199999999991</v>
      </c>
    </row>
    <row r="305" spans="53:55" x14ac:dyDescent="0.25">
      <c r="BA305" s="164" t="s">
        <v>774</v>
      </c>
      <c r="BB305" s="164">
        <v>10.744</v>
      </c>
      <c r="BC305" s="82">
        <f t="shared" si="21"/>
        <v>13.00024</v>
      </c>
    </row>
    <row r="306" spans="53:55" x14ac:dyDescent="0.25">
      <c r="BA306" s="164" t="s">
        <v>775</v>
      </c>
      <c r="BB306" s="164">
        <v>20.661000000000001</v>
      </c>
      <c r="BC306" s="82">
        <f t="shared" si="21"/>
        <v>24.99981</v>
      </c>
    </row>
    <row r="307" spans="53:55" x14ac:dyDescent="0.25">
      <c r="BA307" s="164" t="s">
        <v>776</v>
      </c>
      <c r="BB307" s="164">
        <v>6.1980000000000004</v>
      </c>
      <c r="BC307" s="82">
        <f t="shared" si="21"/>
        <v>7.4995799999999999</v>
      </c>
    </row>
    <row r="308" spans="53:55" x14ac:dyDescent="0.25">
      <c r="BA308" s="164" t="s">
        <v>777</v>
      </c>
      <c r="BB308" s="164">
        <v>15.702</v>
      </c>
      <c r="BC308" s="82">
        <f t="shared" si="21"/>
        <v>18.999420000000001</v>
      </c>
    </row>
    <row r="309" spans="53:55" x14ac:dyDescent="0.25">
      <c r="BA309" s="164" t="s">
        <v>778</v>
      </c>
      <c r="BB309" s="164">
        <v>31.405000000000001</v>
      </c>
      <c r="BC309" s="82">
        <f t="shared" si="21"/>
        <v>38.000050000000002</v>
      </c>
    </row>
    <row r="310" spans="53:55" x14ac:dyDescent="0.25">
      <c r="BA310" s="164" t="s">
        <v>779</v>
      </c>
      <c r="BB310" s="164">
        <v>7.4379999999999997</v>
      </c>
      <c r="BC310" s="82">
        <f t="shared" si="21"/>
        <v>8.999979999999999</v>
      </c>
    </row>
    <row r="311" spans="53:55" x14ac:dyDescent="0.25">
      <c r="BA311" s="164" t="s">
        <v>780</v>
      </c>
      <c r="BB311" s="164">
        <v>19.007999999999999</v>
      </c>
      <c r="BC311" s="82">
        <f t="shared" si="21"/>
        <v>22.999679999999998</v>
      </c>
    </row>
    <row r="312" spans="53:55" x14ac:dyDescent="0.25">
      <c r="BA312" s="164" t="s">
        <v>781</v>
      </c>
      <c r="BB312" s="164">
        <v>37.19</v>
      </c>
      <c r="BC312" s="82">
        <f t="shared" si="21"/>
        <v>44.999899999999997</v>
      </c>
    </row>
    <row r="313" spans="53:55" x14ac:dyDescent="0.25">
      <c r="BA313" s="164" t="s">
        <v>782</v>
      </c>
      <c r="BB313" s="164">
        <v>5.7850000000000001</v>
      </c>
      <c r="BC313" s="82">
        <f t="shared" si="21"/>
        <v>6.9998500000000003</v>
      </c>
    </row>
    <row r="314" spans="53:55" x14ac:dyDescent="0.25">
      <c r="BA314" s="164" t="s">
        <v>783</v>
      </c>
      <c r="BB314" s="164">
        <v>4.9589999999999996</v>
      </c>
      <c r="BC314" s="82">
        <f t="shared" si="21"/>
        <v>6.0003899999999994</v>
      </c>
    </row>
    <row r="315" spans="53:55" x14ac:dyDescent="0.25">
      <c r="BA315" s="164" t="s">
        <v>784</v>
      </c>
      <c r="BB315" s="164">
        <v>1050</v>
      </c>
      <c r="BC315" s="82">
        <f t="shared" si="21"/>
        <v>1270.5</v>
      </c>
    </row>
    <row r="316" spans="53:55" x14ac:dyDescent="0.25">
      <c r="BA316" s="164" t="s">
        <v>785</v>
      </c>
      <c r="BB316" s="164">
        <v>5.7850000000000001</v>
      </c>
      <c r="BC316" s="82">
        <f t="shared" si="21"/>
        <v>6.9998500000000003</v>
      </c>
    </row>
    <row r="317" spans="53:55" x14ac:dyDescent="0.25">
      <c r="BA317" s="164" t="s">
        <v>786</v>
      </c>
      <c r="BB317" s="164">
        <v>11.57</v>
      </c>
      <c r="BC317" s="82">
        <f t="shared" si="21"/>
        <v>13.999700000000001</v>
      </c>
    </row>
    <row r="318" spans="53:55" x14ac:dyDescent="0.25">
      <c r="BA318" s="164" t="s">
        <v>787</v>
      </c>
      <c r="BB318" s="164">
        <v>50</v>
      </c>
      <c r="BC318" s="82">
        <f t="shared" si="21"/>
        <v>60.5</v>
      </c>
    </row>
    <row r="319" spans="53:55" x14ac:dyDescent="0.25">
      <c r="BA319" s="164" t="s">
        <v>788</v>
      </c>
      <c r="BB319" s="164">
        <v>100</v>
      </c>
      <c r="BC319" s="82">
        <f t="shared" si="21"/>
        <v>121</v>
      </c>
    </row>
    <row r="320" spans="53:55" x14ac:dyDescent="0.25">
      <c r="BA320" s="164" t="s">
        <v>789</v>
      </c>
      <c r="BB320" s="164">
        <v>6.1980000000000004</v>
      </c>
      <c r="BC320" s="82">
        <f t="shared" si="21"/>
        <v>7.4995799999999999</v>
      </c>
    </row>
    <row r="321" spans="53:55" x14ac:dyDescent="0.25">
      <c r="BA321" s="164" t="s">
        <v>790</v>
      </c>
      <c r="BB321" s="164">
        <v>12.396000000000001</v>
      </c>
      <c r="BC321" s="82">
        <f t="shared" si="21"/>
        <v>14.99916</v>
      </c>
    </row>
    <row r="322" spans="53:55" x14ac:dyDescent="0.25">
      <c r="BA322" s="164" t="s">
        <v>791</v>
      </c>
      <c r="BB322" s="164">
        <v>103.30500000000001</v>
      </c>
      <c r="BC322" s="82">
        <f t="shared" si="21"/>
        <v>124.99905000000001</v>
      </c>
    </row>
    <row r="323" spans="53:55" x14ac:dyDescent="0.25">
      <c r="BA323" s="164" t="s">
        <v>792</v>
      </c>
      <c r="BB323" s="164">
        <v>185.95</v>
      </c>
      <c r="BC323" s="82">
        <f t="shared" ref="BC323:BC386" si="22">BB323*1.21</f>
        <v>224.99949999999998</v>
      </c>
    </row>
    <row r="324" spans="53:55" x14ac:dyDescent="0.25">
      <c r="BA324" s="164" t="s">
        <v>793</v>
      </c>
      <c r="BB324" s="164">
        <v>413.22300000000001</v>
      </c>
      <c r="BC324" s="82">
        <f t="shared" si="22"/>
        <v>499.99982999999997</v>
      </c>
    </row>
    <row r="325" spans="53:55" x14ac:dyDescent="0.25">
      <c r="BA325" s="164" t="s">
        <v>794</v>
      </c>
      <c r="BB325" s="164">
        <v>49.585999999999999</v>
      </c>
      <c r="BC325" s="82">
        <f t="shared" si="22"/>
        <v>59.999059999999993</v>
      </c>
    </row>
    <row r="326" spans="53:55" x14ac:dyDescent="0.25">
      <c r="BA326" s="164" t="s">
        <v>795</v>
      </c>
      <c r="BB326" s="164">
        <v>28.925999999999998</v>
      </c>
      <c r="BC326" s="82">
        <f t="shared" si="22"/>
        <v>35.000459999999997</v>
      </c>
    </row>
    <row r="327" spans="53:55" x14ac:dyDescent="0.25">
      <c r="BA327" s="164" t="s">
        <v>796</v>
      </c>
      <c r="BB327" s="164">
        <v>33.884</v>
      </c>
      <c r="BC327" s="82">
        <f t="shared" si="22"/>
        <v>40.999639999999999</v>
      </c>
    </row>
    <row r="328" spans="53:55" x14ac:dyDescent="0.25">
      <c r="BA328" s="164" t="s">
        <v>797</v>
      </c>
      <c r="BB328" s="164">
        <v>39.668999999999997</v>
      </c>
      <c r="BC328" s="82">
        <f t="shared" si="22"/>
        <v>47.999489999999994</v>
      </c>
    </row>
    <row r="329" spans="53:55" x14ac:dyDescent="0.25">
      <c r="BA329" s="164" t="s">
        <v>798</v>
      </c>
      <c r="BB329" s="164">
        <v>28.925999999999998</v>
      </c>
      <c r="BC329" s="82">
        <f t="shared" si="22"/>
        <v>35.000459999999997</v>
      </c>
    </row>
    <row r="330" spans="53:55" x14ac:dyDescent="0.25">
      <c r="BA330" s="164" t="s">
        <v>799</v>
      </c>
      <c r="BB330" s="164">
        <v>25.62</v>
      </c>
      <c r="BC330" s="82">
        <f t="shared" si="22"/>
        <v>31.0002</v>
      </c>
    </row>
    <row r="331" spans="53:55" x14ac:dyDescent="0.25">
      <c r="BA331" s="164" t="s">
        <v>800</v>
      </c>
      <c r="BB331" s="164">
        <v>122.31399999999999</v>
      </c>
      <c r="BC331" s="82">
        <f t="shared" si="22"/>
        <v>147.99993999999998</v>
      </c>
    </row>
    <row r="332" spans="53:55" x14ac:dyDescent="0.25">
      <c r="BA332" s="164" t="s">
        <v>801</v>
      </c>
      <c r="BB332" s="164">
        <v>185.124</v>
      </c>
      <c r="BC332" s="82">
        <f t="shared" si="22"/>
        <v>224.00003999999998</v>
      </c>
    </row>
    <row r="333" spans="53:55" x14ac:dyDescent="0.25">
      <c r="BA333" s="164" t="s">
        <v>802</v>
      </c>
      <c r="BB333" s="164">
        <v>180.16499999999999</v>
      </c>
      <c r="BC333" s="82">
        <f t="shared" si="22"/>
        <v>217.99964999999997</v>
      </c>
    </row>
    <row r="334" spans="53:55" x14ac:dyDescent="0.25">
      <c r="BA334" s="164" t="s">
        <v>803</v>
      </c>
      <c r="BB334" s="164">
        <v>264.46300000000002</v>
      </c>
      <c r="BC334" s="82">
        <f t="shared" si="22"/>
        <v>320.00023000000004</v>
      </c>
    </row>
    <row r="335" spans="53:55" x14ac:dyDescent="0.25">
      <c r="BA335" s="164" t="s">
        <v>804</v>
      </c>
      <c r="BB335" s="164">
        <v>5.3719999999999999</v>
      </c>
      <c r="BC335" s="82">
        <f t="shared" si="22"/>
        <v>6.5001199999999999</v>
      </c>
    </row>
    <row r="336" spans="53:55" x14ac:dyDescent="0.25">
      <c r="BA336" s="164" t="s">
        <v>805</v>
      </c>
      <c r="BB336" s="164">
        <v>49.585999999999999</v>
      </c>
      <c r="BC336" s="82">
        <f t="shared" si="22"/>
        <v>59.999059999999993</v>
      </c>
    </row>
    <row r="337" spans="53:55" x14ac:dyDescent="0.25">
      <c r="BA337" s="164" t="s">
        <v>806</v>
      </c>
      <c r="BB337" s="164">
        <v>92.561000000000007</v>
      </c>
      <c r="BC337" s="82">
        <f t="shared" si="22"/>
        <v>111.99881000000001</v>
      </c>
    </row>
    <row r="338" spans="53:55" x14ac:dyDescent="0.25">
      <c r="BA338" s="164" t="s">
        <v>807</v>
      </c>
      <c r="BB338" s="164">
        <v>31.405000000000001</v>
      </c>
      <c r="BC338" s="82">
        <f t="shared" si="22"/>
        <v>38.000050000000002</v>
      </c>
    </row>
    <row r="339" spans="53:55" x14ac:dyDescent="0.25">
      <c r="BA339" s="164" t="s">
        <v>808</v>
      </c>
      <c r="BB339" s="164">
        <v>157.02500000000001</v>
      </c>
      <c r="BC339" s="82">
        <f t="shared" si="22"/>
        <v>190.00024999999999</v>
      </c>
    </row>
    <row r="340" spans="53:55" x14ac:dyDescent="0.25">
      <c r="BA340" s="164" t="s">
        <v>809</v>
      </c>
      <c r="BB340" s="164">
        <v>6.1980000000000004</v>
      </c>
      <c r="BC340" s="82">
        <f t="shared" si="22"/>
        <v>7.4995799999999999</v>
      </c>
    </row>
    <row r="341" spans="53:55" x14ac:dyDescent="0.25">
      <c r="BA341" s="164" t="s">
        <v>810</v>
      </c>
      <c r="BB341" s="164">
        <v>86.777000000000001</v>
      </c>
      <c r="BC341" s="82">
        <f t="shared" si="22"/>
        <v>105.00017</v>
      </c>
    </row>
    <row r="342" spans="53:55" x14ac:dyDescent="0.25">
      <c r="BA342" s="164" t="s">
        <v>811</v>
      </c>
      <c r="BB342" s="164">
        <v>7.4379999999999997</v>
      </c>
      <c r="BC342" s="82">
        <f t="shared" si="22"/>
        <v>8.999979999999999</v>
      </c>
    </row>
    <row r="343" spans="53:55" x14ac:dyDescent="0.25">
      <c r="BA343" s="164" t="s">
        <v>812</v>
      </c>
      <c r="BB343" s="164">
        <v>138.84299999999999</v>
      </c>
      <c r="BC343" s="82">
        <f t="shared" si="22"/>
        <v>168.00002999999998</v>
      </c>
    </row>
    <row r="344" spans="53:55" x14ac:dyDescent="0.25">
      <c r="BA344" s="164" t="s">
        <v>813</v>
      </c>
      <c r="BB344" s="164">
        <v>227.27</v>
      </c>
      <c r="BC344" s="82">
        <f t="shared" si="22"/>
        <v>274.99670000000003</v>
      </c>
    </row>
    <row r="345" spans="53:55" x14ac:dyDescent="0.25">
      <c r="BA345" s="164" t="s">
        <v>814</v>
      </c>
      <c r="BB345" s="164">
        <v>37.19</v>
      </c>
      <c r="BC345" s="82">
        <f t="shared" si="22"/>
        <v>44.999899999999997</v>
      </c>
    </row>
    <row r="346" spans="53:55" x14ac:dyDescent="0.25">
      <c r="BA346" s="164" t="s">
        <v>815</v>
      </c>
      <c r="BB346" s="164">
        <v>7.4379999999999997</v>
      </c>
      <c r="BC346" s="82">
        <f t="shared" si="22"/>
        <v>8.999979999999999</v>
      </c>
    </row>
    <row r="347" spans="53:55" x14ac:dyDescent="0.25">
      <c r="BA347" s="164" t="s">
        <v>816</v>
      </c>
      <c r="BB347" s="164">
        <v>37.149000000000001</v>
      </c>
      <c r="BC347" s="82">
        <f t="shared" si="22"/>
        <v>44.950290000000003</v>
      </c>
    </row>
    <row r="348" spans="53:55" x14ac:dyDescent="0.25">
      <c r="BA348" s="164" t="s">
        <v>817</v>
      </c>
      <c r="BB348" s="164">
        <v>107.39700000000001</v>
      </c>
      <c r="BC348" s="82">
        <f t="shared" si="22"/>
        <v>129.95036999999999</v>
      </c>
    </row>
    <row r="349" spans="53:55" x14ac:dyDescent="0.25">
      <c r="BA349" s="164" t="s">
        <v>818</v>
      </c>
      <c r="BB349" s="164">
        <v>24.751999999999999</v>
      </c>
      <c r="BC349" s="82">
        <f t="shared" si="22"/>
        <v>29.949919999999999</v>
      </c>
    </row>
    <row r="350" spans="53:55" x14ac:dyDescent="0.25">
      <c r="BA350" s="164" t="s">
        <v>819</v>
      </c>
      <c r="BB350" s="164">
        <v>33.017000000000003</v>
      </c>
      <c r="BC350" s="82">
        <f t="shared" si="22"/>
        <v>39.950569999999999</v>
      </c>
    </row>
    <row r="351" spans="53:55" x14ac:dyDescent="0.25">
      <c r="BA351" s="164" t="s">
        <v>820</v>
      </c>
      <c r="BB351" s="164">
        <v>31.364000000000001</v>
      </c>
      <c r="BC351" s="82">
        <f t="shared" si="22"/>
        <v>37.95044</v>
      </c>
    </row>
    <row r="352" spans="53:55" x14ac:dyDescent="0.25">
      <c r="BA352" s="164" t="s">
        <v>821</v>
      </c>
      <c r="BB352" s="164">
        <v>28.925999999999998</v>
      </c>
      <c r="BC352" s="82">
        <f t="shared" si="22"/>
        <v>35.000459999999997</v>
      </c>
    </row>
    <row r="353" spans="53:55" x14ac:dyDescent="0.25">
      <c r="BA353" s="164" t="s">
        <v>822</v>
      </c>
      <c r="BB353" s="164">
        <v>23.14</v>
      </c>
      <c r="BC353" s="82">
        <f t="shared" si="22"/>
        <v>27.999400000000001</v>
      </c>
    </row>
    <row r="354" spans="53:55" x14ac:dyDescent="0.25">
      <c r="BA354" s="164" t="s">
        <v>823</v>
      </c>
      <c r="BB354" s="164">
        <v>23.966999999999999</v>
      </c>
      <c r="BC354" s="82">
        <f t="shared" si="22"/>
        <v>29.000069999999997</v>
      </c>
    </row>
    <row r="355" spans="53:55" x14ac:dyDescent="0.25">
      <c r="BA355" s="164" t="s">
        <v>824</v>
      </c>
      <c r="BB355" s="164">
        <v>4.13</v>
      </c>
      <c r="BC355" s="82">
        <f t="shared" si="22"/>
        <v>4.9973000000000001</v>
      </c>
    </row>
    <row r="356" spans="53:55" x14ac:dyDescent="0.25">
      <c r="BA356" s="164" t="s">
        <v>825</v>
      </c>
      <c r="BB356" s="164">
        <v>61.98</v>
      </c>
      <c r="BC356" s="82">
        <f t="shared" si="22"/>
        <v>74.995799999999988</v>
      </c>
    </row>
    <row r="357" spans="53:55" x14ac:dyDescent="0.25">
      <c r="BA357" s="164" t="s">
        <v>826</v>
      </c>
      <c r="BB357" s="164">
        <v>81.817999999999998</v>
      </c>
      <c r="BC357" s="82">
        <f t="shared" si="22"/>
        <v>98.999780000000001</v>
      </c>
    </row>
    <row r="358" spans="53:55" x14ac:dyDescent="0.25">
      <c r="BA358" s="164" t="s">
        <v>827</v>
      </c>
      <c r="BB358" s="164">
        <v>16.529</v>
      </c>
      <c r="BC358" s="82">
        <f t="shared" si="22"/>
        <v>20.00009</v>
      </c>
    </row>
    <row r="359" spans="53:55" x14ac:dyDescent="0.25">
      <c r="BA359" s="164" t="s">
        <v>828</v>
      </c>
      <c r="BB359" s="164">
        <v>4.13</v>
      </c>
      <c r="BC359" s="82">
        <f t="shared" si="22"/>
        <v>4.9973000000000001</v>
      </c>
    </row>
    <row r="360" spans="53:55" x14ac:dyDescent="0.25">
      <c r="BA360" s="164" t="s">
        <v>829</v>
      </c>
      <c r="BB360" s="164">
        <v>4.13</v>
      </c>
      <c r="BC360" s="82">
        <f t="shared" si="22"/>
        <v>4.9973000000000001</v>
      </c>
    </row>
    <row r="361" spans="53:55" x14ac:dyDescent="0.25">
      <c r="BA361" s="164" t="s">
        <v>830</v>
      </c>
      <c r="BB361" s="164">
        <v>53.72</v>
      </c>
      <c r="BC361" s="82">
        <f t="shared" si="22"/>
        <v>65.001199999999997</v>
      </c>
    </row>
    <row r="362" spans="53:55" x14ac:dyDescent="0.25">
      <c r="BA362" s="164" t="s">
        <v>831</v>
      </c>
      <c r="BB362" s="164">
        <v>29.751999999999999</v>
      </c>
      <c r="BC362" s="82">
        <f t="shared" si="22"/>
        <v>35.999919999999996</v>
      </c>
    </row>
    <row r="363" spans="53:55" x14ac:dyDescent="0.25">
      <c r="BA363" s="164" t="s">
        <v>832</v>
      </c>
      <c r="BB363" s="164">
        <v>4.13</v>
      </c>
      <c r="BC363" s="82">
        <f t="shared" si="22"/>
        <v>4.9973000000000001</v>
      </c>
    </row>
    <row r="364" spans="53:55" x14ac:dyDescent="0.25">
      <c r="BA364" s="164" t="s">
        <v>833</v>
      </c>
      <c r="BB364" s="164">
        <v>65.289000000000001</v>
      </c>
      <c r="BC364" s="82">
        <f t="shared" si="22"/>
        <v>78.999690000000001</v>
      </c>
    </row>
    <row r="365" spans="53:55" x14ac:dyDescent="0.25">
      <c r="BA365" s="164" t="s">
        <v>834</v>
      </c>
      <c r="BB365" s="164">
        <v>78.510000000000005</v>
      </c>
      <c r="BC365" s="82">
        <f t="shared" si="22"/>
        <v>94.997100000000003</v>
      </c>
    </row>
    <row r="366" spans="53:55" x14ac:dyDescent="0.25">
      <c r="BA366" s="164" t="s">
        <v>835</v>
      </c>
      <c r="BB366" s="164">
        <v>14.875999999999999</v>
      </c>
      <c r="BC366" s="82">
        <f t="shared" si="22"/>
        <v>17.999959999999998</v>
      </c>
    </row>
    <row r="367" spans="53:55" x14ac:dyDescent="0.25">
      <c r="BA367" s="164" t="s">
        <v>836</v>
      </c>
      <c r="BB367" s="164">
        <v>4.13</v>
      </c>
      <c r="BC367" s="82">
        <f t="shared" si="22"/>
        <v>4.9973000000000001</v>
      </c>
    </row>
    <row r="368" spans="53:55" x14ac:dyDescent="0.25">
      <c r="BA368" s="164" t="s">
        <v>837</v>
      </c>
      <c r="BB368" s="164">
        <v>606.61199999999997</v>
      </c>
      <c r="BC368" s="82">
        <f t="shared" si="22"/>
        <v>734.00051999999994</v>
      </c>
    </row>
    <row r="369" spans="53:55" x14ac:dyDescent="0.25">
      <c r="BA369" s="164" t="s">
        <v>838</v>
      </c>
      <c r="BB369" s="164">
        <v>823.96699999999998</v>
      </c>
      <c r="BC369" s="82">
        <f t="shared" si="22"/>
        <v>997.00006999999994</v>
      </c>
    </row>
    <row r="370" spans="53:55" x14ac:dyDescent="0.25">
      <c r="BA370" s="164" t="s">
        <v>839</v>
      </c>
      <c r="BB370" s="164">
        <v>1297.521</v>
      </c>
      <c r="BC370" s="82">
        <f t="shared" si="22"/>
        <v>1570.0004099999999</v>
      </c>
    </row>
    <row r="371" spans="53:55" x14ac:dyDescent="0.25">
      <c r="BA371" s="164" t="s">
        <v>840</v>
      </c>
      <c r="BB371" s="164">
        <v>2386.777</v>
      </c>
      <c r="BC371" s="82">
        <f t="shared" si="22"/>
        <v>2888.0001699999998</v>
      </c>
    </row>
    <row r="372" spans="53:55" x14ac:dyDescent="0.25">
      <c r="BA372" s="164" t="s">
        <v>841</v>
      </c>
      <c r="BB372" s="164">
        <v>16.53</v>
      </c>
      <c r="BC372" s="82">
        <f t="shared" si="22"/>
        <v>20.001300000000001</v>
      </c>
    </row>
    <row r="373" spans="53:55" x14ac:dyDescent="0.25">
      <c r="BA373" s="164" t="s">
        <v>842</v>
      </c>
      <c r="BB373" s="164">
        <v>33.058</v>
      </c>
      <c r="BC373" s="82">
        <f t="shared" si="22"/>
        <v>40.00018</v>
      </c>
    </row>
    <row r="374" spans="53:55" x14ac:dyDescent="0.25">
      <c r="BA374" s="164" t="s">
        <v>843</v>
      </c>
      <c r="BB374" s="164">
        <v>28.925999999999998</v>
      </c>
      <c r="BC374" s="82">
        <f t="shared" si="22"/>
        <v>35.000459999999997</v>
      </c>
    </row>
    <row r="375" spans="53:55" x14ac:dyDescent="0.25">
      <c r="BA375" s="164" t="s">
        <v>844</v>
      </c>
      <c r="BB375" s="164">
        <v>28.925999999999998</v>
      </c>
      <c r="BC375" s="82">
        <f t="shared" si="22"/>
        <v>35.000459999999997</v>
      </c>
    </row>
    <row r="376" spans="53:55" x14ac:dyDescent="0.25">
      <c r="BA376" s="164" t="s">
        <v>845</v>
      </c>
      <c r="BB376" s="164">
        <v>37.19</v>
      </c>
      <c r="BC376" s="82">
        <f t="shared" si="22"/>
        <v>44.999899999999997</v>
      </c>
    </row>
    <row r="377" spans="53:55" x14ac:dyDescent="0.25">
      <c r="BA377" s="164" t="s">
        <v>846</v>
      </c>
      <c r="BB377" s="164">
        <v>45.454999999999998</v>
      </c>
      <c r="BC377" s="82">
        <f t="shared" si="22"/>
        <v>55.000549999999997</v>
      </c>
    </row>
    <row r="378" spans="53:55" x14ac:dyDescent="0.25">
      <c r="BA378" s="164" t="s">
        <v>847</v>
      </c>
      <c r="BB378" s="164">
        <v>10.744</v>
      </c>
      <c r="BC378" s="82">
        <f t="shared" si="22"/>
        <v>13.00024</v>
      </c>
    </row>
    <row r="379" spans="53:55" x14ac:dyDescent="0.25">
      <c r="BA379" s="164" t="s">
        <v>848</v>
      </c>
      <c r="BB379" s="164">
        <v>19.835000000000001</v>
      </c>
      <c r="BC379" s="82">
        <f t="shared" si="22"/>
        <v>24.000350000000001</v>
      </c>
    </row>
    <row r="380" spans="53:55" x14ac:dyDescent="0.25">
      <c r="BA380" s="164" t="s">
        <v>849</v>
      </c>
      <c r="BB380" s="164">
        <v>19.829999999999998</v>
      </c>
      <c r="BC380" s="82">
        <f t="shared" si="22"/>
        <v>23.994299999999996</v>
      </c>
    </row>
    <row r="381" spans="53:55" x14ac:dyDescent="0.25">
      <c r="BA381" s="164" t="s">
        <v>850</v>
      </c>
      <c r="BB381" s="164">
        <v>19.835000000000001</v>
      </c>
      <c r="BC381" s="82">
        <f t="shared" si="22"/>
        <v>24.000350000000001</v>
      </c>
    </row>
    <row r="382" spans="53:55" x14ac:dyDescent="0.25">
      <c r="BA382" s="164" t="s">
        <v>851</v>
      </c>
      <c r="BB382" s="164">
        <v>19.835000000000001</v>
      </c>
      <c r="BC382" s="82">
        <f t="shared" si="22"/>
        <v>24.000350000000001</v>
      </c>
    </row>
    <row r="383" spans="53:55" x14ac:dyDescent="0.25">
      <c r="BA383" s="164" t="s">
        <v>852</v>
      </c>
      <c r="BB383" s="164">
        <v>2.0659999999999998</v>
      </c>
      <c r="BC383" s="82">
        <f t="shared" si="22"/>
        <v>2.4998599999999995</v>
      </c>
    </row>
    <row r="384" spans="53:55" x14ac:dyDescent="0.25">
      <c r="BA384" s="164" t="s">
        <v>853</v>
      </c>
      <c r="BB384" s="164">
        <v>148.76</v>
      </c>
      <c r="BC384" s="82">
        <f t="shared" si="22"/>
        <v>179.99959999999999</v>
      </c>
    </row>
    <row r="385" spans="53:55" x14ac:dyDescent="0.25">
      <c r="BA385" s="164" t="s">
        <v>854</v>
      </c>
      <c r="BB385" s="164">
        <v>4.13</v>
      </c>
      <c r="BC385" s="82">
        <f t="shared" si="22"/>
        <v>4.9973000000000001</v>
      </c>
    </row>
    <row r="386" spans="53:55" x14ac:dyDescent="0.25">
      <c r="BA386" s="164" t="s">
        <v>855</v>
      </c>
      <c r="BB386" s="164">
        <v>4.13</v>
      </c>
      <c r="BC386" s="82">
        <f t="shared" si="22"/>
        <v>4.9973000000000001</v>
      </c>
    </row>
    <row r="387" spans="53:55" x14ac:dyDescent="0.25">
      <c r="BA387" s="164" t="s">
        <v>856</v>
      </c>
      <c r="BB387" s="164">
        <v>20.66</v>
      </c>
      <c r="BC387" s="82">
        <f t="shared" ref="BC387:BC450" si="23">BB387*1.21</f>
        <v>24.9986</v>
      </c>
    </row>
    <row r="388" spans="53:55" x14ac:dyDescent="0.25">
      <c r="BA388" s="164" t="s">
        <v>857</v>
      </c>
      <c r="BB388" s="164">
        <v>20.66</v>
      </c>
      <c r="BC388" s="82">
        <f t="shared" si="23"/>
        <v>24.9986</v>
      </c>
    </row>
    <row r="389" spans="53:55" x14ac:dyDescent="0.25">
      <c r="BA389" s="164" t="s">
        <v>858</v>
      </c>
      <c r="BB389" s="164">
        <v>20.66</v>
      </c>
      <c r="BC389" s="82">
        <f t="shared" si="23"/>
        <v>24.9986</v>
      </c>
    </row>
    <row r="390" spans="53:55" x14ac:dyDescent="0.25">
      <c r="BA390" s="164" t="s">
        <v>859</v>
      </c>
      <c r="BB390" s="164">
        <v>2.0699999999999998</v>
      </c>
      <c r="BC390" s="82">
        <f t="shared" si="23"/>
        <v>2.5046999999999997</v>
      </c>
    </row>
    <row r="391" spans="53:55" x14ac:dyDescent="0.25">
      <c r="BA391" s="164" t="s">
        <v>860</v>
      </c>
      <c r="BB391" s="164">
        <v>8.2639999999999993</v>
      </c>
      <c r="BC391" s="82">
        <f t="shared" si="23"/>
        <v>9.9994399999999981</v>
      </c>
    </row>
    <row r="392" spans="53:55" x14ac:dyDescent="0.25">
      <c r="BA392" s="164" t="s">
        <v>861</v>
      </c>
      <c r="BB392" s="164">
        <v>2.8929999999999998</v>
      </c>
      <c r="BC392" s="82">
        <f t="shared" si="23"/>
        <v>3.5005299999999995</v>
      </c>
    </row>
    <row r="393" spans="53:55" x14ac:dyDescent="0.25">
      <c r="BA393" s="164" t="s">
        <v>862</v>
      </c>
      <c r="BB393" s="164">
        <v>2.8919999999999999</v>
      </c>
      <c r="BC393" s="82">
        <f t="shared" si="23"/>
        <v>3.49932</v>
      </c>
    </row>
    <row r="394" spans="53:55" x14ac:dyDescent="0.25">
      <c r="BA394" s="164" t="s">
        <v>863</v>
      </c>
      <c r="BB394" s="164">
        <v>37.19</v>
      </c>
      <c r="BC394" s="82">
        <f t="shared" si="23"/>
        <v>44.999899999999997</v>
      </c>
    </row>
    <row r="395" spans="53:55" x14ac:dyDescent="0.25">
      <c r="BA395" s="164" t="s">
        <v>864</v>
      </c>
      <c r="BB395" s="164">
        <v>19.835000000000001</v>
      </c>
      <c r="BC395" s="82">
        <f t="shared" si="23"/>
        <v>24.000350000000001</v>
      </c>
    </row>
    <row r="396" spans="53:55" x14ac:dyDescent="0.25">
      <c r="BA396" s="164" t="s">
        <v>865</v>
      </c>
      <c r="BB396" s="164">
        <v>4.9169999999999998</v>
      </c>
      <c r="BC396" s="82">
        <f t="shared" si="23"/>
        <v>5.9495699999999996</v>
      </c>
    </row>
    <row r="397" spans="53:55" x14ac:dyDescent="0.25">
      <c r="BA397" s="164" t="s">
        <v>866</v>
      </c>
      <c r="BB397" s="164">
        <v>20.62</v>
      </c>
      <c r="BC397" s="82">
        <f t="shared" si="23"/>
        <v>24.950199999999999</v>
      </c>
    </row>
    <row r="398" spans="53:55" x14ac:dyDescent="0.25">
      <c r="BA398" s="164" t="s">
        <v>867</v>
      </c>
      <c r="BB398" s="164">
        <v>14.835000000000001</v>
      </c>
      <c r="BC398" s="82">
        <f t="shared" si="23"/>
        <v>17.95035</v>
      </c>
    </row>
    <row r="399" spans="53:55" x14ac:dyDescent="0.25">
      <c r="BA399" s="164" t="s">
        <v>868</v>
      </c>
      <c r="BB399" s="164">
        <v>19.835000000000001</v>
      </c>
      <c r="BC399" s="82">
        <f t="shared" si="23"/>
        <v>24.000350000000001</v>
      </c>
    </row>
    <row r="400" spans="53:55" x14ac:dyDescent="0.25">
      <c r="BA400" s="164" t="s">
        <v>869</v>
      </c>
      <c r="BB400" s="164">
        <v>19.835000000000001</v>
      </c>
      <c r="BC400" s="82">
        <f t="shared" si="23"/>
        <v>24.000350000000001</v>
      </c>
    </row>
    <row r="401" spans="53:55" x14ac:dyDescent="0.25">
      <c r="BA401" s="164" t="s">
        <v>870</v>
      </c>
      <c r="BB401" s="164">
        <v>19.835000000000001</v>
      </c>
      <c r="BC401" s="82">
        <f t="shared" si="23"/>
        <v>24.000350000000001</v>
      </c>
    </row>
    <row r="402" spans="53:55" x14ac:dyDescent="0.25">
      <c r="BA402" s="164" t="s">
        <v>871</v>
      </c>
      <c r="BB402" s="164">
        <v>19.835000000000001</v>
      </c>
      <c r="BC402" s="82">
        <f t="shared" si="23"/>
        <v>24.000350000000001</v>
      </c>
    </row>
    <row r="403" spans="53:55" x14ac:dyDescent="0.25">
      <c r="BA403" s="164" t="s">
        <v>872</v>
      </c>
      <c r="BB403" s="164">
        <v>11.57</v>
      </c>
      <c r="BC403" s="82">
        <f t="shared" si="23"/>
        <v>13.999700000000001</v>
      </c>
    </row>
    <row r="404" spans="53:55" x14ac:dyDescent="0.25">
      <c r="BA404" s="164" t="s">
        <v>873</v>
      </c>
      <c r="BB404" s="164">
        <v>5.7850000000000001</v>
      </c>
      <c r="BC404" s="82">
        <f t="shared" si="23"/>
        <v>6.9998500000000003</v>
      </c>
    </row>
    <row r="405" spans="53:55" x14ac:dyDescent="0.25">
      <c r="BA405" s="164" t="s">
        <v>874</v>
      </c>
      <c r="BB405" s="164">
        <v>20.661000000000001</v>
      </c>
      <c r="BC405" s="82">
        <f t="shared" si="23"/>
        <v>24.99981</v>
      </c>
    </row>
    <row r="406" spans="53:55" x14ac:dyDescent="0.25">
      <c r="BA406" s="164" t="s">
        <v>875</v>
      </c>
      <c r="BB406" s="164">
        <v>57.024999999999999</v>
      </c>
      <c r="BC406" s="82">
        <f t="shared" si="23"/>
        <v>69.000249999999994</v>
      </c>
    </row>
    <row r="407" spans="53:55" x14ac:dyDescent="0.25">
      <c r="BA407" s="164" t="s">
        <v>876</v>
      </c>
      <c r="BB407" s="164">
        <v>54.545000000000002</v>
      </c>
      <c r="BC407" s="82">
        <f t="shared" si="23"/>
        <v>65.999449999999996</v>
      </c>
    </row>
    <row r="408" spans="53:55" x14ac:dyDescent="0.25">
      <c r="BA408" s="164" t="s">
        <v>877</v>
      </c>
      <c r="BB408" s="164">
        <v>2.0659999999999998</v>
      </c>
      <c r="BC408" s="82">
        <f t="shared" si="23"/>
        <v>2.4998599999999995</v>
      </c>
    </row>
    <row r="409" spans="53:55" x14ac:dyDescent="0.25">
      <c r="BA409" s="164" t="s">
        <v>878</v>
      </c>
      <c r="BB409" s="164">
        <v>4.1319999999999997</v>
      </c>
      <c r="BC409" s="82">
        <f t="shared" si="23"/>
        <v>4.9997199999999991</v>
      </c>
    </row>
    <row r="410" spans="53:55" x14ac:dyDescent="0.25">
      <c r="BA410" s="164" t="s">
        <v>879</v>
      </c>
      <c r="BB410" s="164">
        <v>2.4790000000000001</v>
      </c>
      <c r="BC410" s="82">
        <f t="shared" si="23"/>
        <v>2.99959</v>
      </c>
    </row>
    <row r="411" spans="53:55" x14ac:dyDescent="0.25">
      <c r="BA411" s="164" t="s">
        <v>880</v>
      </c>
      <c r="BB411" s="164">
        <v>14.874000000000001</v>
      </c>
      <c r="BC411" s="82">
        <f t="shared" si="23"/>
        <v>17.997540000000001</v>
      </c>
    </row>
    <row r="412" spans="53:55" x14ac:dyDescent="0.25">
      <c r="BA412" s="164" t="s">
        <v>881</v>
      </c>
      <c r="BB412" s="164">
        <v>1.653</v>
      </c>
      <c r="BC412" s="82">
        <f t="shared" si="23"/>
        <v>2.00013</v>
      </c>
    </row>
    <row r="413" spans="53:55" x14ac:dyDescent="0.25">
      <c r="BA413" s="164" t="s">
        <v>882</v>
      </c>
      <c r="BB413" s="164">
        <v>1.653</v>
      </c>
      <c r="BC413" s="82">
        <f t="shared" si="23"/>
        <v>2.00013</v>
      </c>
    </row>
    <row r="414" spans="53:55" x14ac:dyDescent="0.25">
      <c r="BA414" s="164" t="s">
        <v>883</v>
      </c>
      <c r="BB414" s="164">
        <v>227.27</v>
      </c>
      <c r="BC414" s="82">
        <f t="shared" si="23"/>
        <v>274.99670000000003</v>
      </c>
    </row>
    <row r="415" spans="53:55" x14ac:dyDescent="0.25">
      <c r="BA415" s="164" t="s">
        <v>884</v>
      </c>
      <c r="BB415" s="164">
        <v>8.2639999999999993</v>
      </c>
      <c r="BC415" s="82">
        <f t="shared" si="23"/>
        <v>9.9994399999999981</v>
      </c>
    </row>
    <row r="416" spans="53:55" x14ac:dyDescent="0.25">
      <c r="BA416" s="164" t="s">
        <v>885</v>
      </c>
      <c r="BB416" s="164">
        <v>6.1980000000000004</v>
      </c>
      <c r="BC416" s="82">
        <f t="shared" si="23"/>
        <v>7.4995799999999999</v>
      </c>
    </row>
    <row r="417" spans="53:55" x14ac:dyDescent="0.25">
      <c r="BA417" s="164" t="s">
        <v>886</v>
      </c>
      <c r="BB417" s="164">
        <v>8.2650000000000006</v>
      </c>
      <c r="BC417" s="82">
        <f t="shared" si="23"/>
        <v>10.00065</v>
      </c>
    </row>
    <row r="418" spans="53:55" x14ac:dyDescent="0.25">
      <c r="BA418" s="164" t="s">
        <v>887</v>
      </c>
      <c r="BB418" s="164">
        <v>12.397</v>
      </c>
      <c r="BC418" s="82">
        <f t="shared" si="23"/>
        <v>15.00037</v>
      </c>
    </row>
    <row r="419" spans="53:55" x14ac:dyDescent="0.25">
      <c r="BA419" s="164" t="s">
        <v>888</v>
      </c>
      <c r="BB419" s="164">
        <v>16.529</v>
      </c>
      <c r="BC419" s="82">
        <f t="shared" si="23"/>
        <v>20.00009</v>
      </c>
    </row>
    <row r="420" spans="53:55" x14ac:dyDescent="0.25">
      <c r="BA420" s="164" t="s">
        <v>889</v>
      </c>
      <c r="BB420" s="164">
        <v>20.661000000000001</v>
      </c>
      <c r="BC420" s="82">
        <f t="shared" si="23"/>
        <v>24.99981</v>
      </c>
    </row>
    <row r="421" spans="53:55" x14ac:dyDescent="0.25">
      <c r="BA421" s="164" t="s">
        <v>890</v>
      </c>
      <c r="BB421" s="164">
        <v>4.1319999999999997</v>
      </c>
      <c r="BC421" s="82">
        <f t="shared" si="23"/>
        <v>4.9997199999999991</v>
      </c>
    </row>
    <row r="422" spans="53:55" x14ac:dyDescent="0.25">
      <c r="BA422" s="164" t="s">
        <v>891</v>
      </c>
      <c r="BB422" s="164">
        <v>4.9589999999999996</v>
      </c>
      <c r="BC422" s="82">
        <f t="shared" si="23"/>
        <v>6.0003899999999994</v>
      </c>
    </row>
    <row r="423" spans="53:55" x14ac:dyDescent="0.25">
      <c r="BA423" s="164" t="s">
        <v>892</v>
      </c>
      <c r="BB423" s="164">
        <v>5.7850000000000001</v>
      </c>
      <c r="BC423" s="82">
        <f t="shared" si="23"/>
        <v>6.9998500000000003</v>
      </c>
    </row>
    <row r="424" spans="53:55" x14ac:dyDescent="0.25">
      <c r="BA424" s="164" t="s">
        <v>893</v>
      </c>
      <c r="BB424" s="164">
        <v>6.6120000000000001</v>
      </c>
      <c r="BC424" s="82">
        <f t="shared" si="23"/>
        <v>8.0005199999999999</v>
      </c>
    </row>
    <row r="425" spans="53:55" x14ac:dyDescent="0.25">
      <c r="BA425" s="164" t="s">
        <v>894</v>
      </c>
      <c r="BB425" s="164">
        <v>9.0909999999999993</v>
      </c>
      <c r="BC425" s="82">
        <f t="shared" si="23"/>
        <v>11.000109999999999</v>
      </c>
    </row>
    <row r="426" spans="53:55" x14ac:dyDescent="0.25">
      <c r="BA426" s="164" t="s">
        <v>895</v>
      </c>
      <c r="BB426" s="164">
        <v>10.744</v>
      </c>
      <c r="BC426" s="82">
        <f t="shared" si="23"/>
        <v>13.00024</v>
      </c>
    </row>
    <row r="427" spans="53:55" x14ac:dyDescent="0.25">
      <c r="BA427" s="164" t="s">
        <v>896</v>
      </c>
      <c r="BB427" s="164">
        <v>8.2639999999999993</v>
      </c>
      <c r="BC427" s="82">
        <f t="shared" si="23"/>
        <v>9.9994399999999981</v>
      </c>
    </row>
    <row r="428" spans="53:55" x14ac:dyDescent="0.25">
      <c r="BA428" s="164" t="s">
        <v>897</v>
      </c>
      <c r="BB428" s="164">
        <v>10.744</v>
      </c>
      <c r="BC428" s="82">
        <f t="shared" si="23"/>
        <v>13.00024</v>
      </c>
    </row>
    <row r="429" spans="53:55" x14ac:dyDescent="0.25">
      <c r="BA429" s="164" t="s">
        <v>898</v>
      </c>
      <c r="BB429" s="164">
        <v>18.181999999999999</v>
      </c>
      <c r="BC429" s="82">
        <f t="shared" si="23"/>
        <v>22.000219999999999</v>
      </c>
    </row>
    <row r="430" spans="53:55" x14ac:dyDescent="0.25">
      <c r="BA430" s="164" t="s">
        <v>899</v>
      </c>
      <c r="BB430" s="164">
        <v>12.397</v>
      </c>
      <c r="BC430" s="82">
        <f t="shared" si="23"/>
        <v>15.00037</v>
      </c>
    </row>
    <row r="431" spans="53:55" x14ac:dyDescent="0.25">
      <c r="BA431" s="164" t="s">
        <v>900</v>
      </c>
      <c r="BB431" s="164">
        <v>13.223000000000001</v>
      </c>
      <c r="BC431" s="82">
        <f t="shared" si="23"/>
        <v>15.999830000000001</v>
      </c>
    </row>
    <row r="432" spans="53:55" x14ac:dyDescent="0.25">
      <c r="BA432" s="164" t="s">
        <v>901</v>
      </c>
      <c r="BB432" s="164">
        <v>30.579000000000001</v>
      </c>
      <c r="BC432" s="82">
        <f t="shared" si="23"/>
        <v>37.000590000000003</v>
      </c>
    </row>
    <row r="433" spans="53:55" x14ac:dyDescent="0.25">
      <c r="BA433" s="164" t="s">
        <v>902</v>
      </c>
      <c r="BB433" s="164">
        <v>13.223000000000001</v>
      </c>
      <c r="BC433" s="82">
        <f t="shared" si="23"/>
        <v>15.999830000000001</v>
      </c>
    </row>
    <row r="434" spans="53:55" x14ac:dyDescent="0.25">
      <c r="BA434" s="164" t="s">
        <v>903</v>
      </c>
      <c r="BB434" s="164">
        <v>3.4710000000000001</v>
      </c>
      <c r="BC434" s="82">
        <f t="shared" si="23"/>
        <v>4.19991</v>
      </c>
    </row>
    <row r="435" spans="53:55" x14ac:dyDescent="0.25">
      <c r="BA435" s="164" t="s">
        <v>904</v>
      </c>
      <c r="BB435" s="164">
        <v>326.45</v>
      </c>
      <c r="BC435" s="82">
        <f t="shared" si="23"/>
        <v>395.00449999999995</v>
      </c>
    </row>
    <row r="436" spans="53:55" x14ac:dyDescent="0.25">
      <c r="BA436" s="164" t="s">
        <v>905</v>
      </c>
      <c r="BB436" s="164">
        <v>123.967</v>
      </c>
      <c r="BC436" s="82">
        <f t="shared" si="23"/>
        <v>150.00006999999999</v>
      </c>
    </row>
    <row r="437" spans="53:55" x14ac:dyDescent="0.25">
      <c r="BA437" s="164" t="s">
        <v>906</v>
      </c>
      <c r="BB437" s="164">
        <v>219.01</v>
      </c>
      <c r="BC437" s="82">
        <f t="shared" si="23"/>
        <v>265.00209999999998</v>
      </c>
    </row>
    <row r="438" spans="53:55" x14ac:dyDescent="0.25">
      <c r="BA438" s="164" t="s">
        <v>907</v>
      </c>
      <c r="BB438" s="164">
        <v>404.13200000000001</v>
      </c>
      <c r="BC438" s="82">
        <f t="shared" si="23"/>
        <v>488.99971999999997</v>
      </c>
    </row>
    <row r="439" spans="53:55" x14ac:dyDescent="0.25">
      <c r="BA439" s="164" t="s">
        <v>908</v>
      </c>
      <c r="BB439" s="164">
        <v>433.88400000000001</v>
      </c>
      <c r="BC439" s="82">
        <f t="shared" si="23"/>
        <v>524.99964</v>
      </c>
    </row>
    <row r="440" spans="53:55" x14ac:dyDescent="0.25">
      <c r="BA440" s="164" t="s">
        <v>909</v>
      </c>
      <c r="BB440" s="164">
        <v>321.488</v>
      </c>
      <c r="BC440" s="82">
        <f t="shared" si="23"/>
        <v>389.00047999999998</v>
      </c>
    </row>
    <row r="441" spans="53:55" x14ac:dyDescent="0.25">
      <c r="BA441" s="164" t="s">
        <v>910</v>
      </c>
      <c r="BB441" s="164">
        <v>537.19000000000005</v>
      </c>
      <c r="BC441" s="82">
        <f t="shared" si="23"/>
        <v>649.99990000000003</v>
      </c>
    </row>
    <row r="442" spans="53:55" x14ac:dyDescent="0.25">
      <c r="BA442" s="164" t="s">
        <v>911</v>
      </c>
      <c r="BB442" s="164">
        <v>338.84300000000002</v>
      </c>
      <c r="BC442" s="82">
        <f t="shared" si="23"/>
        <v>410.00002999999998</v>
      </c>
    </row>
    <row r="443" spans="53:55" x14ac:dyDescent="0.25">
      <c r="BA443" s="164" t="s">
        <v>912</v>
      </c>
      <c r="BB443" s="164">
        <v>29.751999999999999</v>
      </c>
      <c r="BC443" s="82">
        <f t="shared" si="23"/>
        <v>35.999919999999996</v>
      </c>
    </row>
    <row r="444" spans="53:55" x14ac:dyDescent="0.25">
      <c r="BA444" s="164" t="s">
        <v>913</v>
      </c>
      <c r="BB444" s="164">
        <v>660.33</v>
      </c>
      <c r="BC444" s="82">
        <f t="shared" si="23"/>
        <v>798.99930000000006</v>
      </c>
    </row>
    <row r="445" spans="53:55" x14ac:dyDescent="0.25">
      <c r="BA445" s="164" t="s">
        <v>914</v>
      </c>
      <c r="BB445" s="164">
        <v>529.75199999999995</v>
      </c>
      <c r="BC445" s="82">
        <f t="shared" si="23"/>
        <v>640.99991999999997</v>
      </c>
    </row>
    <row r="446" spans="53:55" x14ac:dyDescent="0.25">
      <c r="BA446" s="164" t="s">
        <v>915</v>
      </c>
      <c r="BB446" s="164">
        <v>742.149</v>
      </c>
      <c r="BC446" s="82">
        <f t="shared" si="23"/>
        <v>898.00028999999995</v>
      </c>
    </row>
    <row r="447" spans="53:55" x14ac:dyDescent="0.25">
      <c r="BA447" s="164" t="s">
        <v>916</v>
      </c>
      <c r="BB447" s="164">
        <v>190.90899999999999</v>
      </c>
      <c r="BC447" s="82">
        <f t="shared" si="23"/>
        <v>230.99988999999999</v>
      </c>
    </row>
    <row r="448" spans="53:55" x14ac:dyDescent="0.25">
      <c r="BA448" s="164" t="s">
        <v>917</v>
      </c>
      <c r="BB448" s="164">
        <v>168.595</v>
      </c>
      <c r="BC448" s="82">
        <f t="shared" si="23"/>
        <v>203.99994999999998</v>
      </c>
    </row>
    <row r="449" spans="53:55" x14ac:dyDescent="0.25">
      <c r="BA449" s="164" t="s">
        <v>918</v>
      </c>
      <c r="BB449" s="164">
        <v>314.87599999999998</v>
      </c>
      <c r="BC449" s="82">
        <f t="shared" si="23"/>
        <v>380.99995999999999</v>
      </c>
    </row>
    <row r="450" spans="53:55" x14ac:dyDescent="0.25">
      <c r="BA450" s="164" t="s">
        <v>919</v>
      </c>
      <c r="BB450" s="164">
        <v>79.338999999999999</v>
      </c>
      <c r="BC450" s="82">
        <f t="shared" si="23"/>
        <v>96.000189999999989</v>
      </c>
    </row>
    <row r="451" spans="53:55" x14ac:dyDescent="0.25">
      <c r="BA451" s="164" t="s">
        <v>920</v>
      </c>
      <c r="BB451" s="164">
        <v>276.86</v>
      </c>
      <c r="BC451" s="82">
        <f t="shared" ref="BC451:BC514" si="24">BB451*1.21</f>
        <v>335.00060000000002</v>
      </c>
    </row>
    <row r="452" spans="53:55" x14ac:dyDescent="0.25">
      <c r="BA452" s="164" t="s">
        <v>921</v>
      </c>
      <c r="BB452" s="164">
        <v>290.08300000000003</v>
      </c>
      <c r="BC452" s="82">
        <f t="shared" si="24"/>
        <v>351.00042999999999</v>
      </c>
    </row>
    <row r="453" spans="53:55" x14ac:dyDescent="0.25">
      <c r="BA453" s="164" t="s">
        <v>922</v>
      </c>
      <c r="BB453" s="164">
        <v>276.86</v>
      </c>
      <c r="BC453" s="82">
        <f t="shared" si="24"/>
        <v>335.00060000000002</v>
      </c>
    </row>
    <row r="454" spans="53:55" x14ac:dyDescent="0.25">
      <c r="BA454" s="164" t="s">
        <v>923</v>
      </c>
      <c r="BB454" s="164">
        <v>276.86</v>
      </c>
      <c r="BC454" s="82">
        <f t="shared" si="24"/>
        <v>335.00060000000002</v>
      </c>
    </row>
    <row r="455" spans="53:55" x14ac:dyDescent="0.25">
      <c r="BA455" s="164" t="s">
        <v>924</v>
      </c>
      <c r="BB455" s="164">
        <v>1113.223</v>
      </c>
      <c r="BC455" s="82">
        <f t="shared" si="24"/>
        <v>1346.99983</v>
      </c>
    </row>
    <row r="456" spans="53:55" x14ac:dyDescent="0.25">
      <c r="BA456" s="164" t="s">
        <v>925</v>
      </c>
      <c r="BB456" s="164">
        <v>440.49599999999998</v>
      </c>
      <c r="BC456" s="82">
        <f t="shared" si="24"/>
        <v>533.00015999999994</v>
      </c>
    </row>
    <row r="457" spans="53:55" x14ac:dyDescent="0.25">
      <c r="BA457" s="164" t="s">
        <v>926</v>
      </c>
      <c r="BB457" s="164">
        <v>249.58699999999999</v>
      </c>
      <c r="BC457" s="82">
        <f t="shared" si="24"/>
        <v>302.00027</v>
      </c>
    </row>
    <row r="458" spans="53:55" x14ac:dyDescent="0.25">
      <c r="BA458" s="164" t="s">
        <v>927</v>
      </c>
      <c r="BB458" s="164">
        <v>297.52100000000002</v>
      </c>
      <c r="BC458" s="82">
        <f t="shared" si="24"/>
        <v>360.00040999999999</v>
      </c>
    </row>
    <row r="459" spans="53:55" x14ac:dyDescent="0.25">
      <c r="BA459" s="164" t="s">
        <v>928</v>
      </c>
      <c r="BB459" s="164">
        <v>41.32</v>
      </c>
      <c r="BC459" s="82">
        <f t="shared" si="24"/>
        <v>49.997199999999999</v>
      </c>
    </row>
    <row r="460" spans="53:55" x14ac:dyDescent="0.25">
      <c r="BA460" s="164" t="s">
        <v>929</v>
      </c>
      <c r="BB460" s="164">
        <v>16.53</v>
      </c>
      <c r="BC460" s="82">
        <f t="shared" si="24"/>
        <v>20.001300000000001</v>
      </c>
    </row>
    <row r="461" spans="53:55" x14ac:dyDescent="0.25">
      <c r="BA461" s="164" t="s">
        <v>930</v>
      </c>
      <c r="BB461" s="164">
        <v>49.545999999999999</v>
      </c>
      <c r="BC461" s="82">
        <f t="shared" si="24"/>
        <v>59.950659999999999</v>
      </c>
    </row>
    <row r="462" spans="53:55" x14ac:dyDescent="0.25">
      <c r="BA462" s="164" t="s">
        <v>931</v>
      </c>
      <c r="BB462" s="164">
        <v>73.55</v>
      </c>
      <c r="BC462" s="82">
        <f t="shared" si="24"/>
        <v>88.995499999999993</v>
      </c>
    </row>
    <row r="463" spans="53:55" x14ac:dyDescent="0.25">
      <c r="BA463" s="164" t="s">
        <v>932</v>
      </c>
      <c r="BB463" s="164">
        <v>16.529</v>
      </c>
      <c r="BC463" s="82">
        <f t="shared" si="24"/>
        <v>20.00009</v>
      </c>
    </row>
    <row r="464" spans="53:55" x14ac:dyDescent="0.25">
      <c r="BA464" s="164" t="s">
        <v>933</v>
      </c>
      <c r="BB464" s="164">
        <v>14.88</v>
      </c>
      <c r="BC464" s="82">
        <f t="shared" si="24"/>
        <v>18.004799999999999</v>
      </c>
    </row>
    <row r="465" spans="53:55" x14ac:dyDescent="0.25">
      <c r="BA465" s="164" t="s">
        <v>934</v>
      </c>
      <c r="BB465" s="164">
        <v>12.397</v>
      </c>
      <c r="BC465" s="82">
        <f t="shared" si="24"/>
        <v>15.00037</v>
      </c>
    </row>
    <row r="466" spans="53:55" x14ac:dyDescent="0.25">
      <c r="BA466" s="164" t="s">
        <v>935</v>
      </c>
      <c r="BB466" s="164">
        <v>14.88</v>
      </c>
      <c r="BC466" s="82">
        <f t="shared" si="24"/>
        <v>18.004799999999999</v>
      </c>
    </row>
    <row r="467" spans="53:55" x14ac:dyDescent="0.25">
      <c r="BA467" s="164" t="s">
        <v>936</v>
      </c>
      <c r="BB467" s="164">
        <v>37.19</v>
      </c>
      <c r="BC467" s="82">
        <f t="shared" si="24"/>
        <v>44.999899999999997</v>
      </c>
    </row>
    <row r="468" spans="53:55" x14ac:dyDescent="0.25">
      <c r="BA468" s="164" t="s">
        <v>937</v>
      </c>
      <c r="BB468" s="164">
        <v>49.579000000000001</v>
      </c>
      <c r="BC468" s="82">
        <f t="shared" si="24"/>
        <v>59.990589999999997</v>
      </c>
    </row>
    <row r="469" spans="53:55" x14ac:dyDescent="0.25">
      <c r="BA469" s="164" t="s">
        <v>938</v>
      </c>
      <c r="BB469" s="164">
        <v>14.88</v>
      </c>
      <c r="BC469" s="82">
        <f t="shared" si="24"/>
        <v>18.004799999999999</v>
      </c>
    </row>
    <row r="470" spans="53:55" x14ac:dyDescent="0.25">
      <c r="BA470" s="164" t="s">
        <v>939</v>
      </c>
      <c r="BB470" s="164">
        <v>15.7</v>
      </c>
      <c r="BC470" s="82">
        <f t="shared" si="24"/>
        <v>18.997</v>
      </c>
    </row>
    <row r="471" spans="53:55" x14ac:dyDescent="0.25">
      <c r="BA471" s="164" t="s">
        <v>940</v>
      </c>
      <c r="BB471" s="164">
        <v>15.7</v>
      </c>
      <c r="BC471" s="82">
        <f t="shared" si="24"/>
        <v>18.997</v>
      </c>
    </row>
    <row r="472" spans="53:55" x14ac:dyDescent="0.25">
      <c r="BA472" s="164" t="s">
        <v>941</v>
      </c>
      <c r="BB472" s="164">
        <v>14.88</v>
      </c>
      <c r="BC472" s="82">
        <f t="shared" si="24"/>
        <v>18.004799999999999</v>
      </c>
    </row>
    <row r="473" spans="53:55" x14ac:dyDescent="0.25">
      <c r="BA473" s="164" t="s">
        <v>942</v>
      </c>
      <c r="BB473" s="164">
        <v>57.84</v>
      </c>
      <c r="BC473" s="82">
        <f t="shared" si="24"/>
        <v>69.986400000000003</v>
      </c>
    </row>
    <row r="474" spans="53:55" x14ac:dyDescent="0.25">
      <c r="BA474" s="164" t="s">
        <v>943</v>
      </c>
      <c r="BB474" s="164">
        <v>41.322000000000003</v>
      </c>
      <c r="BC474" s="82">
        <f t="shared" si="24"/>
        <v>49.99962</v>
      </c>
    </row>
    <row r="475" spans="53:55" x14ac:dyDescent="0.25">
      <c r="BA475" s="164" t="s">
        <v>944</v>
      </c>
      <c r="BB475" s="164">
        <v>53.72</v>
      </c>
      <c r="BC475" s="82">
        <f t="shared" si="24"/>
        <v>65.001199999999997</v>
      </c>
    </row>
    <row r="476" spans="53:55" x14ac:dyDescent="0.25">
      <c r="BA476" s="164" t="s">
        <v>945</v>
      </c>
      <c r="BB476" s="164">
        <v>2552.0659999999998</v>
      </c>
      <c r="BC476" s="82">
        <f t="shared" si="24"/>
        <v>3087.9998599999999</v>
      </c>
    </row>
    <row r="477" spans="53:55" x14ac:dyDescent="0.25">
      <c r="BA477" s="164" t="s">
        <v>946</v>
      </c>
      <c r="BB477" s="164">
        <v>1644.6279999999999</v>
      </c>
      <c r="BC477" s="82">
        <f t="shared" si="24"/>
        <v>1989.9998799999998</v>
      </c>
    </row>
    <row r="478" spans="53:55" x14ac:dyDescent="0.25">
      <c r="BA478" s="164" t="s">
        <v>947</v>
      </c>
      <c r="BB478" s="164">
        <v>2049.587</v>
      </c>
      <c r="BC478" s="82">
        <f t="shared" si="24"/>
        <v>2480.00027</v>
      </c>
    </row>
    <row r="479" spans="53:55" x14ac:dyDescent="0.25">
      <c r="BA479" s="164" t="s">
        <v>948</v>
      </c>
      <c r="BB479" s="164">
        <v>699.17399999999998</v>
      </c>
      <c r="BC479" s="82">
        <f t="shared" si="24"/>
        <v>846.00054</v>
      </c>
    </row>
    <row r="480" spans="53:55" x14ac:dyDescent="0.25">
      <c r="BA480" s="164" t="s">
        <v>949</v>
      </c>
      <c r="BB480" s="164">
        <v>10.7</v>
      </c>
      <c r="BC480" s="82">
        <f t="shared" si="24"/>
        <v>12.946999999999999</v>
      </c>
    </row>
    <row r="481" spans="53:55" x14ac:dyDescent="0.25">
      <c r="BA481" s="164" t="s">
        <v>950</v>
      </c>
      <c r="BB481" s="164">
        <v>1090.9090000000001</v>
      </c>
      <c r="BC481" s="82">
        <f t="shared" si="24"/>
        <v>1319.9998900000001</v>
      </c>
    </row>
    <row r="482" spans="53:55" x14ac:dyDescent="0.25">
      <c r="BA482" s="164" t="s">
        <v>951</v>
      </c>
      <c r="BB482" s="164">
        <v>1090.9090000000001</v>
      </c>
      <c r="BC482" s="82">
        <f t="shared" si="24"/>
        <v>1319.9998900000001</v>
      </c>
    </row>
    <row r="483" spans="53:55" x14ac:dyDescent="0.25">
      <c r="BA483" s="164" t="s">
        <v>952</v>
      </c>
      <c r="BB483" s="164">
        <v>1090.9090000000001</v>
      </c>
      <c r="BC483" s="82">
        <f t="shared" si="24"/>
        <v>1319.9998900000001</v>
      </c>
    </row>
    <row r="484" spans="53:55" x14ac:dyDescent="0.25">
      <c r="BA484" s="164" t="s">
        <v>953</v>
      </c>
      <c r="BB484" s="164">
        <v>1090.9090000000001</v>
      </c>
      <c r="BC484" s="82">
        <f t="shared" si="24"/>
        <v>1319.9998900000001</v>
      </c>
    </row>
    <row r="485" spans="53:55" x14ac:dyDescent="0.25">
      <c r="BA485" s="164" t="s">
        <v>954</v>
      </c>
      <c r="BB485" s="164">
        <v>1090.9090000000001</v>
      </c>
      <c r="BC485" s="82">
        <f t="shared" si="24"/>
        <v>1319.9998900000001</v>
      </c>
    </row>
    <row r="486" spans="53:55" x14ac:dyDescent="0.25">
      <c r="BA486" s="164" t="s">
        <v>955</v>
      </c>
      <c r="BB486" s="164">
        <v>497.52100000000002</v>
      </c>
      <c r="BC486" s="82">
        <f t="shared" si="24"/>
        <v>602.00040999999999</v>
      </c>
    </row>
    <row r="487" spans="53:55" x14ac:dyDescent="0.25">
      <c r="BA487" s="164" t="s">
        <v>956</v>
      </c>
      <c r="BB487" s="164">
        <v>603.30600000000004</v>
      </c>
      <c r="BC487" s="82">
        <f t="shared" si="24"/>
        <v>730.00026000000003</v>
      </c>
    </row>
    <row r="488" spans="53:55" x14ac:dyDescent="0.25">
      <c r="BA488" s="164" t="s">
        <v>957</v>
      </c>
      <c r="BB488" s="164">
        <v>326.45</v>
      </c>
      <c r="BC488" s="82">
        <f t="shared" si="24"/>
        <v>395.00449999999995</v>
      </c>
    </row>
    <row r="489" spans="53:55" x14ac:dyDescent="0.25">
      <c r="BA489" s="164" t="s">
        <v>958</v>
      </c>
      <c r="BB489" s="164">
        <v>391.73599999999999</v>
      </c>
      <c r="BC489" s="82">
        <f t="shared" si="24"/>
        <v>474.00055999999995</v>
      </c>
    </row>
    <row r="490" spans="53:55" x14ac:dyDescent="0.25">
      <c r="BA490" s="164" t="s">
        <v>959</v>
      </c>
      <c r="BB490" s="164">
        <v>391.73599999999999</v>
      </c>
      <c r="BC490" s="82">
        <f t="shared" si="24"/>
        <v>474.00055999999995</v>
      </c>
    </row>
    <row r="491" spans="53:55" x14ac:dyDescent="0.25">
      <c r="BA491" s="164" t="s">
        <v>960</v>
      </c>
      <c r="BB491" s="164">
        <v>309.92</v>
      </c>
      <c r="BC491" s="82">
        <f t="shared" si="24"/>
        <v>375.00319999999999</v>
      </c>
    </row>
    <row r="492" spans="53:55" x14ac:dyDescent="0.25">
      <c r="BA492" s="164" t="s">
        <v>961</v>
      </c>
      <c r="BB492" s="164">
        <v>1541.3219999999999</v>
      </c>
      <c r="BC492" s="82">
        <f t="shared" si="24"/>
        <v>1864.9996199999998</v>
      </c>
    </row>
    <row r="493" spans="53:55" x14ac:dyDescent="0.25">
      <c r="BA493" s="164" t="s">
        <v>962</v>
      </c>
      <c r="BB493" s="164">
        <v>1888.43</v>
      </c>
      <c r="BC493" s="82">
        <f t="shared" si="24"/>
        <v>2285.0003000000002</v>
      </c>
    </row>
    <row r="494" spans="53:55" x14ac:dyDescent="0.25">
      <c r="BA494" s="164" t="s">
        <v>963</v>
      </c>
      <c r="BB494" s="164">
        <v>2541.3220000000001</v>
      </c>
      <c r="BC494" s="82">
        <f t="shared" si="24"/>
        <v>3074.99962</v>
      </c>
    </row>
    <row r="495" spans="53:55" x14ac:dyDescent="0.25">
      <c r="BA495" s="164" t="s">
        <v>964</v>
      </c>
      <c r="BB495" s="164">
        <v>171.90100000000001</v>
      </c>
      <c r="BC495" s="82">
        <f t="shared" si="24"/>
        <v>208.00021000000001</v>
      </c>
    </row>
    <row r="496" spans="53:55" x14ac:dyDescent="0.25">
      <c r="BA496" s="164" t="s">
        <v>965</v>
      </c>
      <c r="BB496" s="164">
        <v>445.57</v>
      </c>
      <c r="BC496" s="82">
        <f t="shared" si="24"/>
        <v>539.13969999999995</v>
      </c>
    </row>
    <row r="497" spans="53:55" x14ac:dyDescent="0.25">
      <c r="BA497" s="164" t="s">
        <v>966</v>
      </c>
      <c r="BB497" s="164">
        <v>742.97500000000002</v>
      </c>
      <c r="BC497" s="82">
        <f t="shared" si="24"/>
        <v>898.99974999999995</v>
      </c>
    </row>
    <row r="498" spans="53:55" x14ac:dyDescent="0.25">
      <c r="BA498" s="164" t="s">
        <v>967</v>
      </c>
      <c r="BB498" s="164">
        <v>1404.9590000000001</v>
      </c>
      <c r="BC498" s="82">
        <f t="shared" si="24"/>
        <v>1700.0003899999999</v>
      </c>
    </row>
    <row r="499" spans="53:55" x14ac:dyDescent="0.25">
      <c r="BA499" s="164" t="s">
        <v>968</v>
      </c>
      <c r="BB499" s="164">
        <v>454.54500000000002</v>
      </c>
      <c r="BC499" s="82">
        <f t="shared" si="24"/>
        <v>549.99945000000002</v>
      </c>
    </row>
    <row r="500" spans="53:55" x14ac:dyDescent="0.25">
      <c r="BA500" s="164" t="s">
        <v>969</v>
      </c>
      <c r="BB500" s="164">
        <v>519.83500000000004</v>
      </c>
      <c r="BC500" s="82">
        <f t="shared" si="24"/>
        <v>629.00035000000003</v>
      </c>
    </row>
    <row r="501" spans="53:55" x14ac:dyDescent="0.25">
      <c r="BA501" s="164" t="s">
        <v>970</v>
      </c>
      <c r="BB501" s="164">
        <v>536.36</v>
      </c>
      <c r="BC501" s="82">
        <f t="shared" si="24"/>
        <v>648.99559999999997</v>
      </c>
    </row>
    <row r="502" spans="53:55" x14ac:dyDescent="0.25">
      <c r="BA502" s="164" t="s">
        <v>971</v>
      </c>
      <c r="BB502" s="164">
        <v>1210.7439999999999</v>
      </c>
      <c r="BC502" s="82">
        <f t="shared" si="24"/>
        <v>1465.0002399999998</v>
      </c>
    </row>
    <row r="503" spans="53:55" x14ac:dyDescent="0.25">
      <c r="BA503" s="164" t="s">
        <v>972</v>
      </c>
      <c r="BB503" s="164">
        <v>1384.298</v>
      </c>
      <c r="BC503" s="82">
        <f t="shared" si="24"/>
        <v>1675.0005799999999</v>
      </c>
    </row>
    <row r="504" spans="53:55" x14ac:dyDescent="0.25">
      <c r="BA504" s="164" t="s">
        <v>973</v>
      </c>
      <c r="BB504" s="164">
        <v>1384.298</v>
      </c>
      <c r="BC504" s="82">
        <f t="shared" si="24"/>
        <v>1675.0005799999999</v>
      </c>
    </row>
    <row r="505" spans="53:55" x14ac:dyDescent="0.25">
      <c r="BA505" s="164" t="s">
        <v>974</v>
      </c>
      <c r="BB505" s="164">
        <v>1384.298</v>
      </c>
      <c r="BC505" s="82">
        <f t="shared" si="24"/>
        <v>1675.0005799999999</v>
      </c>
    </row>
    <row r="506" spans="53:55" x14ac:dyDescent="0.25">
      <c r="BA506" s="164" t="s">
        <v>975</v>
      </c>
      <c r="BB506" s="164">
        <v>1384.298</v>
      </c>
      <c r="BC506" s="82">
        <f t="shared" si="24"/>
        <v>1675.0005799999999</v>
      </c>
    </row>
    <row r="507" spans="53:55" x14ac:dyDescent="0.25">
      <c r="BA507" s="164" t="s">
        <v>976</v>
      </c>
      <c r="BB507" s="164">
        <v>1908.2639999999999</v>
      </c>
      <c r="BC507" s="82">
        <f t="shared" si="24"/>
        <v>2308.9994399999996</v>
      </c>
    </row>
    <row r="508" spans="53:55" x14ac:dyDescent="0.25">
      <c r="BA508" s="164" t="s">
        <v>977</v>
      </c>
      <c r="BB508" s="164">
        <v>954.54499999999996</v>
      </c>
      <c r="BC508" s="82">
        <f t="shared" si="24"/>
        <v>1154.99945</v>
      </c>
    </row>
    <row r="509" spans="53:55" x14ac:dyDescent="0.25">
      <c r="BA509" s="164" t="s">
        <v>978</v>
      </c>
      <c r="BB509" s="164">
        <v>1171.9010000000001</v>
      </c>
      <c r="BC509" s="82">
        <f t="shared" si="24"/>
        <v>1418.0002100000002</v>
      </c>
    </row>
    <row r="510" spans="53:55" x14ac:dyDescent="0.25">
      <c r="BA510" s="164" t="s">
        <v>979</v>
      </c>
      <c r="BB510" s="164">
        <v>429.75200000000001</v>
      </c>
      <c r="BC510" s="82">
        <f t="shared" si="24"/>
        <v>519.99991999999997</v>
      </c>
    </row>
    <row r="511" spans="53:55" x14ac:dyDescent="0.25">
      <c r="BA511" s="164" t="s">
        <v>980</v>
      </c>
      <c r="BB511" s="164">
        <v>433.88400000000001</v>
      </c>
      <c r="BC511" s="82">
        <f t="shared" si="24"/>
        <v>524.99964</v>
      </c>
    </row>
    <row r="512" spans="53:55" x14ac:dyDescent="0.25">
      <c r="BA512" s="164" t="s">
        <v>981</v>
      </c>
      <c r="BB512" s="164">
        <v>477.68599999999998</v>
      </c>
      <c r="BC512" s="82">
        <f t="shared" si="24"/>
        <v>578.00005999999996</v>
      </c>
    </row>
    <row r="513" spans="53:55" x14ac:dyDescent="0.25">
      <c r="BA513" s="164" t="s">
        <v>982</v>
      </c>
      <c r="BB513" s="164">
        <v>477.68599999999998</v>
      </c>
      <c r="BC513" s="82">
        <f t="shared" si="24"/>
        <v>578.00005999999996</v>
      </c>
    </row>
    <row r="514" spans="53:55" x14ac:dyDescent="0.25">
      <c r="BA514" s="164" t="s">
        <v>983</v>
      </c>
      <c r="BB514" s="164">
        <v>219.83500000000001</v>
      </c>
      <c r="BC514" s="82">
        <f t="shared" si="24"/>
        <v>266.00035000000003</v>
      </c>
    </row>
    <row r="515" spans="53:55" x14ac:dyDescent="0.25">
      <c r="BA515" s="164" t="s">
        <v>984</v>
      </c>
      <c r="BB515" s="164">
        <v>194.215</v>
      </c>
      <c r="BC515" s="82">
        <f t="shared" ref="BC515:BC578" si="25">BB515*1.21</f>
        <v>235.00014999999999</v>
      </c>
    </row>
    <row r="516" spans="53:55" x14ac:dyDescent="0.25">
      <c r="BA516" s="164" t="s">
        <v>985</v>
      </c>
      <c r="BB516" s="164">
        <v>433.88400000000001</v>
      </c>
      <c r="BC516" s="82">
        <f t="shared" si="25"/>
        <v>524.99964</v>
      </c>
    </row>
    <row r="517" spans="53:55" x14ac:dyDescent="0.25">
      <c r="BA517" s="164" t="s">
        <v>986</v>
      </c>
      <c r="BB517" s="164">
        <v>433.88400000000001</v>
      </c>
      <c r="BC517" s="82">
        <f t="shared" si="25"/>
        <v>524.99964</v>
      </c>
    </row>
    <row r="518" spans="53:55" x14ac:dyDescent="0.25">
      <c r="BA518" s="164" t="s">
        <v>987</v>
      </c>
      <c r="BB518" s="164">
        <v>161.15700000000001</v>
      </c>
      <c r="BC518" s="82">
        <f t="shared" si="25"/>
        <v>194.99997000000002</v>
      </c>
    </row>
    <row r="519" spans="53:55" x14ac:dyDescent="0.25">
      <c r="BA519" s="164" t="s">
        <v>988</v>
      </c>
      <c r="BB519" s="164">
        <v>205.785</v>
      </c>
      <c r="BC519" s="82">
        <f t="shared" si="25"/>
        <v>248.99984999999998</v>
      </c>
    </row>
    <row r="520" spans="53:55" x14ac:dyDescent="0.25">
      <c r="BA520" s="164" t="s">
        <v>989</v>
      </c>
      <c r="BB520" s="164">
        <v>676.03300000000002</v>
      </c>
      <c r="BC520" s="82">
        <f t="shared" si="25"/>
        <v>817.99992999999995</v>
      </c>
    </row>
    <row r="521" spans="53:55" x14ac:dyDescent="0.25">
      <c r="BA521" s="164" t="s">
        <v>990</v>
      </c>
      <c r="BB521" s="164">
        <v>564.46299999999997</v>
      </c>
      <c r="BC521" s="82">
        <f t="shared" si="25"/>
        <v>683.00022999999999</v>
      </c>
    </row>
    <row r="522" spans="53:55" x14ac:dyDescent="0.25">
      <c r="BA522" s="164" t="s">
        <v>991</v>
      </c>
      <c r="BB522" s="164">
        <v>3.3</v>
      </c>
      <c r="BC522" s="82">
        <f t="shared" si="25"/>
        <v>3.9929999999999999</v>
      </c>
    </row>
    <row r="523" spans="53:55" x14ac:dyDescent="0.25">
      <c r="BA523" s="164" t="s">
        <v>992</v>
      </c>
      <c r="BB523" s="164">
        <v>57.850999999999999</v>
      </c>
      <c r="BC523" s="82">
        <f t="shared" si="25"/>
        <v>69.999709999999993</v>
      </c>
    </row>
    <row r="524" spans="53:55" x14ac:dyDescent="0.25">
      <c r="BA524" s="164" t="s">
        <v>993</v>
      </c>
      <c r="BB524" s="164">
        <v>7.851</v>
      </c>
      <c r="BC524" s="82">
        <f t="shared" si="25"/>
        <v>9.4997100000000003</v>
      </c>
    </row>
    <row r="525" spans="53:55" x14ac:dyDescent="0.25">
      <c r="BA525" s="164" t="s">
        <v>994</v>
      </c>
      <c r="BB525" s="164">
        <v>4.13</v>
      </c>
      <c r="BC525" s="82">
        <f t="shared" si="25"/>
        <v>4.9973000000000001</v>
      </c>
    </row>
    <row r="526" spans="53:55" x14ac:dyDescent="0.25">
      <c r="BA526" s="164" t="s">
        <v>995</v>
      </c>
      <c r="BB526" s="164">
        <v>66.116</v>
      </c>
      <c r="BC526" s="82">
        <f t="shared" si="25"/>
        <v>80.000360000000001</v>
      </c>
    </row>
    <row r="527" spans="53:55" x14ac:dyDescent="0.25">
      <c r="BA527" s="164" t="s">
        <v>996</v>
      </c>
      <c r="BB527" s="164">
        <v>13.223000000000001</v>
      </c>
      <c r="BC527" s="82">
        <f t="shared" si="25"/>
        <v>15.999830000000001</v>
      </c>
    </row>
    <row r="528" spans="53:55" x14ac:dyDescent="0.25">
      <c r="BA528" s="164" t="s">
        <v>997</v>
      </c>
      <c r="BB528" s="164">
        <v>6.6120000000000001</v>
      </c>
      <c r="BC528" s="82">
        <f t="shared" si="25"/>
        <v>8.0005199999999999</v>
      </c>
    </row>
    <row r="529" spans="53:55" x14ac:dyDescent="0.25">
      <c r="BA529" s="164" t="s">
        <v>998</v>
      </c>
      <c r="BB529" s="164">
        <v>70.248000000000005</v>
      </c>
      <c r="BC529" s="82">
        <f t="shared" si="25"/>
        <v>85.000079999999997</v>
      </c>
    </row>
    <row r="530" spans="53:55" x14ac:dyDescent="0.25">
      <c r="BA530" s="164" t="s">
        <v>254</v>
      </c>
      <c r="BB530" s="164">
        <v>20.661000000000001</v>
      </c>
      <c r="BC530" s="82">
        <f t="shared" si="25"/>
        <v>24.99981</v>
      </c>
    </row>
    <row r="531" spans="53:55" x14ac:dyDescent="0.25">
      <c r="BA531" s="164" t="s">
        <v>424</v>
      </c>
      <c r="BB531" s="164">
        <v>20.661000000000001</v>
      </c>
      <c r="BC531" s="82">
        <f t="shared" si="25"/>
        <v>24.99981</v>
      </c>
    </row>
    <row r="532" spans="53:55" x14ac:dyDescent="0.25">
      <c r="BA532" s="164" t="s">
        <v>255</v>
      </c>
      <c r="BB532" s="164">
        <v>36.363999999999997</v>
      </c>
      <c r="BC532" s="82">
        <f t="shared" si="25"/>
        <v>44.000439999999998</v>
      </c>
    </row>
    <row r="533" spans="53:55" x14ac:dyDescent="0.25">
      <c r="BA533" s="164" t="s">
        <v>465</v>
      </c>
      <c r="BB533" s="164">
        <v>42.975000000000001</v>
      </c>
      <c r="BC533" s="82">
        <f t="shared" si="25"/>
        <v>51.999749999999999</v>
      </c>
    </row>
    <row r="534" spans="53:55" x14ac:dyDescent="0.25">
      <c r="BA534" s="164" t="s">
        <v>999</v>
      </c>
      <c r="BB534" s="164">
        <v>42.975000000000001</v>
      </c>
      <c r="BC534" s="82">
        <f t="shared" si="25"/>
        <v>51.999749999999999</v>
      </c>
    </row>
    <row r="535" spans="53:55" x14ac:dyDescent="0.25">
      <c r="BA535" s="164" t="s">
        <v>256</v>
      </c>
      <c r="BB535" s="164">
        <v>15.702</v>
      </c>
      <c r="BC535" s="82">
        <f t="shared" si="25"/>
        <v>18.999420000000001</v>
      </c>
    </row>
    <row r="536" spans="53:55" x14ac:dyDescent="0.25">
      <c r="BA536" s="164" t="s">
        <v>391</v>
      </c>
      <c r="BB536" s="164">
        <v>15.702</v>
      </c>
      <c r="BC536" s="82">
        <f t="shared" si="25"/>
        <v>18.999420000000001</v>
      </c>
    </row>
    <row r="537" spans="53:55" x14ac:dyDescent="0.25">
      <c r="BA537" s="164" t="s">
        <v>257</v>
      </c>
      <c r="BB537" s="164">
        <v>33.884</v>
      </c>
      <c r="BC537" s="82">
        <f t="shared" si="25"/>
        <v>40.999639999999999</v>
      </c>
    </row>
    <row r="538" spans="53:55" x14ac:dyDescent="0.25">
      <c r="BA538" s="164" t="s">
        <v>461</v>
      </c>
      <c r="BB538" s="164">
        <v>33.884</v>
      </c>
      <c r="BC538" s="82">
        <f t="shared" si="25"/>
        <v>40.999639999999999</v>
      </c>
    </row>
    <row r="539" spans="53:55" x14ac:dyDescent="0.25">
      <c r="BA539" s="164" t="s">
        <v>258</v>
      </c>
      <c r="BB539" s="164">
        <v>15.702</v>
      </c>
      <c r="BC539" s="82">
        <f t="shared" si="25"/>
        <v>18.999420000000001</v>
      </c>
    </row>
    <row r="540" spans="53:55" x14ac:dyDescent="0.25">
      <c r="BA540" s="164" t="s">
        <v>259</v>
      </c>
      <c r="BB540" s="164">
        <v>23.966999999999999</v>
      </c>
      <c r="BC540" s="82">
        <f t="shared" si="25"/>
        <v>29.000069999999997</v>
      </c>
    </row>
    <row r="541" spans="53:55" x14ac:dyDescent="0.25">
      <c r="BA541" s="164" t="s">
        <v>464</v>
      </c>
      <c r="BB541" s="164">
        <v>26.446000000000002</v>
      </c>
      <c r="BC541" s="82">
        <f t="shared" si="25"/>
        <v>31.999660000000002</v>
      </c>
    </row>
    <row r="542" spans="53:55" x14ac:dyDescent="0.25">
      <c r="BA542" s="164" t="s">
        <v>1000</v>
      </c>
      <c r="BB542" s="164">
        <v>26.446000000000002</v>
      </c>
      <c r="BC542" s="82">
        <f t="shared" si="25"/>
        <v>31.999660000000002</v>
      </c>
    </row>
    <row r="543" spans="53:55" x14ac:dyDescent="0.25">
      <c r="BA543" s="164" t="s">
        <v>260</v>
      </c>
      <c r="BB543" s="164">
        <v>19.835000000000001</v>
      </c>
      <c r="BC543" s="82">
        <f t="shared" si="25"/>
        <v>24.000350000000001</v>
      </c>
    </row>
    <row r="544" spans="53:55" x14ac:dyDescent="0.25">
      <c r="BA544" s="164" t="s">
        <v>401</v>
      </c>
      <c r="BB544" s="164">
        <v>19.835000000000001</v>
      </c>
      <c r="BC544" s="82">
        <f t="shared" si="25"/>
        <v>24.000350000000001</v>
      </c>
    </row>
    <row r="545" spans="53:55" x14ac:dyDescent="0.25">
      <c r="BA545" s="164" t="s">
        <v>261</v>
      </c>
      <c r="BB545" s="164">
        <v>23.966999999999999</v>
      </c>
      <c r="BC545" s="82">
        <f t="shared" si="25"/>
        <v>29.000069999999997</v>
      </c>
    </row>
    <row r="546" spans="53:55" x14ac:dyDescent="0.25">
      <c r="BA546" s="164" t="s">
        <v>462</v>
      </c>
      <c r="BB546" s="164">
        <v>28.925999999999998</v>
      </c>
      <c r="BC546" s="82">
        <f t="shared" si="25"/>
        <v>35.000459999999997</v>
      </c>
    </row>
    <row r="547" spans="53:55" x14ac:dyDescent="0.25">
      <c r="BA547" s="164" t="s">
        <v>1001</v>
      </c>
      <c r="BB547" s="164">
        <v>28.925999999999998</v>
      </c>
      <c r="BC547" s="82">
        <f t="shared" si="25"/>
        <v>35.000459999999997</v>
      </c>
    </row>
    <row r="548" spans="53:55" x14ac:dyDescent="0.25">
      <c r="BA548" s="164" t="s">
        <v>262</v>
      </c>
      <c r="BB548" s="164">
        <v>15.702</v>
      </c>
      <c r="BC548" s="82">
        <f t="shared" si="25"/>
        <v>18.999420000000001</v>
      </c>
    </row>
    <row r="549" spans="53:55" x14ac:dyDescent="0.25">
      <c r="BA549" s="164" t="s">
        <v>404</v>
      </c>
      <c r="BB549" s="164">
        <v>15.702</v>
      </c>
      <c r="BC549" s="82">
        <f t="shared" si="25"/>
        <v>18.999420000000001</v>
      </c>
    </row>
    <row r="550" spans="53:55" x14ac:dyDescent="0.25">
      <c r="BA550" s="164" t="s">
        <v>263</v>
      </c>
      <c r="BB550" s="164">
        <v>14.875999999999999</v>
      </c>
      <c r="BC550" s="82">
        <f t="shared" si="25"/>
        <v>17.999959999999998</v>
      </c>
    </row>
    <row r="551" spans="53:55" x14ac:dyDescent="0.25">
      <c r="BA551" s="164" t="s">
        <v>1002</v>
      </c>
      <c r="BB551" s="164">
        <v>53.719000000000001</v>
      </c>
      <c r="BC551" s="82">
        <f t="shared" si="25"/>
        <v>64.999989999999997</v>
      </c>
    </row>
    <row r="552" spans="53:55" x14ac:dyDescent="0.25">
      <c r="BA552" s="164" t="s">
        <v>1003</v>
      </c>
      <c r="BB552" s="164">
        <v>109.09099999999999</v>
      </c>
      <c r="BC552" s="82">
        <f t="shared" si="25"/>
        <v>132.00010999999998</v>
      </c>
    </row>
    <row r="553" spans="53:55" x14ac:dyDescent="0.25">
      <c r="BA553" s="164" t="s">
        <v>1004</v>
      </c>
      <c r="BB553" s="164">
        <v>16.529</v>
      </c>
      <c r="BC553" s="82">
        <f t="shared" si="25"/>
        <v>20.00009</v>
      </c>
    </row>
    <row r="554" spans="53:55" x14ac:dyDescent="0.25">
      <c r="BA554" s="164" t="s">
        <v>1005</v>
      </c>
      <c r="BB554" s="164">
        <v>34.710999999999999</v>
      </c>
      <c r="BC554" s="82">
        <f t="shared" si="25"/>
        <v>42.000309999999999</v>
      </c>
    </row>
    <row r="555" spans="53:55" x14ac:dyDescent="0.25">
      <c r="BA555" s="164" t="s">
        <v>1006</v>
      </c>
      <c r="BB555" s="164">
        <v>47.106999999999999</v>
      </c>
      <c r="BC555" s="82">
        <f t="shared" si="25"/>
        <v>56.999469999999995</v>
      </c>
    </row>
    <row r="556" spans="53:55" x14ac:dyDescent="0.25">
      <c r="BA556" s="164" t="s">
        <v>1007</v>
      </c>
      <c r="BB556" s="164">
        <v>54.545999999999999</v>
      </c>
      <c r="BC556" s="82">
        <f t="shared" si="25"/>
        <v>66.000659999999996</v>
      </c>
    </row>
    <row r="557" spans="53:55" x14ac:dyDescent="0.25">
      <c r="BA557" s="164" t="s">
        <v>1008</v>
      </c>
      <c r="BB557" s="164">
        <v>14.875999999999999</v>
      </c>
      <c r="BC557" s="82">
        <f t="shared" si="25"/>
        <v>17.999959999999998</v>
      </c>
    </row>
    <row r="558" spans="53:55" x14ac:dyDescent="0.25">
      <c r="BA558" s="164" t="s">
        <v>1009</v>
      </c>
      <c r="BB558" s="164">
        <v>29.751999999999999</v>
      </c>
      <c r="BC558" s="82">
        <f t="shared" si="25"/>
        <v>35.999919999999996</v>
      </c>
    </row>
    <row r="559" spans="53:55" x14ac:dyDescent="0.25">
      <c r="BA559" s="164" t="s">
        <v>1010</v>
      </c>
      <c r="BB559" s="164">
        <v>157.851</v>
      </c>
      <c r="BC559" s="82">
        <f t="shared" si="25"/>
        <v>190.99970999999999</v>
      </c>
    </row>
    <row r="560" spans="53:55" x14ac:dyDescent="0.25">
      <c r="BA560" s="164" t="s">
        <v>1011</v>
      </c>
      <c r="BB560" s="164">
        <v>12.397</v>
      </c>
      <c r="BC560" s="82">
        <f t="shared" si="25"/>
        <v>15.00037</v>
      </c>
    </row>
    <row r="561" spans="53:55" x14ac:dyDescent="0.25">
      <c r="BA561" s="164" t="s">
        <v>1012</v>
      </c>
      <c r="BB561" s="164">
        <v>17.355</v>
      </c>
      <c r="BC561" s="82">
        <f t="shared" si="25"/>
        <v>20.999549999999999</v>
      </c>
    </row>
    <row r="562" spans="53:55" x14ac:dyDescent="0.25">
      <c r="BA562" s="164" t="s">
        <v>1013</v>
      </c>
      <c r="BB562" s="164">
        <v>33.058</v>
      </c>
      <c r="BC562" s="82">
        <f t="shared" si="25"/>
        <v>40.00018</v>
      </c>
    </row>
    <row r="563" spans="53:55" x14ac:dyDescent="0.25">
      <c r="BA563" s="164" t="s">
        <v>1014</v>
      </c>
      <c r="BB563" s="164">
        <v>33.058</v>
      </c>
      <c r="BC563" s="82">
        <f t="shared" si="25"/>
        <v>40.00018</v>
      </c>
    </row>
    <row r="564" spans="53:55" x14ac:dyDescent="0.25">
      <c r="BA564" s="164" t="s">
        <v>1015</v>
      </c>
      <c r="BB564" s="164">
        <v>33.058</v>
      </c>
      <c r="BC564" s="82">
        <f t="shared" si="25"/>
        <v>40.00018</v>
      </c>
    </row>
    <row r="565" spans="53:55" x14ac:dyDescent="0.25">
      <c r="BA565" s="164" t="s">
        <v>1016</v>
      </c>
      <c r="BB565" s="164">
        <v>33.058</v>
      </c>
      <c r="BC565" s="82">
        <f t="shared" si="25"/>
        <v>40.00018</v>
      </c>
    </row>
    <row r="566" spans="53:55" x14ac:dyDescent="0.25">
      <c r="BA566" s="164" t="s">
        <v>1017</v>
      </c>
      <c r="BB566" s="164">
        <v>26.446000000000002</v>
      </c>
      <c r="BC566" s="82">
        <f t="shared" si="25"/>
        <v>31.999660000000002</v>
      </c>
    </row>
    <row r="567" spans="53:55" x14ac:dyDescent="0.25">
      <c r="BA567" s="164" t="s">
        <v>1018</v>
      </c>
      <c r="BB567" s="164">
        <v>26.446000000000002</v>
      </c>
      <c r="BC567" s="82">
        <f t="shared" si="25"/>
        <v>31.999660000000002</v>
      </c>
    </row>
    <row r="568" spans="53:55" x14ac:dyDescent="0.25">
      <c r="BA568" s="164" t="s">
        <v>1019</v>
      </c>
      <c r="BB568" s="164">
        <v>15.702999999999999</v>
      </c>
      <c r="BC568" s="82">
        <f t="shared" si="25"/>
        <v>19.000629999999997</v>
      </c>
    </row>
    <row r="569" spans="53:55" x14ac:dyDescent="0.25">
      <c r="BA569" s="164" t="s">
        <v>1020</v>
      </c>
      <c r="BB569" s="164">
        <v>31.405000000000001</v>
      </c>
      <c r="BC569" s="82">
        <f t="shared" si="25"/>
        <v>38.000050000000002</v>
      </c>
    </row>
    <row r="570" spans="53:55" x14ac:dyDescent="0.25">
      <c r="BA570" s="164" t="s">
        <v>1021</v>
      </c>
      <c r="BB570" s="164">
        <v>31.405000000000001</v>
      </c>
      <c r="BC570" s="82">
        <f t="shared" si="25"/>
        <v>38.000050000000002</v>
      </c>
    </row>
    <row r="571" spans="53:55" x14ac:dyDescent="0.25">
      <c r="BA571" s="164" t="s">
        <v>1022</v>
      </c>
      <c r="BB571" s="164">
        <v>18.181999999999999</v>
      </c>
      <c r="BC571" s="82">
        <f t="shared" si="25"/>
        <v>22.000219999999999</v>
      </c>
    </row>
    <row r="572" spans="53:55" x14ac:dyDescent="0.25">
      <c r="BA572" s="164" t="s">
        <v>1023</v>
      </c>
      <c r="BB572" s="164">
        <v>34.710999999999999</v>
      </c>
      <c r="BC572" s="82">
        <f t="shared" si="25"/>
        <v>42.000309999999999</v>
      </c>
    </row>
    <row r="573" spans="53:55" x14ac:dyDescent="0.25">
      <c r="BA573" s="164" t="s">
        <v>1024</v>
      </c>
      <c r="BB573" s="164">
        <v>34.710999999999999</v>
      </c>
      <c r="BC573" s="82">
        <f t="shared" si="25"/>
        <v>42.000309999999999</v>
      </c>
    </row>
    <row r="574" spans="53:55" x14ac:dyDescent="0.25">
      <c r="BA574" s="164" t="s">
        <v>1025</v>
      </c>
      <c r="BB574" s="164">
        <v>16.529</v>
      </c>
      <c r="BC574" s="82">
        <f t="shared" si="25"/>
        <v>20.00009</v>
      </c>
    </row>
    <row r="575" spans="53:55" x14ac:dyDescent="0.25">
      <c r="BA575" s="164" t="s">
        <v>1026</v>
      </c>
      <c r="BB575" s="164">
        <v>21.488</v>
      </c>
      <c r="BC575" s="82">
        <f t="shared" si="25"/>
        <v>26.00048</v>
      </c>
    </row>
    <row r="576" spans="53:55" x14ac:dyDescent="0.25">
      <c r="BA576" s="164" t="s">
        <v>1027</v>
      </c>
      <c r="BB576" s="164">
        <v>44.628</v>
      </c>
      <c r="BC576" s="82">
        <f t="shared" si="25"/>
        <v>53.999879999999997</v>
      </c>
    </row>
    <row r="577" spans="53:55" x14ac:dyDescent="0.25">
      <c r="BA577" s="164" t="s">
        <v>1028</v>
      </c>
      <c r="BB577" s="164">
        <v>44.628</v>
      </c>
      <c r="BC577" s="82">
        <f t="shared" si="25"/>
        <v>53.999879999999997</v>
      </c>
    </row>
    <row r="578" spans="53:55" x14ac:dyDescent="0.25">
      <c r="BA578" s="164" t="s">
        <v>1029</v>
      </c>
      <c r="BB578" s="164">
        <v>44.628</v>
      </c>
      <c r="BC578" s="82">
        <f t="shared" si="25"/>
        <v>53.999879999999997</v>
      </c>
    </row>
    <row r="579" spans="53:55" x14ac:dyDescent="0.25">
      <c r="BA579" s="164" t="s">
        <v>1030</v>
      </c>
      <c r="BB579" s="164">
        <v>30.579000000000001</v>
      </c>
      <c r="BC579" s="82">
        <f t="shared" ref="BC579:BC642" si="26">BB579*1.21</f>
        <v>37.000590000000003</v>
      </c>
    </row>
    <row r="580" spans="53:55" x14ac:dyDescent="0.25">
      <c r="BA580" s="164" t="s">
        <v>1031</v>
      </c>
      <c r="BB580" s="164">
        <v>30.579000000000001</v>
      </c>
      <c r="BC580" s="82">
        <f t="shared" si="26"/>
        <v>37.000590000000003</v>
      </c>
    </row>
    <row r="581" spans="53:55" x14ac:dyDescent="0.25">
      <c r="BA581" s="164" t="s">
        <v>1032</v>
      </c>
      <c r="BB581" s="164">
        <v>30.579000000000001</v>
      </c>
      <c r="BC581" s="82">
        <f t="shared" si="26"/>
        <v>37.000590000000003</v>
      </c>
    </row>
    <row r="582" spans="53:55" x14ac:dyDescent="0.25">
      <c r="BA582" s="164" t="s">
        <v>1033</v>
      </c>
      <c r="BB582" s="164">
        <v>111.57</v>
      </c>
      <c r="BC582" s="82">
        <f t="shared" si="26"/>
        <v>134.99969999999999</v>
      </c>
    </row>
    <row r="583" spans="53:55" x14ac:dyDescent="0.25">
      <c r="BA583" s="164" t="s">
        <v>1034</v>
      </c>
      <c r="BB583" s="164">
        <v>14.875999999999999</v>
      </c>
      <c r="BC583" s="82">
        <f t="shared" si="26"/>
        <v>17.999959999999998</v>
      </c>
    </row>
    <row r="584" spans="53:55" x14ac:dyDescent="0.25">
      <c r="BA584" s="164" t="s">
        <v>1035</v>
      </c>
      <c r="BB584" s="164">
        <v>16.529</v>
      </c>
      <c r="BC584" s="82">
        <f t="shared" si="26"/>
        <v>20.00009</v>
      </c>
    </row>
    <row r="585" spans="53:55" x14ac:dyDescent="0.25">
      <c r="BA585" s="164" t="s">
        <v>1036</v>
      </c>
      <c r="BB585" s="164">
        <v>34.710999999999999</v>
      </c>
      <c r="BC585" s="82">
        <f t="shared" si="26"/>
        <v>42.000309999999999</v>
      </c>
    </row>
    <row r="586" spans="53:55" x14ac:dyDescent="0.25">
      <c r="BA586" s="164" t="s">
        <v>1037</v>
      </c>
      <c r="BB586" s="164">
        <v>34.710999999999999</v>
      </c>
      <c r="BC586" s="82">
        <f t="shared" si="26"/>
        <v>42.000309999999999</v>
      </c>
    </row>
    <row r="587" spans="53:55" x14ac:dyDescent="0.25">
      <c r="BA587" s="164" t="s">
        <v>1038</v>
      </c>
      <c r="BB587" s="164">
        <v>31.405000000000001</v>
      </c>
      <c r="BC587" s="82">
        <f t="shared" si="26"/>
        <v>38.000050000000002</v>
      </c>
    </row>
    <row r="588" spans="53:55" x14ac:dyDescent="0.25">
      <c r="BA588" s="164" t="s">
        <v>1039</v>
      </c>
      <c r="BB588" s="164">
        <v>31.405000000000001</v>
      </c>
      <c r="BC588" s="82">
        <f t="shared" si="26"/>
        <v>38.000050000000002</v>
      </c>
    </row>
    <row r="589" spans="53:55" x14ac:dyDescent="0.25">
      <c r="BA589" s="164" t="s">
        <v>1040</v>
      </c>
      <c r="BB589" s="164">
        <v>66.94</v>
      </c>
      <c r="BC589" s="82">
        <f t="shared" si="26"/>
        <v>80.997399999999999</v>
      </c>
    </row>
    <row r="590" spans="53:55" x14ac:dyDescent="0.25">
      <c r="BA590" s="164" t="s">
        <v>264</v>
      </c>
      <c r="BB590" s="164">
        <v>39.668999999999997</v>
      </c>
      <c r="BC590" s="82">
        <f t="shared" si="26"/>
        <v>47.999489999999994</v>
      </c>
    </row>
    <row r="591" spans="53:55" x14ac:dyDescent="0.25">
      <c r="BA591" s="164" t="s">
        <v>466</v>
      </c>
      <c r="BB591" s="164">
        <v>46.280999999999999</v>
      </c>
      <c r="BC591" s="82">
        <f t="shared" si="26"/>
        <v>56.000009999999996</v>
      </c>
    </row>
    <row r="592" spans="53:55" x14ac:dyDescent="0.25">
      <c r="BA592" s="164" t="s">
        <v>1041</v>
      </c>
      <c r="BB592" s="164">
        <v>46.280999999999999</v>
      </c>
      <c r="BC592" s="82">
        <f t="shared" si="26"/>
        <v>56.000009999999996</v>
      </c>
    </row>
    <row r="593" spans="53:55" x14ac:dyDescent="0.25">
      <c r="BA593" s="164" t="s">
        <v>265</v>
      </c>
      <c r="BB593" s="164">
        <v>23.14</v>
      </c>
      <c r="BC593" s="82">
        <f t="shared" si="26"/>
        <v>27.999400000000001</v>
      </c>
    </row>
    <row r="594" spans="53:55" x14ac:dyDescent="0.25">
      <c r="BA594" s="164" t="s">
        <v>426</v>
      </c>
      <c r="BB594" s="164">
        <v>23.14</v>
      </c>
      <c r="BC594" s="82">
        <f t="shared" si="26"/>
        <v>27.999400000000001</v>
      </c>
    </row>
    <row r="595" spans="53:55" x14ac:dyDescent="0.25">
      <c r="BA595" s="164" t="s">
        <v>266</v>
      </c>
      <c r="BB595" s="164">
        <v>20.661000000000001</v>
      </c>
      <c r="BC595" s="82">
        <f t="shared" si="26"/>
        <v>24.99981</v>
      </c>
    </row>
    <row r="596" spans="53:55" x14ac:dyDescent="0.25">
      <c r="BA596" s="164" t="s">
        <v>1042</v>
      </c>
      <c r="BB596" s="164">
        <v>5.4550000000000001</v>
      </c>
      <c r="BC596" s="82">
        <f t="shared" si="26"/>
        <v>6.6005500000000001</v>
      </c>
    </row>
    <row r="597" spans="53:55" x14ac:dyDescent="0.25">
      <c r="BA597" s="164" t="s">
        <v>414</v>
      </c>
      <c r="BB597" s="164">
        <v>13.223000000000001</v>
      </c>
      <c r="BC597" s="82">
        <f t="shared" si="26"/>
        <v>15.999830000000001</v>
      </c>
    </row>
    <row r="598" spans="53:55" x14ac:dyDescent="0.25">
      <c r="BA598" s="164" t="s">
        <v>410</v>
      </c>
      <c r="BB598" s="164">
        <v>23.966999999999999</v>
      </c>
      <c r="BC598" s="82">
        <f t="shared" si="26"/>
        <v>29.000069999999997</v>
      </c>
    </row>
    <row r="599" spans="53:55" x14ac:dyDescent="0.25">
      <c r="BA599" s="164" t="s">
        <v>412</v>
      </c>
      <c r="BB599" s="164">
        <v>23.966999999999999</v>
      </c>
      <c r="BC599" s="82">
        <f t="shared" si="26"/>
        <v>29.000069999999997</v>
      </c>
    </row>
    <row r="600" spans="53:55" x14ac:dyDescent="0.25">
      <c r="BA600" s="164" t="s">
        <v>416</v>
      </c>
      <c r="BB600" s="164">
        <v>25.62</v>
      </c>
      <c r="BC600" s="82">
        <f t="shared" si="26"/>
        <v>31.0002</v>
      </c>
    </row>
    <row r="601" spans="53:55" x14ac:dyDescent="0.25">
      <c r="BA601" s="164" t="s">
        <v>408</v>
      </c>
      <c r="BB601" s="164">
        <v>19.835000000000001</v>
      </c>
      <c r="BC601" s="82">
        <f t="shared" si="26"/>
        <v>24.000350000000001</v>
      </c>
    </row>
    <row r="602" spans="53:55" x14ac:dyDescent="0.25">
      <c r="BA602" s="164" t="s">
        <v>418</v>
      </c>
      <c r="BB602" s="164">
        <v>14.875999999999999</v>
      </c>
      <c r="BC602" s="82">
        <f t="shared" si="26"/>
        <v>17.999959999999998</v>
      </c>
    </row>
    <row r="603" spans="53:55" x14ac:dyDescent="0.25">
      <c r="BA603" s="164" t="s">
        <v>1043</v>
      </c>
      <c r="BB603" s="164">
        <v>57.024999999999999</v>
      </c>
      <c r="BC603" s="82">
        <f t="shared" si="26"/>
        <v>69.000249999999994</v>
      </c>
    </row>
    <row r="604" spans="53:55" x14ac:dyDescent="0.25">
      <c r="BA604" s="164" t="s">
        <v>1044</v>
      </c>
      <c r="BB604" s="164">
        <v>55.372</v>
      </c>
      <c r="BC604" s="82">
        <f t="shared" si="26"/>
        <v>67.000119999999995</v>
      </c>
    </row>
    <row r="605" spans="53:55" x14ac:dyDescent="0.25">
      <c r="BA605" s="164" t="s">
        <v>1045</v>
      </c>
      <c r="BB605" s="164">
        <v>16.529</v>
      </c>
      <c r="BC605" s="82">
        <f t="shared" si="26"/>
        <v>20.00009</v>
      </c>
    </row>
    <row r="606" spans="53:55" x14ac:dyDescent="0.25">
      <c r="BA606" s="164" t="s">
        <v>1046</v>
      </c>
      <c r="BB606" s="164">
        <v>26.446000000000002</v>
      </c>
      <c r="BC606" s="82">
        <f t="shared" si="26"/>
        <v>31.999660000000002</v>
      </c>
    </row>
    <row r="607" spans="53:55" x14ac:dyDescent="0.25">
      <c r="BA607" s="164" t="s">
        <v>1047</v>
      </c>
      <c r="BB607" s="164">
        <v>26.446000000000002</v>
      </c>
      <c r="BC607" s="82">
        <f t="shared" si="26"/>
        <v>31.999660000000002</v>
      </c>
    </row>
    <row r="608" spans="53:55" x14ac:dyDescent="0.25">
      <c r="BA608" s="164" t="s">
        <v>1048</v>
      </c>
      <c r="BB608" s="164">
        <v>26.446000000000002</v>
      </c>
      <c r="BC608" s="82">
        <f t="shared" si="26"/>
        <v>31.999660000000002</v>
      </c>
    </row>
    <row r="609" spans="53:55" x14ac:dyDescent="0.25">
      <c r="BA609" s="164" t="s">
        <v>1049</v>
      </c>
      <c r="BB609" s="164">
        <v>26.446000000000002</v>
      </c>
      <c r="BC609" s="82">
        <f t="shared" si="26"/>
        <v>31.999660000000002</v>
      </c>
    </row>
    <row r="610" spans="53:55" x14ac:dyDescent="0.25">
      <c r="BA610" s="164" t="s">
        <v>1050</v>
      </c>
      <c r="BB610" s="164">
        <v>26.446000000000002</v>
      </c>
      <c r="BC610" s="82">
        <f t="shared" si="26"/>
        <v>31.999660000000002</v>
      </c>
    </row>
    <row r="611" spans="53:55" x14ac:dyDescent="0.25">
      <c r="BA611" s="164" t="s">
        <v>1051</v>
      </c>
      <c r="BB611" s="164">
        <v>26.446000000000002</v>
      </c>
      <c r="BC611" s="82">
        <f t="shared" si="26"/>
        <v>31.999660000000002</v>
      </c>
    </row>
    <row r="612" spans="53:55" x14ac:dyDescent="0.25">
      <c r="BA612" s="164" t="s">
        <v>1052</v>
      </c>
      <c r="BB612" s="164">
        <v>26.446000000000002</v>
      </c>
      <c r="BC612" s="82">
        <f t="shared" si="26"/>
        <v>31.999660000000002</v>
      </c>
    </row>
    <row r="613" spans="53:55" x14ac:dyDescent="0.25">
      <c r="BA613" s="164" t="s">
        <v>1053</v>
      </c>
      <c r="BB613" s="164">
        <v>26.446000000000002</v>
      </c>
      <c r="BC613" s="82">
        <f t="shared" si="26"/>
        <v>31.999660000000002</v>
      </c>
    </row>
    <row r="614" spans="53:55" x14ac:dyDescent="0.25">
      <c r="BA614" s="164" t="s">
        <v>1054</v>
      </c>
      <c r="BB614" s="164">
        <v>26.446000000000002</v>
      </c>
      <c r="BC614" s="82">
        <f t="shared" si="26"/>
        <v>31.999660000000002</v>
      </c>
    </row>
    <row r="615" spans="53:55" x14ac:dyDescent="0.25">
      <c r="BA615" s="164" t="s">
        <v>1055</v>
      </c>
      <c r="BB615" s="164">
        <v>26.446000000000002</v>
      </c>
      <c r="BC615" s="82">
        <f t="shared" si="26"/>
        <v>31.999660000000002</v>
      </c>
    </row>
    <row r="616" spans="53:55" x14ac:dyDescent="0.25">
      <c r="BA616" s="164" t="s">
        <v>1056</v>
      </c>
      <c r="BB616" s="164">
        <v>26.446000000000002</v>
      </c>
      <c r="BC616" s="82">
        <f t="shared" si="26"/>
        <v>31.999660000000002</v>
      </c>
    </row>
    <row r="617" spans="53:55" x14ac:dyDescent="0.25">
      <c r="BA617" s="164" t="s">
        <v>1057</v>
      </c>
      <c r="BB617" s="164">
        <v>26.446000000000002</v>
      </c>
      <c r="BC617" s="82">
        <f t="shared" si="26"/>
        <v>31.999660000000002</v>
      </c>
    </row>
    <row r="618" spans="53:55" x14ac:dyDescent="0.25">
      <c r="BA618" s="164" t="s">
        <v>1058</v>
      </c>
      <c r="BB618" s="164">
        <v>26.446000000000002</v>
      </c>
      <c r="BC618" s="82">
        <f t="shared" si="26"/>
        <v>31.999660000000002</v>
      </c>
    </row>
    <row r="619" spans="53:55" x14ac:dyDescent="0.25">
      <c r="BA619" s="164" t="s">
        <v>1059</v>
      </c>
      <c r="BB619" s="164">
        <v>15.702999999999999</v>
      </c>
      <c r="BC619" s="82">
        <f t="shared" si="26"/>
        <v>19.000629999999997</v>
      </c>
    </row>
    <row r="620" spans="53:55" x14ac:dyDescent="0.25">
      <c r="BA620" s="164" t="s">
        <v>1060</v>
      </c>
      <c r="BB620" s="164">
        <v>31.405000000000001</v>
      </c>
      <c r="BC620" s="82">
        <f t="shared" si="26"/>
        <v>38.000050000000002</v>
      </c>
    </row>
    <row r="621" spans="53:55" x14ac:dyDescent="0.25">
      <c r="BA621" s="164" t="s">
        <v>1061</v>
      </c>
      <c r="BB621" s="164">
        <v>31.405000000000001</v>
      </c>
      <c r="BC621" s="82">
        <f t="shared" si="26"/>
        <v>38.000050000000002</v>
      </c>
    </row>
    <row r="622" spans="53:55" x14ac:dyDescent="0.25">
      <c r="BA622" s="164" t="s">
        <v>1062</v>
      </c>
      <c r="BB622" s="164">
        <v>20.661000000000001</v>
      </c>
      <c r="BC622" s="82">
        <f t="shared" si="26"/>
        <v>24.99981</v>
      </c>
    </row>
    <row r="623" spans="53:55" x14ac:dyDescent="0.25">
      <c r="BA623" s="164" t="s">
        <v>1063</v>
      </c>
      <c r="BB623" s="164">
        <v>20.661000000000001</v>
      </c>
      <c r="BC623" s="82">
        <f t="shared" si="26"/>
        <v>24.99981</v>
      </c>
    </row>
    <row r="624" spans="53:55" x14ac:dyDescent="0.25">
      <c r="BA624" s="164" t="s">
        <v>1064</v>
      </c>
      <c r="BB624" s="164">
        <v>20.661000000000001</v>
      </c>
      <c r="BC624" s="82">
        <f t="shared" si="26"/>
        <v>24.99981</v>
      </c>
    </row>
    <row r="625" spans="53:55" x14ac:dyDescent="0.25">
      <c r="BA625" s="164" t="s">
        <v>1065</v>
      </c>
      <c r="BB625" s="164">
        <v>20.661000000000001</v>
      </c>
      <c r="BC625" s="82">
        <f t="shared" si="26"/>
        <v>24.99981</v>
      </c>
    </row>
    <row r="626" spans="53:55" x14ac:dyDescent="0.25">
      <c r="BA626" s="164" t="s">
        <v>1066</v>
      </c>
      <c r="BB626" s="164">
        <v>20.661000000000001</v>
      </c>
      <c r="BC626" s="82">
        <f t="shared" si="26"/>
        <v>24.99981</v>
      </c>
    </row>
    <row r="627" spans="53:55" x14ac:dyDescent="0.25">
      <c r="BA627" s="164" t="s">
        <v>1067</v>
      </c>
      <c r="BB627" s="164">
        <v>20.661000000000001</v>
      </c>
      <c r="BC627" s="82">
        <f t="shared" si="26"/>
        <v>24.99981</v>
      </c>
    </row>
    <row r="628" spans="53:55" x14ac:dyDescent="0.25">
      <c r="BA628" s="164" t="s">
        <v>1068</v>
      </c>
      <c r="BB628" s="164">
        <v>20.661000000000001</v>
      </c>
      <c r="BC628" s="82">
        <f t="shared" si="26"/>
        <v>24.99981</v>
      </c>
    </row>
    <row r="629" spans="53:55" x14ac:dyDescent="0.25">
      <c r="BA629" s="164" t="s">
        <v>1069</v>
      </c>
      <c r="BB629" s="164">
        <v>18.181999999999999</v>
      </c>
      <c r="BC629" s="82">
        <f t="shared" si="26"/>
        <v>22.000219999999999</v>
      </c>
    </row>
    <row r="630" spans="53:55" x14ac:dyDescent="0.25">
      <c r="BA630" s="164" t="s">
        <v>1070</v>
      </c>
      <c r="BB630" s="164">
        <v>34.710999999999999</v>
      </c>
      <c r="BC630" s="82">
        <f t="shared" si="26"/>
        <v>42.000309999999999</v>
      </c>
    </row>
    <row r="631" spans="53:55" x14ac:dyDescent="0.25">
      <c r="BA631" s="164" t="s">
        <v>1071</v>
      </c>
      <c r="BB631" s="164">
        <v>34.710999999999999</v>
      </c>
      <c r="BC631" s="82">
        <f t="shared" si="26"/>
        <v>42.000309999999999</v>
      </c>
    </row>
    <row r="632" spans="53:55" x14ac:dyDescent="0.25">
      <c r="BA632" s="164" t="s">
        <v>1072</v>
      </c>
      <c r="BB632" s="164">
        <v>25.62</v>
      </c>
      <c r="BC632" s="82">
        <f t="shared" si="26"/>
        <v>31.0002</v>
      </c>
    </row>
    <row r="633" spans="53:55" x14ac:dyDescent="0.25">
      <c r="BA633" s="164" t="s">
        <v>1073</v>
      </c>
      <c r="BB633" s="164">
        <v>25.62</v>
      </c>
      <c r="BC633" s="82">
        <f t="shared" si="26"/>
        <v>31.0002</v>
      </c>
    </row>
    <row r="634" spans="53:55" x14ac:dyDescent="0.25">
      <c r="BA634" s="164" t="s">
        <v>1074</v>
      </c>
      <c r="BB634" s="164">
        <v>25.62</v>
      </c>
      <c r="BC634" s="82">
        <f t="shared" si="26"/>
        <v>31.0002</v>
      </c>
    </row>
    <row r="635" spans="53:55" x14ac:dyDescent="0.25">
      <c r="BA635" s="164" t="s">
        <v>1075</v>
      </c>
      <c r="BB635" s="164">
        <v>25.62</v>
      </c>
      <c r="BC635" s="82">
        <f t="shared" si="26"/>
        <v>31.0002</v>
      </c>
    </row>
    <row r="636" spans="53:55" x14ac:dyDescent="0.25">
      <c r="BA636" s="164" t="s">
        <v>1076</v>
      </c>
      <c r="BB636" s="164">
        <v>25.62</v>
      </c>
      <c r="BC636" s="82">
        <f t="shared" si="26"/>
        <v>31.0002</v>
      </c>
    </row>
    <row r="637" spans="53:55" x14ac:dyDescent="0.25">
      <c r="BA637" s="164" t="s">
        <v>1077</v>
      </c>
      <c r="BB637" s="164">
        <v>25.62</v>
      </c>
      <c r="BC637" s="82">
        <f t="shared" si="26"/>
        <v>31.0002</v>
      </c>
    </row>
    <row r="638" spans="53:55" x14ac:dyDescent="0.25">
      <c r="BA638" s="164" t="s">
        <v>1078</v>
      </c>
      <c r="BB638" s="164">
        <v>25.62</v>
      </c>
      <c r="BC638" s="82">
        <f t="shared" si="26"/>
        <v>31.0002</v>
      </c>
    </row>
    <row r="639" spans="53:55" x14ac:dyDescent="0.25">
      <c r="BA639" s="164" t="s">
        <v>1079</v>
      </c>
      <c r="BB639" s="164">
        <v>25.62</v>
      </c>
      <c r="BC639" s="82">
        <f t="shared" si="26"/>
        <v>31.0002</v>
      </c>
    </row>
    <row r="640" spans="53:55" x14ac:dyDescent="0.25">
      <c r="BA640" s="164" t="s">
        <v>1080</v>
      </c>
      <c r="BB640" s="164">
        <v>25.62</v>
      </c>
      <c r="BC640" s="82">
        <f t="shared" si="26"/>
        <v>31.0002</v>
      </c>
    </row>
    <row r="641" spans="53:55" x14ac:dyDescent="0.25">
      <c r="BA641" s="164" t="s">
        <v>1081</v>
      </c>
      <c r="BB641" s="164">
        <v>25.62</v>
      </c>
      <c r="BC641" s="82">
        <f t="shared" si="26"/>
        <v>31.0002</v>
      </c>
    </row>
    <row r="642" spans="53:55" x14ac:dyDescent="0.25">
      <c r="BA642" s="164" t="s">
        <v>1082</v>
      </c>
      <c r="BB642" s="164">
        <v>25.62</v>
      </c>
      <c r="BC642" s="82">
        <f t="shared" si="26"/>
        <v>31.0002</v>
      </c>
    </row>
    <row r="643" spans="53:55" x14ac:dyDescent="0.25">
      <c r="BA643" s="164" t="s">
        <v>1083</v>
      </c>
      <c r="BB643" s="164">
        <v>25.62</v>
      </c>
      <c r="BC643" s="82">
        <f t="shared" ref="BC643:BC706" si="27">BB643*1.21</f>
        <v>31.0002</v>
      </c>
    </row>
    <row r="644" spans="53:55" x14ac:dyDescent="0.25">
      <c r="BA644" s="164" t="s">
        <v>1084</v>
      </c>
      <c r="BB644" s="164">
        <v>25.62</v>
      </c>
      <c r="BC644" s="82">
        <f t="shared" si="27"/>
        <v>31.0002</v>
      </c>
    </row>
    <row r="645" spans="53:55" x14ac:dyDescent="0.25">
      <c r="BA645" s="164" t="s">
        <v>1085</v>
      </c>
      <c r="BB645" s="164">
        <v>25.62</v>
      </c>
      <c r="BC645" s="82">
        <f t="shared" si="27"/>
        <v>31.0002</v>
      </c>
    </row>
    <row r="646" spans="53:55" x14ac:dyDescent="0.25">
      <c r="BA646" s="164" t="s">
        <v>1086</v>
      </c>
      <c r="BB646" s="164">
        <v>25.62</v>
      </c>
      <c r="BC646" s="82">
        <f t="shared" si="27"/>
        <v>31.0002</v>
      </c>
    </row>
    <row r="647" spans="53:55" x14ac:dyDescent="0.25">
      <c r="BA647" s="164" t="s">
        <v>1087</v>
      </c>
      <c r="BB647" s="164">
        <v>25.62</v>
      </c>
      <c r="BC647" s="82">
        <f t="shared" si="27"/>
        <v>31.0002</v>
      </c>
    </row>
    <row r="648" spans="53:55" x14ac:dyDescent="0.25">
      <c r="BA648" s="164" t="s">
        <v>1088</v>
      </c>
      <c r="BB648" s="164">
        <v>25.62</v>
      </c>
      <c r="BC648" s="82">
        <f t="shared" si="27"/>
        <v>31.0002</v>
      </c>
    </row>
    <row r="649" spans="53:55" x14ac:dyDescent="0.25">
      <c r="BA649" s="164" t="s">
        <v>1089</v>
      </c>
      <c r="BB649" s="164">
        <v>25.62</v>
      </c>
      <c r="BC649" s="82">
        <f t="shared" si="27"/>
        <v>31.0002</v>
      </c>
    </row>
    <row r="650" spans="53:55" x14ac:dyDescent="0.25">
      <c r="BA650" s="164" t="s">
        <v>1090</v>
      </c>
      <c r="BB650" s="164">
        <v>16.529</v>
      </c>
      <c r="BC650" s="82">
        <f t="shared" si="27"/>
        <v>20.00009</v>
      </c>
    </row>
    <row r="651" spans="53:55" x14ac:dyDescent="0.25">
      <c r="BA651" s="164" t="s">
        <v>1091</v>
      </c>
      <c r="BB651" s="164">
        <v>21.488</v>
      </c>
      <c r="BC651" s="82">
        <f t="shared" si="27"/>
        <v>26.00048</v>
      </c>
    </row>
    <row r="652" spans="53:55" x14ac:dyDescent="0.25">
      <c r="BA652" s="164" t="s">
        <v>1092</v>
      </c>
      <c r="BB652" s="164">
        <v>44.628</v>
      </c>
      <c r="BC652" s="82">
        <f t="shared" si="27"/>
        <v>53.999879999999997</v>
      </c>
    </row>
    <row r="653" spans="53:55" x14ac:dyDescent="0.25">
      <c r="BA653" s="164" t="s">
        <v>1093</v>
      </c>
      <c r="BB653" s="164">
        <v>44.628</v>
      </c>
      <c r="BC653" s="82">
        <f t="shared" si="27"/>
        <v>53.999879999999997</v>
      </c>
    </row>
    <row r="654" spans="53:55" x14ac:dyDescent="0.25">
      <c r="BA654" s="164" t="s">
        <v>1094</v>
      </c>
      <c r="BB654" s="164">
        <v>44.628</v>
      </c>
      <c r="BC654" s="82">
        <f t="shared" si="27"/>
        <v>53.999879999999997</v>
      </c>
    </row>
    <row r="655" spans="53:55" x14ac:dyDescent="0.25">
      <c r="BA655" s="164" t="s">
        <v>1095</v>
      </c>
      <c r="BB655" s="164">
        <v>30.579000000000001</v>
      </c>
      <c r="BC655" s="82">
        <f t="shared" si="27"/>
        <v>37.000590000000003</v>
      </c>
    </row>
    <row r="656" spans="53:55" x14ac:dyDescent="0.25">
      <c r="BA656" s="164" t="s">
        <v>1096</v>
      </c>
      <c r="BB656" s="164">
        <v>30.579000000000001</v>
      </c>
      <c r="BC656" s="82">
        <f t="shared" si="27"/>
        <v>37.000590000000003</v>
      </c>
    </row>
    <row r="657" spans="53:55" x14ac:dyDescent="0.25">
      <c r="BA657" s="164" t="s">
        <v>1097</v>
      </c>
      <c r="BB657" s="164">
        <v>30.579000000000001</v>
      </c>
      <c r="BC657" s="82">
        <f t="shared" si="27"/>
        <v>37.000590000000003</v>
      </c>
    </row>
    <row r="658" spans="53:55" x14ac:dyDescent="0.25">
      <c r="BA658" s="164" t="s">
        <v>1098</v>
      </c>
      <c r="BB658" s="164">
        <v>16.529</v>
      </c>
      <c r="BC658" s="82">
        <f t="shared" si="27"/>
        <v>20.00009</v>
      </c>
    </row>
    <row r="659" spans="53:55" x14ac:dyDescent="0.25">
      <c r="BA659" s="164" t="s">
        <v>1099</v>
      </c>
      <c r="BB659" s="164">
        <v>21.488</v>
      </c>
      <c r="BC659" s="82">
        <f t="shared" si="27"/>
        <v>26.00048</v>
      </c>
    </row>
    <row r="660" spans="53:55" x14ac:dyDescent="0.25">
      <c r="BA660" s="164" t="s">
        <v>1100</v>
      </c>
      <c r="BB660" s="164">
        <v>44.628</v>
      </c>
      <c r="BC660" s="82">
        <f t="shared" si="27"/>
        <v>53.999879999999997</v>
      </c>
    </row>
    <row r="661" spans="53:55" x14ac:dyDescent="0.25">
      <c r="BA661" s="164" t="s">
        <v>1101</v>
      </c>
      <c r="BB661" s="164">
        <v>44.628</v>
      </c>
      <c r="BC661" s="82">
        <f t="shared" si="27"/>
        <v>53.999879999999997</v>
      </c>
    </row>
    <row r="662" spans="53:55" x14ac:dyDescent="0.25">
      <c r="BA662" s="164" t="s">
        <v>1102</v>
      </c>
      <c r="BB662" s="164">
        <v>44.628</v>
      </c>
      <c r="BC662" s="82">
        <f t="shared" si="27"/>
        <v>53.999879999999997</v>
      </c>
    </row>
    <row r="663" spans="53:55" x14ac:dyDescent="0.25">
      <c r="BA663" s="164" t="s">
        <v>1103</v>
      </c>
      <c r="BB663" s="164">
        <v>30.579000000000001</v>
      </c>
      <c r="BC663" s="82">
        <f t="shared" si="27"/>
        <v>37.000590000000003</v>
      </c>
    </row>
    <row r="664" spans="53:55" x14ac:dyDescent="0.25">
      <c r="BA664" s="164" t="s">
        <v>1104</v>
      </c>
      <c r="BB664" s="164">
        <v>30.579000000000001</v>
      </c>
      <c r="BC664" s="82">
        <f t="shared" si="27"/>
        <v>37.000590000000003</v>
      </c>
    </row>
    <row r="665" spans="53:55" x14ac:dyDescent="0.25">
      <c r="BA665" s="164" t="s">
        <v>1105</v>
      </c>
      <c r="BB665" s="164">
        <v>30.579000000000001</v>
      </c>
      <c r="BC665" s="82">
        <f t="shared" si="27"/>
        <v>37.000590000000003</v>
      </c>
    </row>
    <row r="666" spans="53:55" x14ac:dyDescent="0.25">
      <c r="BA666" s="164" t="s">
        <v>1106</v>
      </c>
      <c r="BB666" s="164">
        <v>20.661000000000001</v>
      </c>
      <c r="BC666" s="82">
        <f t="shared" si="27"/>
        <v>24.99981</v>
      </c>
    </row>
    <row r="667" spans="53:55" x14ac:dyDescent="0.25">
      <c r="BA667" s="164" t="s">
        <v>1107</v>
      </c>
      <c r="BB667" s="164">
        <v>20.661000000000001</v>
      </c>
      <c r="BC667" s="82">
        <f t="shared" si="27"/>
        <v>24.99981</v>
      </c>
    </row>
    <row r="668" spans="53:55" x14ac:dyDescent="0.25">
      <c r="BA668" s="164" t="s">
        <v>1108</v>
      </c>
      <c r="BB668" s="164">
        <v>20.661000000000001</v>
      </c>
      <c r="BC668" s="82">
        <f t="shared" si="27"/>
        <v>24.99981</v>
      </c>
    </row>
    <row r="669" spans="53:55" x14ac:dyDescent="0.25">
      <c r="BA669" s="164" t="s">
        <v>1109</v>
      </c>
      <c r="BB669" s="164">
        <v>20.661000000000001</v>
      </c>
      <c r="BC669" s="82">
        <f t="shared" si="27"/>
        <v>24.99981</v>
      </c>
    </row>
    <row r="670" spans="53:55" x14ac:dyDescent="0.25">
      <c r="BA670" s="164" t="s">
        <v>1110</v>
      </c>
      <c r="BB670" s="164">
        <v>20.661000000000001</v>
      </c>
      <c r="BC670" s="82">
        <f t="shared" si="27"/>
        <v>24.99981</v>
      </c>
    </row>
    <row r="671" spans="53:55" x14ac:dyDescent="0.25">
      <c r="BA671" s="164" t="s">
        <v>1111</v>
      </c>
      <c r="BB671" s="164">
        <v>20.661000000000001</v>
      </c>
      <c r="BC671" s="82">
        <f t="shared" si="27"/>
        <v>24.99981</v>
      </c>
    </row>
    <row r="672" spans="53:55" x14ac:dyDescent="0.25">
      <c r="BA672" s="164" t="s">
        <v>1112</v>
      </c>
      <c r="BB672" s="164">
        <v>20.661000000000001</v>
      </c>
      <c r="BC672" s="82">
        <f t="shared" si="27"/>
        <v>24.99981</v>
      </c>
    </row>
    <row r="673" spans="53:55" x14ac:dyDescent="0.25">
      <c r="BA673" s="164" t="s">
        <v>1113</v>
      </c>
      <c r="BB673" s="164">
        <v>13.22</v>
      </c>
      <c r="BC673" s="82">
        <f t="shared" si="27"/>
        <v>15.9962</v>
      </c>
    </row>
    <row r="674" spans="53:55" x14ac:dyDescent="0.25">
      <c r="BA674" s="164" t="s">
        <v>1114</v>
      </c>
      <c r="BB674" s="164">
        <v>27.27</v>
      </c>
      <c r="BC674" s="82">
        <f t="shared" si="27"/>
        <v>32.996699999999997</v>
      </c>
    </row>
    <row r="675" spans="53:55" x14ac:dyDescent="0.25">
      <c r="BA675" s="164" t="s">
        <v>1115</v>
      </c>
      <c r="BB675" s="164">
        <v>28.1</v>
      </c>
      <c r="BC675" s="82">
        <f t="shared" si="27"/>
        <v>34.000999999999998</v>
      </c>
    </row>
    <row r="676" spans="53:55" x14ac:dyDescent="0.25">
      <c r="BA676" s="164" t="s">
        <v>1116</v>
      </c>
      <c r="BB676" s="164">
        <v>20.661000000000001</v>
      </c>
      <c r="BC676" s="82">
        <f t="shared" si="27"/>
        <v>24.99981</v>
      </c>
    </row>
    <row r="677" spans="53:55" x14ac:dyDescent="0.25">
      <c r="BA677" s="164" t="s">
        <v>1117</v>
      </c>
      <c r="BB677" s="164">
        <v>20.66</v>
      </c>
      <c r="BC677" s="82">
        <f t="shared" si="27"/>
        <v>24.9986</v>
      </c>
    </row>
    <row r="678" spans="53:55" x14ac:dyDescent="0.25">
      <c r="BA678" s="164" t="s">
        <v>1118</v>
      </c>
      <c r="BB678" s="164">
        <v>20.66</v>
      </c>
      <c r="BC678" s="82">
        <f t="shared" si="27"/>
        <v>24.9986</v>
      </c>
    </row>
    <row r="679" spans="53:55" x14ac:dyDescent="0.25">
      <c r="BA679" s="164" t="s">
        <v>1119</v>
      </c>
      <c r="BB679" s="164">
        <v>17.36</v>
      </c>
      <c r="BC679" s="82">
        <f t="shared" si="27"/>
        <v>21.005599999999998</v>
      </c>
    </row>
    <row r="680" spans="53:55" x14ac:dyDescent="0.25">
      <c r="BA680" s="164" t="s">
        <v>1120</v>
      </c>
      <c r="BB680" s="164">
        <v>37.19</v>
      </c>
      <c r="BC680" s="82">
        <f t="shared" si="27"/>
        <v>44.999899999999997</v>
      </c>
    </row>
    <row r="681" spans="53:55" x14ac:dyDescent="0.25">
      <c r="BA681" s="164" t="s">
        <v>1121</v>
      </c>
      <c r="BB681" s="164">
        <v>65.289000000000001</v>
      </c>
      <c r="BC681" s="82">
        <f t="shared" si="27"/>
        <v>78.999690000000001</v>
      </c>
    </row>
    <row r="682" spans="53:55" x14ac:dyDescent="0.25">
      <c r="BA682" s="164" t="s">
        <v>267</v>
      </c>
      <c r="BB682" s="164">
        <v>30.579000000000001</v>
      </c>
      <c r="BC682" s="82">
        <f t="shared" si="27"/>
        <v>37.000590000000003</v>
      </c>
    </row>
    <row r="683" spans="53:55" x14ac:dyDescent="0.25">
      <c r="BA683" s="164" t="s">
        <v>463</v>
      </c>
      <c r="BB683" s="164">
        <v>36.363999999999997</v>
      </c>
      <c r="BC683" s="82">
        <f t="shared" si="27"/>
        <v>44.000439999999998</v>
      </c>
    </row>
    <row r="684" spans="53:55" x14ac:dyDescent="0.25">
      <c r="BA684" s="164" t="s">
        <v>1122</v>
      </c>
      <c r="BB684" s="164">
        <v>36.363999999999997</v>
      </c>
      <c r="BC684" s="82">
        <f t="shared" si="27"/>
        <v>44.000439999999998</v>
      </c>
    </row>
    <row r="685" spans="53:55" x14ac:dyDescent="0.25">
      <c r="BA685" s="164" t="s">
        <v>1123</v>
      </c>
      <c r="BB685" s="164">
        <v>111.57</v>
      </c>
      <c r="BC685" s="82">
        <f t="shared" si="27"/>
        <v>134.99969999999999</v>
      </c>
    </row>
    <row r="686" spans="53:55" x14ac:dyDescent="0.25">
      <c r="BA686" s="164" t="s">
        <v>1124</v>
      </c>
      <c r="BB686" s="164">
        <v>454.54599999999999</v>
      </c>
      <c r="BC686" s="82">
        <f t="shared" si="27"/>
        <v>550.00065999999993</v>
      </c>
    </row>
    <row r="687" spans="53:55" x14ac:dyDescent="0.25">
      <c r="BA687" s="164" t="s">
        <v>1125</v>
      </c>
      <c r="BB687" s="164">
        <v>477.68599999999998</v>
      </c>
      <c r="BC687" s="82">
        <f t="shared" si="27"/>
        <v>578.00005999999996</v>
      </c>
    </row>
    <row r="688" spans="53:55" x14ac:dyDescent="0.25">
      <c r="BA688" s="164" t="s">
        <v>1126</v>
      </c>
      <c r="BB688" s="164">
        <v>55.372</v>
      </c>
      <c r="BC688" s="82">
        <f t="shared" si="27"/>
        <v>67.000119999999995</v>
      </c>
    </row>
    <row r="689" spans="53:55" x14ac:dyDescent="0.25">
      <c r="BA689" s="164" t="s">
        <v>1127</v>
      </c>
      <c r="BB689" s="164">
        <v>412.39699999999999</v>
      </c>
      <c r="BC689" s="82">
        <f t="shared" si="27"/>
        <v>499.00036999999998</v>
      </c>
    </row>
    <row r="690" spans="53:55" x14ac:dyDescent="0.25">
      <c r="BA690" s="164" t="s">
        <v>1128</v>
      </c>
      <c r="BB690" s="164">
        <v>431.40499999999997</v>
      </c>
      <c r="BC690" s="82">
        <f t="shared" si="27"/>
        <v>522.00004999999999</v>
      </c>
    </row>
    <row r="691" spans="53:55" x14ac:dyDescent="0.25">
      <c r="BA691" s="164" t="s">
        <v>1129</v>
      </c>
      <c r="BB691" s="164">
        <v>580.16499999999996</v>
      </c>
      <c r="BC691" s="82">
        <f t="shared" si="27"/>
        <v>701.99964999999997</v>
      </c>
    </row>
    <row r="692" spans="53:55" x14ac:dyDescent="0.25">
      <c r="BA692" s="164" t="s">
        <v>1130</v>
      </c>
      <c r="BB692" s="164">
        <v>621.48800000000006</v>
      </c>
      <c r="BC692" s="82">
        <f t="shared" si="27"/>
        <v>752.00048000000004</v>
      </c>
    </row>
    <row r="693" spans="53:55" x14ac:dyDescent="0.25">
      <c r="BA693" s="164" t="s">
        <v>1131</v>
      </c>
      <c r="BB693" s="164">
        <v>648.76</v>
      </c>
      <c r="BC693" s="82">
        <f t="shared" si="27"/>
        <v>784.99959999999999</v>
      </c>
    </row>
    <row r="694" spans="53:55" x14ac:dyDescent="0.25">
      <c r="BA694" s="164" t="s">
        <v>1132</v>
      </c>
      <c r="BB694" s="164">
        <v>661.98299999999995</v>
      </c>
      <c r="BC694" s="82">
        <f t="shared" si="27"/>
        <v>800.99942999999996</v>
      </c>
    </row>
    <row r="695" spans="53:55" x14ac:dyDescent="0.25">
      <c r="BA695" s="164" t="s">
        <v>1133</v>
      </c>
      <c r="BB695" s="164">
        <v>676.03300000000002</v>
      </c>
      <c r="BC695" s="82">
        <f t="shared" si="27"/>
        <v>817.99992999999995</v>
      </c>
    </row>
    <row r="696" spans="53:55" x14ac:dyDescent="0.25">
      <c r="BA696" s="164" t="s">
        <v>1134</v>
      </c>
      <c r="BB696" s="164">
        <v>680.99199999999996</v>
      </c>
      <c r="BC696" s="82">
        <f t="shared" si="27"/>
        <v>824.00031999999987</v>
      </c>
    </row>
    <row r="697" spans="53:55" x14ac:dyDescent="0.25">
      <c r="BA697" s="164" t="s">
        <v>1135</v>
      </c>
      <c r="BB697" s="164">
        <v>703.30600000000004</v>
      </c>
      <c r="BC697" s="82">
        <f t="shared" si="27"/>
        <v>851.00026000000003</v>
      </c>
    </row>
    <row r="698" spans="53:55" x14ac:dyDescent="0.25">
      <c r="BA698" s="164" t="s">
        <v>1136</v>
      </c>
      <c r="BB698" s="164">
        <v>476.86</v>
      </c>
      <c r="BC698" s="82">
        <f t="shared" si="27"/>
        <v>577.00059999999996</v>
      </c>
    </row>
    <row r="699" spans="53:55" x14ac:dyDescent="0.25">
      <c r="BA699" s="164" t="s">
        <v>1137</v>
      </c>
      <c r="BB699" s="164">
        <v>539.66899999999998</v>
      </c>
      <c r="BC699" s="82">
        <f t="shared" si="27"/>
        <v>652.99948999999992</v>
      </c>
    </row>
    <row r="700" spans="53:55" x14ac:dyDescent="0.25">
      <c r="BA700" s="164" t="s">
        <v>1138</v>
      </c>
      <c r="BB700" s="164">
        <v>558.678</v>
      </c>
      <c r="BC700" s="82">
        <f t="shared" si="27"/>
        <v>676.00037999999995</v>
      </c>
    </row>
    <row r="701" spans="53:55" x14ac:dyDescent="0.25">
      <c r="BA701" s="164" t="s">
        <v>1139</v>
      </c>
      <c r="BB701" s="164">
        <v>571.90099999999995</v>
      </c>
      <c r="BC701" s="82">
        <f t="shared" si="27"/>
        <v>692.00020999999992</v>
      </c>
    </row>
    <row r="702" spans="53:55" x14ac:dyDescent="0.25">
      <c r="BA702" s="164" t="s">
        <v>1140</v>
      </c>
      <c r="BB702" s="164">
        <v>585.95000000000005</v>
      </c>
      <c r="BC702" s="82">
        <f t="shared" si="27"/>
        <v>708.99950000000001</v>
      </c>
    </row>
    <row r="703" spans="53:55" x14ac:dyDescent="0.25">
      <c r="BA703" s="164" t="s">
        <v>1141</v>
      </c>
      <c r="BB703" s="164">
        <v>599.17399999999998</v>
      </c>
      <c r="BC703" s="82">
        <f t="shared" si="27"/>
        <v>725.00054</v>
      </c>
    </row>
    <row r="704" spans="53:55" x14ac:dyDescent="0.25">
      <c r="BA704" s="164" t="s">
        <v>1142</v>
      </c>
      <c r="BB704" s="164">
        <v>144.62799999999999</v>
      </c>
      <c r="BC704" s="82">
        <f t="shared" si="27"/>
        <v>174.99987999999999</v>
      </c>
    </row>
    <row r="705" spans="53:55" x14ac:dyDescent="0.25">
      <c r="BA705" s="164" t="s">
        <v>1143</v>
      </c>
      <c r="BB705" s="164">
        <v>206.61</v>
      </c>
      <c r="BC705" s="82">
        <f t="shared" si="27"/>
        <v>249.99810000000002</v>
      </c>
    </row>
    <row r="706" spans="53:55" x14ac:dyDescent="0.25">
      <c r="BA706" s="164" t="s">
        <v>1144</v>
      </c>
      <c r="BB706" s="164">
        <v>544.62800000000004</v>
      </c>
      <c r="BC706" s="82">
        <f t="shared" si="27"/>
        <v>658.99988000000008</v>
      </c>
    </row>
    <row r="707" spans="53:55" x14ac:dyDescent="0.25">
      <c r="BA707" s="164" t="s">
        <v>1145</v>
      </c>
      <c r="BB707" s="164">
        <v>571.90099999999995</v>
      </c>
      <c r="BC707" s="82">
        <f t="shared" ref="BC707:BC770" si="28">BB707*1.21</f>
        <v>692.00020999999992</v>
      </c>
    </row>
    <row r="708" spans="53:55" x14ac:dyDescent="0.25">
      <c r="BA708" s="164" t="s">
        <v>1146</v>
      </c>
      <c r="BB708" s="164">
        <v>885.95</v>
      </c>
      <c r="BC708" s="82">
        <f t="shared" si="28"/>
        <v>1071.9995000000001</v>
      </c>
    </row>
    <row r="709" spans="53:55" x14ac:dyDescent="0.25">
      <c r="BA709" s="164" t="s">
        <v>1147</v>
      </c>
      <c r="BB709" s="164">
        <v>1022.314</v>
      </c>
      <c r="BC709" s="82">
        <f t="shared" si="28"/>
        <v>1236.9999399999999</v>
      </c>
    </row>
    <row r="710" spans="53:55" x14ac:dyDescent="0.25">
      <c r="BA710" s="164" t="s">
        <v>1148</v>
      </c>
      <c r="BB710" s="164">
        <v>1295.0409999999999</v>
      </c>
      <c r="BC710" s="82">
        <f t="shared" si="28"/>
        <v>1566.9996099999998</v>
      </c>
    </row>
    <row r="711" spans="53:55" x14ac:dyDescent="0.25">
      <c r="BA711" s="164" t="s">
        <v>1149</v>
      </c>
      <c r="BB711" s="164">
        <v>1840.4960000000001</v>
      </c>
      <c r="BC711" s="82">
        <f t="shared" si="28"/>
        <v>2227.0001600000001</v>
      </c>
    </row>
    <row r="712" spans="53:55" x14ac:dyDescent="0.25">
      <c r="BA712" s="164" t="s">
        <v>1150</v>
      </c>
      <c r="BB712" s="164">
        <v>342.149</v>
      </c>
      <c r="BC712" s="82">
        <f t="shared" si="28"/>
        <v>414.00029000000001</v>
      </c>
    </row>
    <row r="713" spans="53:55" x14ac:dyDescent="0.25">
      <c r="BA713" s="164" t="s">
        <v>1151</v>
      </c>
      <c r="BB713" s="164">
        <v>354.54500000000002</v>
      </c>
      <c r="BC713" s="82">
        <f t="shared" si="28"/>
        <v>428.99945000000002</v>
      </c>
    </row>
    <row r="714" spans="53:55" x14ac:dyDescent="0.25">
      <c r="BA714" s="164" t="s">
        <v>1152</v>
      </c>
      <c r="BB714" s="164">
        <v>109.09099999999999</v>
      </c>
      <c r="BC714" s="82">
        <f t="shared" si="28"/>
        <v>132.00010999999998</v>
      </c>
    </row>
    <row r="715" spans="53:55" x14ac:dyDescent="0.25">
      <c r="BA715" s="164" t="s">
        <v>1153</v>
      </c>
      <c r="BB715" s="164">
        <v>276.86</v>
      </c>
      <c r="BC715" s="82">
        <f t="shared" si="28"/>
        <v>335.00060000000002</v>
      </c>
    </row>
    <row r="716" spans="53:55" x14ac:dyDescent="0.25">
      <c r="BA716" s="164" t="s">
        <v>1154</v>
      </c>
      <c r="BB716" s="164">
        <v>93.388000000000005</v>
      </c>
      <c r="BC716" s="82">
        <f t="shared" si="28"/>
        <v>112.99948000000001</v>
      </c>
    </row>
    <row r="717" spans="53:55" x14ac:dyDescent="0.25">
      <c r="BA717" s="164" t="s">
        <v>1155</v>
      </c>
      <c r="BB717" s="164">
        <v>105.785</v>
      </c>
      <c r="BC717" s="82">
        <f t="shared" si="28"/>
        <v>127.99985</v>
      </c>
    </row>
    <row r="718" spans="53:55" x14ac:dyDescent="0.25">
      <c r="BA718" s="164" t="s">
        <v>1156</v>
      </c>
      <c r="BB718" s="164">
        <v>119.83499999999999</v>
      </c>
      <c r="BC718" s="82">
        <f t="shared" si="28"/>
        <v>145.00035</v>
      </c>
    </row>
    <row r="719" spans="53:55" x14ac:dyDescent="0.25">
      <c r="BA719" s="164" t="s">
        <v>1157</v>
      </c>
      <c r="BB719" s="164">
        <v>127.273</v>
      </c>
      <c r="BC719" s="82">
        <f t="shared" si="28"/>
        <v>154.00032999999999</v>
      </c>
    </row>
    <row r="720" spans="53:55" x14ac:dyDescent="0.25">
      <c r="BA720" s="164" t="s">
        <v>1158</v>
      </c>
      <c r="BB720" s="164">
        <v>118.182</v>
      </c>
      <c r="BC720" s="82">
        <f t="shared" si="28"/>
        <v>143.00021999999998</v>
      </c>
    </row>
    <row r="721" spans="53:55" x14ac:dyDescent="0.25">
      <c r="BA721" s="164" t="s">
        <v>1159</v>
      </c>
      <c r="BB721" s="164">
        <v>128.09899999999999</v>
      </c>
      <c r="BC721" s="82">
        <f t="shared" si="28"/>
        <v>154.99978999999999</v>
      </c>
    </row>
    <row r="722" spans="53:55" x14ac:dyDescent="0.25">
      <c r="BA722" s="164" t="s">
        <v>1160</v>
      </c>
      <c r="BB722" s="164">
        <v>412.4</v>
      </c>
      <c r="BC722" s="82">
        <f t="shared" si="28"/>
        <v>499.00399999999996</v>
      </c>
    </row>
    <row r="723" spans="53:55" x14ac:dyDescent="0.25">
      <c r="BA723" s="164" t="s">
        <v>1161</v>
      </c>
      <c r="BB723" s="164">
        <v>256.19799999999998</v>
      </c>
      <c r="BC723" s="82">
        <f t="shared" si="28"/>
        <v>309.99957999999998</v>
      </c>
    </row>
    <row r="724" spans="53:55" x14ac:dyDescent="0.25">
      <c r="BA724" s="164" t="s">
        <v>1162</v>
      </c>
      <c r="BB724" s="164">
        <v>785.12</v>
      </c>
      <c r="BC724" s="82">
        <f t="shared" si="28"/>
        <v>949.99519999999995</v>
      </c>
    </row>
    <row r="725" spans="53:55" x14ac:dyDescent="0.25">
      <c r="BA725" s="164" t="s">
        <v>1163</v>
      </c>
      <c r="BB725" s="164">
        <v>206.61</v>
      </c>
      <c r="BC725" s="82">
        <f t="shared" si="28"/>
        <v>249.99810000000002</v>
      </c>
    </row>
    <row r="726" spans="53:55" x14ac:dyDescent="0.25">
      <c r="BA726" s="164" t="s">
        <v>1164</v>
      </c>
      <c r="BB726" s="164">
        <v>93.388000000000005</v>
      </c>
      <c r="BC726" s="82">
        <f t="shared" si="28"/>
        <v>112.99948000000001</v>
      </c>
    </row>
    <row r="727" spans="53:55" x14ac:dyDescent="0.25">
      <c r="BA727" s="164" t="s">
        <v>1165</v>
      </c>
      <c r="BB727" s="164">
        <v>136.488</v>
      </c>
      <c r="BC727" s="82">
        <f t="shared" si="28"/>
        <v>165.15047999999999</v>
      </c>
    </row>
    <row r="728" spans="53:55" x14ac:dyDescent="0.25">
      <c r="BA728" s="164" t="s">
        <v>1166</v>
      </c>
      <c r="BB728" s="164">
        <v>613.22299999999996</v>
      </c>
      <c r="BC728" s="82">
        <f t="shared" si="28"/>
        <v>741.99982999999997</v>
      </c>
    </row>
    <row r="729" spans="53:55" x14ac:dyDescent="0.25">
      <c r="BA729" s="164" t="s">
        <v>1167</v>
      </c>
      <c r="BB729" s="164">
        <v>498.34699999999998</v>
      </c>
      <c r="BC729" s="82">
        <f t="shared" si="28"/>
        <v>602.99986999999999</v>
      </c>
    </row>
    <row r="730" spans="53:55" x14ac:dyDescent="0.25">
      <c r="BA730" s="164" t="s">
        <v>1168</v>
      </c>
      <c r="BB730" s="164">
        <v>812.39700000000005</v>
      </c>
      <c r="BC730" s="82">
        <f t="shared" si="28"/>
        <v>983.00036999999998</v>
      </c>
    </row>
    <row r="731" spans="53:55" x14ac:dyDescent="0.25">
      <c r="BA731" s="164" t="s">
        <v>1169</v>
      </c>
      <c r="BB731" s="164">
        <v>247.934</v>
      </c>
      <c r="BC731" s="82">
        <f t="shared" si="28"/>
        <v>300.00013999999999</v>
      </c>
    </row>
    <row r="732" spans="53:55" x14ac:dyDescent="0.25">
      <c r="BA732" s="164" t="s">
        <v>1170</v>
      </c>
      <c r="BB732" s="164">
        <v>1800.826</v>
      </c>
      <c r="BC732" s="82">
        <f t="shared" si="28"/>
        <v>2178.99946</v>
      </c>
    </row>
    <row r="733" spans="53:55" x14ac:dyDescent="0.25">
      <c r="BA733" s="164" t="s">
        <v>1171</v>
      </c>
      <c r="BB733" s="164">
        <v>1964.463</v>
      </c>
      <c r="BC733" s="82">
        <f t="shared" si="28"/>
        <v>2377.0002300000001</v>
      </c>
    </row>
    <row r="734" spans="53:55" x14ac:dyDescent="0.25">
      <c r="BA734" s="164" t="s">
        <v>1172</v>
      </c>
      <c r="BB734" s="164">
        <v>2619.835</v>
      </c>
      <c r="BC734" s="82">
        <f t="shared" si="28"/>
        <v>3170.0003499999998</v>
      </c>
    </row>
    <row r="735" spans="53:55" x14ac:dyDescent="0.25">
      <c r="BA735" s="164" t="s">
        <v>1173</v>
      </c>
      <c r="BB735" s="164">
        <v>123.967</v>
      </c>
      <c r="BC735" s="82">
        <f t="shared" si="28"/>
        <v>150.00006999999999</v>
      </c>
    </row>
    <row r="736" spans="53:55" x14ac:dyDescent="0.25">
      <c r="BA736" s="164" t="s">
        <v>1174</v>
      </c>
      <c r="BB736" s="164">
        <v>165.29</v>
      </c>
      <c r="BC736" s="82">
        <f t="shared" si="28"/>
        <v>200.00089999999997</v>
      </c>
    </row>
    <row r="737" spans="53:55" x14ac:dyDescent="0.25">
      <c r="BA737" s="164" t="s">
        <v>1175</v>
      </c>
      <c r="BB737" s="164">
        <v>157.02500000000001</v>
      </c>
      <c r="BC737" s="82">
        <f t="shared" si="28"/>
        <v>190.00024999999999</v>
      </c>
    </row>
    <row r="738" spans="53:55" x14ac:dyDescent="0.25">
      <c r="BA738" s="164" t="s">
        <v>1176</v>
      </c>
      <c r="BB738" s="164">
        <v>194.215</v>
      </c>
      <c r="BC738" s="82">
        <f t="shared" si="28"/>
        <v>235.00014999999999</v>
      </c>
    </row>
    <row r="739" spans="53:55" x14ac:dyDescent="0.25">
      <c r="BA739" s="164" t="s">
        <v>1177</v>
      </c>
      <c r="BB739" s="164">
        <v>247.934</v>
      </c>
      <c r="BC739" s="82">
        <f t="shared" si="28"/>
        <v>300.00013999999999</v>
      </c>
    </row>
    <row r="740" spans="53:55" x14ac:dyDescent="0.25">
      <c r="BA740" s="164" t="s">
        <v>1178</v>
      </c>
      <c r="BB740" s="164">
        <v>78.510000000000005</v>
      </c>
      <c r="BC740" s="82">
        <f t="shared" si="28"/>
        <v>94.997100000000003</v>
      </c>
    </row>
    <row r="741" spans="53:55" x14ac:dyDescent="0.25">
      <c r="BA741" s="164" t="s">
        <v>1179</v>
      </c>
      <c r="BB741" s="164">
        <v>32.229999999999997</v>
      </c>
      <c r="BC741" s="82">
        <f t="shared" si="28"/>
        <v>38.998299999999993</v>
      </c>
    </row>
    <row r="742" spans="53:55" x14ac:dyDescent="0.25">
      <c r="BA742" s="164" t="s">
        <v>1180</v>
      </c>
      <c r="BB742" s="164">
        <v>37.19</v>
      </c>
      <c r="BC742" s="82">
        <f t="shared" si="28"/>
        <v>44.999899999999997</v>
      </c>
    </row>
    <row r="743" spans="53:55" x14ac:dyDescent="0.25">
      <c r="BA743" s="164" t="s">
        <v>1181</v>
      </c>
      <c r="BB743" s="164">
        <v>37.19</v>
      </c>
      <c r="BC743" s="82">
        <f t="shared" si="28"/>
        <v>44.999899999999997</v>
      </c>
    </row>
    <row r="744" spans="53:55" x14ac:dyDescent="0.25">
      <c r="BA744" s="164" t="s">
        <v>1182</v>
      </c>
      <c r="BB744" s="164">
        <v>41.32</v>
      </c>
      <c r="BC744" s="82">
        <f t="shared" si="28"/>
        <v>49.997199999999999</v>
      </c>
    </row>
    <row r="745" spans="53:55" x14ac:dyDescent="0.25">
      <c r="BA745" s="164" t="s">
        <v>1183</v>
      </c>
      <c r="BB745" s="164">
        <v>8.2650000000000006</v>
      </c>
      <c r="BC745" s="82">
        <f t="shared" si="28"/>
        <v>10.00065</v>
      </c>
    </row>
    <row r="746" spans="53:55" x14ac:dyDescent="0.25">
      <c r="BA746" s="164" t="s">
        <v>1184</v>
      </c>
      <c r="BB746" s="164">
        <v>8.2650000000000006</v>
      </c>
      <c r="BC746" s="82">
        <f t="shared" si="28"/>
        <v>10.00065</v>
      </c>
    </row>
    <row r="747" spans="53:55" x14ac:dyDescent="0.25">
      <c r="BA747" s="164" t="s">
        <v>1185</v>
      </c>
      <c r="BB747" s="164">
        <v>28.925999999999998</v>
      </c>
      <c r="BC747" s="82">
        <f t="shared" si="28"/>
        <v>35.000459999999997</v>
      </c>
    </row>
    <row r="748" spans="53:55" x14ac:dyDescent="0.25">
      <c r="BA748" s="164" t="s">
        <v>1186</v>
      </c>
      <c r="BB748" s="164">
        <v>28.925999999999998</v>
      </c>
      <c r="BC748" s="82">
        <f t="shared" si="28"/>
        <v>35.000459999999997</v>
      </c>
    </row>
    <row r="749" spans="53:55" x14ac:dyDescent="0.25">
      <c r="BA749" s="164" t="s">
        <v>1187</v>
      </c>
      <c r="BB749" s="164">
        <v>1.0740000000000001</v>
      </c>
      <c r="BC749" s="82">
        <f t="shared" si="28"/>
        <v>1.2995400000000001</v>
      </c>
    </row>
    <row r="750" spans="53:55" x14ac:dyDescent="0.25">
      <c r="BA750" s="164" t="s">
        <v>1188</v>
      </c>
      <c r="BB750" s="164">
        <v>1.0740000000000001</v>
      </c>
      <c r="BC750" s="82">
        <f t="shared" si="28"/>
        <v>1.2995400000000001</v>
      </c>
    </row>
    <row r="751" spans="53:55" x14ac:dyDescent="0.25">
      <c r="BA751" s="164" t="s">
        <v>1189</v>
      </c>
      <c r="BB751" s="164">
        <v>1.0740000000000001</v>
      </c>
      <c r="BC751" s="82">
        <f t="shared" si="28"/>
        <v>1.2995400000000001</v>
      </c>
    </row>
    <row r="752" spans="53:55" x14ac:dyDescent="0.25">
      <c r="BA752" s="164" t="s">
        <v>1190</v>
      </c>
      <c r="BB752" s="164">
        <v>1.0740000000000001</v>
      </c>
      <c r="BC752" s="82">
        <f t="shared" si="28"/>
        <v>1.2995400000000001</v>
      </c>
    </row>
    <row r="753" spans="53:55" x14ac:dyDescent="0.25">
      <c r="BA753" s="164" t="s">
        <v>1191</v>
      </c>
      <c r="BB753" s="164">
        <v>24.79</v>
      </c>
      <c r="BC753" s="82">
        <f t="shared" si="28"/>
        <v>29.995899999999999</v>
      </c>
    </row>
    <row r="754" spans="53:55" x14ac:dyDescent="0.25">
      <c r="BA754" s="164" t="s">
        <v>1192</v>
      </c>
      <c r="BB754" s="164">
        <v>220.661</v>
      </c>
      <c r="BC754" s="82">
        <f t="shared" si="28"/>
        <v>266.99980999999997</v>
      </c>
    </row>
    <row r="755" spans="53:55" x14ac:dyDescent="0.25">
      <c r="BA755" s="164" t="s">
        <v>1193</v>
      </c>
      <c r="BB755" s="164">
        <v>254.54499999999999</v>
      </c>
      <c r="BC755" s="82">
        <f t="shared" si="28"/>
        <v>307.99944999999997</v>
      </c>
    </row>
    <row r="756" spans="53:55" x14ac:dyDescent="0.25">
      <c r="BA756" s="164" t="s">
        <v>1194</v>
      </c>
      <c r="BB756" s="164">
        <v>289.25599999999997</v>
      </c>
      <c r="BC756" s="82">
        <f t="shared" si="28"/>
        <v>349.99975999999998</v>
      </c>
    </row>
    <row r="757" spans="53:55" x14ac:dyDescent="0.25">
      <c r="BA757" s="164" t="s">
        <v>1195</v>
      </c>
      <c r="BB757" s="164">
        <v>287.60300000000001</v>
      </c>
      <c r="BC757" s="82">
        <f t="shared" si="28"/>
        <v>347.99963000000002</v>
      </c>
    </row>
    <row r="758" spans="53:55" x14ac:dyDescent="0.25">
      <c r="BA758" s="164" t="s">
        <v>1196</v>
      </c>
      <c r="BB758" s="164">
        <v>362.81</v>
      </c>
      <c r="BC758" s="82">
        <f t="shared" si="28"/>
        <v>439.00009999999997</v>
      </c>
    </row>
    <row r="759" spans="53:55" x14ac:dyDescent="0.25">
      <c r="BA759" s="164" t="s">
        <v>1197</v>
      </c>
      <c r="BB759" s="164">
        <v>451.24</v>
      </c>
      <c r="BC759" s="82">
        <f t="shared" si="28"/>
        <v>546.00040000000001</v>
      </c>
    </row>
    <row r="760" spans="53:55" x14ac:dyDescent="0.25">
      <c r="BA760" s="164" t="s">
        <v>1198</v>
      </c>
      <c r="BB760" s="164">
        <v>528.92600000000004</v>
      </c>
      <c r="BC760" s="82">
        <f t="shared" si="28"/>
        <v>640.00046000000009</v>
      </c>
    </row>
    <row r="761" spans="53:55" x14ac:dyDescent="0.25">
      <c r="BA761" s="164" t="s">
        <v>1199</v>
      </c>
      <c r="BB761" s="164">
        <v>576.19799999999998</v>
      </c>
      <c r="BC761" s="82">
        <f t="shared" si="28"/>
        <v>697.19957999999997</v>
      </c>
    </row>
    <row r="762" spans="53:55" x14ac:dyDescent="0.25">
      <c r="BA762" s="164" t="s">
        <v>1200</v>
      </c>
      <c r="BB762" s="164">
        <v>639.66899999999998</v>
      </c>
      <c r="BC762" s="82">
        <f t="shared" si="28"/>
        <v>773.99948999999992</v>
      </c>
    </row>
    <row r="763" spans="53:55" x14ac:dyDescent="0.25">
      <c r="BA763" s="164" t="s">
        <v>1201</v>
      </c>
      <c r="BB763" s="164">
        <v>639.66899999999998</v>
      </c>
      <c r="BC763" s="82">
        <f t="shared" si="28"/>
        <v>773.99948999999992</v>
      </c>
    </row>
    <row r="764" spans="53:55" x14ac:dyDescent="0.25">
      <c r="BA764" s="164" t="s">
        <v>1202</v>
      </c>
      <c r="BB764" s="164">
        <v>912.39700000000005</v>
      </c>
      <c r="BC764" s="82">
        <f t="shared" si="28"/>
        <v>1104.00037</v>
      </c>
    </row>
    <row r="765" spans="53:55" x14ac:dyDescent="0.25">
      <c r="BA765" s="164" t="s">
        <v>1203</v>
      </c>
      <c r="BB765" s="164">
        <v>927.27300000000002</v>
      </c>
      <c r="BC765" s="82">
        <f t="shared" si="28"/>
        <v>1122.0003300000001</v>
      </c>
    </row>
    <row r="766" spans="53:55" x14ac:dyDescent="0.25">
      <c r="BA766" s="164" t="s">
        <v>1204</v>
      </c>
      <c r="BB766" s="164">
        <v>417.35500000000002</v>
      </c>
      <c r="BC766" s="82">
        <f t="shared" si="28"/>
        <v>504.99955</v>
      </c>
    </row>
    <row r="767" spans="53:55" x14ac:dyDescent="0.25">
      <c r="BA767" s="164" t="s">
        <v>1205</v>
      </c>
      <c r="BB767" s="164">
        <v>636.36400000000003</v>
      </c>
      <c r="BC767" s="82">
        <f t="shared" si="28"/>
        <v>770.00044000000003</v>
      </c>
    </row>
    <row r="768" spans="53:55" x14ac:dyDescent="0.25">
      <c r="BA768" s="164" t="s">
        <v>1206</v>
      </c>
      <c r="BB768" s="164">
        <v>49.587000000000003</v>
      </c>
      <c r="BC768" s="82">
        <f t="shared" si="28"/>
        <v>60.00027</v>
      </c>
    </row>
    <row r="769" spans="53:55" x14ac:dyDescent="0.25">
      <c r="BA769" s="164" t="s">
        <v>1207</v>
      </c>
      <c r="BB769" s="164">
        <v>61.982999999999997</v>
      </c>
      <c r="BC769" s="82">
        <f t="shared" si="28"/>
        <v>74.99942999999999</v>
      </c>
    </row>
    <row r="770" spans="53:55" x14ac:dyDescent="0.25">
      <c r="BA770" s="164" t="s">
        <v>230</v>
      </c>
      <c r="BB770" s="164">
        <v>38.843000000000004</v>
      </c>
      <c r="BC770" s="82">
        <f t="shared" si="28"/>
        <v>47.000030000000002</v>
      </c>
    </row>
    <row r="771" spans="53:55" x14ac:dyDescent="0.25">
      <c r="BA771" s="164" t="s">
        <v>457</v>
      </c>
      <c r="BB771" s="164">
        <v>38.843000000000004</v>
      </c>
      <c r="BC771" s="82">
        <f t="shared" ref="BC771:BC834" si="29">BB771*1.21</f>
        <v>47.000030000000002</v>
      </c>
    </row>
    <row r="772" spans="53:55" x14ac:dyDescent="0.25">
      <c r="BA772" s="164" t="s">
        <v>232</v>
      </c>
      <c r="BB772" s="164">
        <v>29.751999999999999</v>
      </c>
      <c r="BC772" s="82">
        <f t="shared" si="29"/>
        <v>35.999919999999996</v>
      </c>
    </row>
    <row r="773" spans="53:55" x14ac:dyDescent="0.25">
      <c r="BA773" s="164" t="s">
        <v>459</v>
      </c>
      <c r="BB773" s="164">
        <v>29.751999999999999</v>
      </c>
      <c r="BC773" s="82">
        <f t="shared" si="29"/>
        <v>35.999919999999996</v>
      </c>
    </row>
    <row r="774" spans="53:55" x14ac:dyDescent="0.25">
      <c r="BA774" s="164" t="s">
        <v>233</v>
      </c>
      <c r="BB774" s="164">
        <v>42.149000000000001</v>
      </c>
      <c r="BC774" s="82">
        <f t="shared" si="29"/>
        <v>51.00029</v>
      </c>
    </row>
    <row r="775" spans="53:55" x14ac:dyDescent="0.25">
      <c r="BA775" s="164" t="s">
        <v>460</v>
      </c>
      <c r="BB775" s="164">
        <v>42.149000000000001</v>
      </c>
      <c r="BC775" s="82">
        <f t="shared" si="29"/>
        <v>51.00029</v>
      </c>
    </row>
    <row r="776" spans="53:55" x14ac:dyDescent="0.25">
      <c r="BA776" s="164" t="s">
        <v>1208</v>
      </c>
      <c r="BB776" s="164">
        <v>52.89</v>
      </c>
      <c r="BC776" s="82">
        <f t="shared" si="29"/>
        <v>63.996899999999997</v>
      </c>
    </row>
    <row r="777" spans="53:55" x14ac:dyDescent="0.25">
      <c r="BA777" s="164" t="s">
        <v>235</v>
      </c>
      <c r="BB777" s="164">
        <v>22.314</v>
      </c>
      <c r="BC777" s="82">
        <f t="shared" si="29"/>
        <v>26.999939999999999</v>
      </c>
    </row>
    <row r="778" spans="53:55" x14ac:dyDescent="0.25">
      <c r="BA778" s="164" t="s">
        <v>1209</v>
      </c>
      <c r="BB778" s="164">
        <v>5.4550000000000001</v>
      </c>
      <c r="BC778" s="82">
        <f t="shared" si="29"/>
        <v>6.6005500000000001</v>
      </c>
    </row>
    <row r="779" spans="53:55" x14ac:dyDescent="0.25">
      <c r="BA779" s="164" t="s">
        <v>268</v>
      </c>
      <c r="BB779" s="164">
        <v>14.875999999999999</v>
      </c>
      <c r="BC779" s="82">
        <f t="shared" si="29"/>
        <v>17.999959999999998</v>
      </c>
    </row>
    <row r="780" spans="53:55" x14ac:dyDescent="0.25">
      <c r="BA780" s="164" t="s">
        <v>1210</v>
      </c>
      <c r="BB780" s="164">
        <v>5.4550000000000001</v>
      </c>
      <c r="BC780" s="82">
        <f t="shared" si="29"/>
        <v>6.6005500000000001</v>
      </c>
    </row>
    <row r="781" spans="53:55" x14ac:dyDescent="0.25">
      <c r="BA781" s="164" t="s">
        <v>1211</v>
      </c>
      <c r="BB781" s="164">
        <v>37.19</v>
      </c>
      <c r="BC781" s="82">
        <f t="shared" si="29"/>
        <v>44.999899999999997</v>
      </c>
    </row>
    <row r="782" spans="53:55" x14ac:dyDescent="0.25">
      <c r="BA782" s="164" t="s">
        <v>1212</v>
      </c>
      <c r="BB782" s="164">
        <v>20.66</v>
      </c>
      <c r="BC782" s="82">
        <f t="shared" si="29"/>
        <v>24.9986</v>
      </c>
    </row>
    <row r="783" spans="53:55" x14ac:dyDescent="0.25">
      <c r="BA783" s="164" t="s">
        <v>236</v>
      </c>
      <c r="BB783" s="164">
        <v>23.14</v>
      </c>
      <c r="BC783" s="82">
        <f t="shared" si="29"/>
        <v>27.999400000000001</v>
      </c>
    </row>
    <row r="784" spans="53:55" x14ac:dyDescent="0.25">
      <c r="BA784" s="164" t="s">
        <v>1213</v>
      </c>
      <c r="BB784" s="164">
        <v>88.43</v>
      </c>
      <c r="BC784" s="82">
        <f t="shared" si="29"/>
        <v>107.00030000000001</v>
      </c>
    </row>
    <row r="785" spans="53:55" x14ac:dyDescent="0.25">
      <c r="BA785" s="164" t="s">
        <v>269</v>
      </c>
      <c r="BB785" s="164">
        <v>32.231000000000002</v>
      </c>
      <c r="BC785" s="82">
        <f t="shared" si="29"/>
        <v>38.999510000000001</v>
      </c>
    </row>
    <row r="786" spans="53:55" x14ac:dyDescent="0.25">
      <c r="BA786" s="164" t="s">
        <v>1214</v>
      </c>
      <c r="BB786" s="164">
        <v>5.4550000000000001</v>
      </c>
      <c r="BC786" s="82">
        <f t="shared" si="29"/>
        <v>6.6005500000000001</v>
      </c>
    </row>
    <row r="787" spans="53:55" x14ac:dyDescent="0.25">
      <c r="BA787" s="164" t="s">
        <v>270</v>
      </c>
      <c r="BB787" s="164">
        <v>52.893000000000001</v>
      </c>
      <c r="BC787" s="82">
        <f t="shared" si="29"/>
        <v>64.000529999999998</v>
      </c>
    </row>
    <row r="788" spans="53:55" x14ac:dyDescent="0.25">
      <c r="BA788" s="164" t="s">
        <v>458</v>
      </c>
      <c r="BB788" s="164">
        <v>52.893000000000001</v>
      </c>
      <c r="BC788" s="82">
        <f t="shared" si="29"/>
        <v>64.000529999999998</v>
      </c>
    </row>
    <row r="789" spans="53:55" x14ac:dyDescent="0.25">
      <c r="BA789" s="164" t="s">
        <v>237</v>
      </c>
      <c r="BB789" s="164">
        <v>27.27</v>
      </c>
      <c r="BC789" s="82">
        <f t="shared" si="29"/>
        <v>32.996699999999997</v>
      </c>
    </row>
    <row r="790" spans="53:55" x14ac:dyDescent="0.25">
      <c r="BA790" s="164" t="s">
        <v>239</v>
      </c>
      <c r="BB790" s="164">
        <v>25.62</v>
      </c>
      <c r="BC790" s="82">
        <f t="shared" si="29"/>
        <v>31.0002</v>
      </c>
    </row>
    <row r="791" spans="53:55" x14ac:dyDescent="0.25">
      <c r="BA791" s="164" t="s">
        <v>241</v>
      </c>
      <c r="BB791" s="164">
        <v>13.22</v>
      </c>
      <c r="BC791" s="82">
        <f t="shared" si="29"/>
        <v>15.9962</v>
      </c>
    </row>
    <row r="792" spans="53:55" x14ac:dyDescent="0.25">
      <c r="BA792" s="164" t="s">
        <v>228</v>
      </c>
      <c r="BB792" s="164">
        <v>20.66</v>
      </c>
      <c r="BC792" s="82">
        <f t="shared" si="29"/>
        <v>24.9986</v>
      </c>
    </row>
    <row r="793" spans="53:55" x14ac:dyDescent="0.25">
      <c r="BA793" s="164" t="s">
        <v>244</v>
      </c>
      <c r="BB793" s="164">
        <v>20.66</v>
      </c>
      <c r="BC793" s="82">
        <f t="shared" si="29"/>
        <v>24.9986</v>
      </c>
    </row>
    <row r="794" spans="53:55" x14ac:dyDescent="0.25">
      <c r="BA794" s="164" t="s">
        <v>226</v>
      </c>
      <c r="BB794" s="164">
        <v>13.22</v>
      </c>
      <c r="BC794" s="82">
        <f t="shared" si="29"/>
        <v>15.9962</v>
      </c>
    </row>
    <row r="795" spans="53:55" x14ac:dyDescent="0.25">
      <c r="BA795" s="164" t="s">
        <v>247</v>
      </c>
      <c r="BB795" s="164">
        <v>20.66</v>
      </c>
      <c r="BC795" s="82">
        <f t="shared" si="29"/>
        <v>24.9986</v>
      </c>
    </row>
    <row r="796" spans="53:55" x14ac:dyDescent="0.25">
      <c r="BA796" s="164" t="s">
        <v>227</v>
      </c>
      <c r="BB796" s="164">
        <v>27.27</v>
      </c>
      <c r="BC796" s="82">
        <f t="shared" si="29"/>
        <v>32.996699999999997</v>
      </c>
    </row>
    <row r="797" spans="53:55" x14ac:dyDescent="0.25">
      <c r="BA797" s="164" t="s">
        <v>250</v>
      </c>
      <c r="BB797" s="164">
        <v>13.223000000000001</v>
      </c>
      <c r="BC797" s="82">
        <f t="shared" si="29"/>
        <v>15.999830000000001</v>
      </c>
    </row>
    <row r="798" spans="53:55" x14ac:dyDescent="0.25">
      <c r="BA798" s="164" t="s">
        <v>1215</v>
      </c>
      <c r="BB798" s="164">
        <v>5.4550000000000001</v>
      </c>
      <c r="BC798" s="82">
        <f t="shared" si="29"/>
        <v>6.6005500000000001</v>
      </c>
    </row>
    <row r="799" spans="53:55" x14ac:dyDescent="0.25">
      <c r="BA799" s="164" t="s">
        <v>310</v>
      </c>
      <c r="BB799" s="164">
        <v>35.536999999999999</v>
      </c>
      <c r="BC799" s="82">
        <f t="shared" si="29"/>
        <v>42.999769999999998</v>
      </c>
    </row>
    <row r="800" spans="53:55" x14ac:dyDescent="0.25">
      <c r="BA800" s="164" t="s">
        <v>312</v>
      </c>
      <c r="BB800" s="164">
        <v>35.536999999999999</v>
      </c>
      <c r="BC800" s="82">
        <f t="shared" si="29"/>
        <v>42.999769999999998</v>
      </c>
    </row>
    <row r="801" spans="53:55" x14ac:dyDescent="0.25">
      <c r="BA801" s="164" t="s">
        <v>314</v>
      </c>
      <c r="BB801" s="164">
        <v>39.668999999999997</v>
      </c>
      <c r="BC801" s="82">
        <f t="shared" si="29"/>
        <v>47.999489999999994</v>
      </c>
    </row>
    <row r="802" spans="53:55" x14ac:dyDescent="0.25">
      <c r="BA802" s="164" t="s">
        <v>316</v>
      </c>
      <c r="BB802" s="164">
        <v>39.668999999999997</v>
      </c>
      <c r="BC802" s="82">
        <f t="shared" si="29"/>
        <v>47.999489999999994</v>
      </c>
    </row>
    <row r="803" spans="53:55" x14ac:dyDescent="0.25">
      <c r="BA803" s="164" t="s">
        <v>318</v>
      </c>
      <c r="BB803" s="164">
        <v>19.007999999999999</v>
      </c>
      <c r="BC803" s="82">
        <f t="shared" si="29"/>
        <v>22.999679999999998</v>
      </c>
    </row>
    <row r="804" spans="53:55" x14ac:dyDescent="0.25">
      <c r="BA804" s="164" t="s">
        <v>320</v>
      </c>
      <c r="BB804" s="164">
        <v>19.007999999999999</v>
      </c>
      <c r="BC804" s="82">
        <f t="shared" si="29"/>
        <v>22.999679999999998</v>
      </c>
    </row>
    <row r="805" spans="53:55" x14ac:dyDescent="0.25">
      <c r="BA805" s="164" t="s">
        <v>322</v>
      </c>
      <c r="BB805" s="164">
        <v>36.33</v>
      </c>
      <c r="BC805" s="82">
        <f t="shared" si="29"/>
        <v>43.959299999999999</v>
      </c>
    </row>
    <row r="806" spans="53:55" x14ac:dyDescent="0.25">
      <c r="BA806" s="164" t="s">
        <v>324</v>
      </c>
      <c r="BB806" s="164">
        <v>36.33</v>
      </c>
      <c r="BC806" s="82">
        <f t="shared" si="29"/>
        <v>43.959299999999999</v>
      </c>
    </row>
    <row r="807" spans="53:55" x14ac:dyDescent="0.25">
      <c r="BA807" s="164" t="s">
        <v>326</v>
      </c>
      <c r="BB807" s="164">
        <v>36.33</v>
      </c>
      <c r="BC807" s="82">
        <f t="shared" si="29"/>
        <v>43.959299999999999</v>
      </c>
    </row>
    <row r="808" spans="53:55" x14ac:dyDescent="0.25">
      <c r="BA808" s="164" t="s">
        <v>328</v>
      </c>
      <c r="BB808" s="164">
        <v>36.33</v>
      </c>
      <c r="BC808" s="82">
        <f t="shared" si="29"/>
        <v>43.959299999999999</v>
      </c>
    </row>
    <row r="809" spans="53:55" x14ac:dyDescent="0.25">
      <c r="BA809" s="164" t="s">
        <v>330</v>
      </c>
      <c r="BB809" s="164">
        <v>53.67</v>
      </c>
      <c r="BC809" s="82">
        <f t="shared" si="29"/>
        <v>64.940700000000007</v>
      </c>
    </row>
    <row r="810" spans="53:55" x14ac:dyDescent="0.25">
      <c r="BA810" s="164" t="s">
        <v>332</v>
      </c>
      <c r="BB810" s="164">
        <v>53.67</v>
      </c>
      <c r="BC810" s="82">
        <f t="shared" si="29"/>
        <v>64.940700000000007</v>
      </c>
    </row>
    <row r="811" spans="53:55" x14ac:dyDescent="0.25">
      <c r="BA811" s="164" t="s">
        <v>334</v>
      </c>
      <c r="BB811" s="164">
        <v>53.67</v>
      </c>
      <c r="BC811" s="82">
        <f t="shared" si="29"/>
        <v>64.940700000000007</v>
      </c>
    </row>
    <row r="812" spans="53:55" x14ac:dyDescent="0.25">
      <c r="BA812" s="164" t="s">
        <v>336</v>
      </c>
      <c r="BB812" s="164">
        <v>53.67</v>
      </c>
      <c r="BC812" s="82">
        <f t="shared" si="29"/>
        <v>64.940700000000007</v>
      </c>
    </row>
    <row r="813" spans="53:55" x14ac:dyDescent="0.25">
      <c r="BA813" s="164" t="s">
        <v>338</v>
      </c>
      <c r="BB813" s="164">
        <v>36.33</v>
      </c>
      <c r="BC813" s="82">
        <f t="shared" si="29"/>
        <v>43.959299999999999</v>
      </c>
    </row>
    <row r="814" spans="53:55" x14ac:dyDescent="0.25">
      <c r="BA814" s="164" t="s">
        <v>340</v>
      </c>
      <c r="BB814" s="164">
        <v>36.33</v>
      </c>
      <c r="BC814" s="82">
        <f t="shared" si="29"/>
        <v>43.959299999999999</v>
      </c>
    </row>
    <row r="815" spans="53:55" x14ac:dyDescent="0.25">
      <c r="BA815" s="164" t="s">
        <v>342</v>
      </c>
      <c r="BB815" s="164">
        <v>36.33</v>
      </c>
      <c r="BC815" s="82">
        <f t="shared" si="29"/>
        <v>43.959299999999999</v>
      </c>
    </row>
    <row r="816" spans="53:55" x14ac:dyDescent="0.25">
      <c r="BA816" s="164" t="s">
        <v>344</v>
      </c>
      <c r="BB816" s="164">
        <v>36.33</v>
      </c>
      <c r="BC816" s="82">
        <f t="shared" si="29"/>
        <v>43.959299999999999</v>
      </c>
    </row>
    <row r="817" spans="53:55" x14ac:dyDescent="0.25">
      <c r="BA817" s="164" t="s">
        <v>346</v>
      </c>
      <c r="BB817" s="164">
        <v>36.33</v>
      </c>
      <c r="BC817" s="82">
        <f t="shared" si="29"/>
        <v>43.959299999999999</v>
      </c>
    </row>
    <row r="818" spans="53:55" x14ac:dyDescent="0.25">
      <c r="BA818" s="164" t="s">
        <v>348</v>
      </c>
      <c r="BB818" s="164">
        <v>36.33</v>
      </c>
      <c r="BC818" s="82">
        <f t="shared" si="29"/>
        <v>43.959299999999999</v>
      </c>
    </row>
    <row r="819" spans="53:55" x14ac:dyDescent="0.25">
      <c r="BA819" s="164" t="s">
        <v>350</v>
      </c>
      <c r="BB819" s="164">
        <v>17.355</v>
      </c>
      <c r="BC819" s="82">
        <f t="shared" si="29"/>
        <v>20.999549999999999</v>
      </c>
    </row>
    <row r="820" spans="53:55" x14ac:dyDescent="0.25">
      <c r="BA820" s="164" t="s">
        <v>352</v>
      </c>
      <c r="BB820" s="164">
        <v>17.355</v>
      </c>
      <c r="BC820" s="82">
        <f t="shared" si="29"/>
        <v>20.999549999999999</v>
      </c>
    </row>
    <row r="821" spans="53:55" x14ac:dyDescent="0.25">
      <c r="BA821" s="164" t="s">
        <v>354</v>
      </c>
      <c r="BB821" s="164">
        <v>35.536999999999999</v>
      </c>
      <c r="BC821" s="82">
        <f t="shared" si="29"/>
        <v>42.999769999999998</v>
      </c>
    </row>
    <row r="822" spans="53:55" x14ac:dyDescent="0.25">
      <c r="BA822" s="164" t="s">
        <v>356</v>
      </c>
      <c r="BB822" s="164">
        <v>35.536999999999999</v>
      </c>
      <c r="BC822" s="82">
        <f t="shared" si="29"/>
        <v>42.999769999999998</v>
      </c>
    </row>
    <row r="823" spans="53:55" x14ac:dyDescent="0.25">
      <c r="BA823" s="164" t="s">
        <v>358</v>
      </c>
      <c r="BB823" s="164">
        <v>47.72</v>
      </c>
      <c r="BC823" s="82">
        <f t="shared" si="29"/>
        <v>57.741199999999999</v>
      </c>
    </row>
    <row r="824" spans="53:55" x14ac:dyDescent="0.25">
      <c r="BA824" s="164" t="s">
        <v>360</v>
      </c>
      <c r="BB824" s="164">
        <v>47.72</v>
      </c>
      <c r="BC824" s="82">
        <f t="shared" si="29"/>
        <v>57.741199999999999</v>
      </c>
    </row>
    <row r="825" spans="53:55" x14ac:dyDescent="0.25">
      <c r="BA825" s="164" t="s">
        <v>362</v>
      </c>
      <c r="BB825" s="164">
        <v>35.536999999999999</v>
      </c>
      <c r="BC825" s="82">
        <f t="shared" si="29"/>
        <v>42.999769999999998</v>
      </c>
    </row>
    <row r="826" spans="53:55" x14ac:dyDescent="0.25">
      <c r="BA826" s="164" t="s">
        <v>364</v>
      </c>
      <c r="BB826" s="164">
        <v>35.536999999999999</v>
      </c>
      <c r="BC826" s="82">
        <f t="shared" si="29"/>
        <v>42.999769999999998</v>
      </c>
    </row>
    <row r="827" spans="53:55" x14ac:dyDescent="0.25">
      <c r="BA827" s="164" t="s">
        <v>366</v>
      </c>
      <c r="BB827" s="164">
        <v>19.835000000000001</v>
      </c>
      <c r="BC827" s="82">
        <f t="shared" si="29"/>
        <v>24.000350000000001</v>
      </c>
    </row>
    <row r="828" spans="53:55" x14ac:dyDescent="0.25">
      <c r="BA828" s="164" t="s">
        <v>368</v>
      </c>
      <c r="BB828" s="164">
        <v>19.835000000000001</v>
      </c>
      <c r="BC828" s="82">
        <f t="shared" si="29"/>
        <v>24.000350000000001</v>
      </c>
    </row>
    <row r="829" spans="53:55" x14ac:dyDescent="0.25">
      <c r="BA829" s="164" t="s">
        <v>370</v>
      </c>
      <c r="BB829" s="164">
        <v>38.03</v>
      </c>
      <c r="BC829" s="82">
        <f t="shared" si="29"/>
        <v>46.016300000000001</v>
      </c>
    </row>
    <row r="830" spans="53:55" x14ac:dyDescent="0.25">
      <c r="BA830" s="164" t="s">
        <v>372</v>
      </c>
      <c r="BB830" s="164">
        <v>38.03</v>
      </c>
      <c r="BC830" s="82">
        <f t="shared" si="29"/>
        <v>46.016300000000001</v>
      </c>
    </row>
    <row r="831" spans="53:55" x14ac:dyDescent="0.25">
      <c r="BA831" s="164" t="s">
        <v>374</v>
      </c>
      <c r="BB831" s="164">
        <v>56.48</v>
      </c>
      <c r="BC831" s="82">
        <f t="shared" si="29"/>
        <v>68.340799999999987</v>
      </c>
    </row>
    <row r="832" spans="53:55" x14ac:dyDescent="0.25">
      <c r="BA832" s="164" t="s">
        <v>376</v>
      </c>
      <c r="BB832" s="164">
        <v>56.48</v>
      </c>
      <c r="BC832" s="82">
        <f t="shared" si="29"/>
        <v>68.340799999999987</v>
      </c>
    </row>
    <row r="833" spans="53:55" x14ac:dyDescent="0.25">
      <c r="BA833" s="164" t="s">
        <v>378</v>
      </c>
      <c r="BB833" s="164">
        <v>38.03</v>
      </c>
      <c r="BC833" s="82">
        <f t="shared" si="29"/>
        <v>46.016300000000001</v>
      </c>
    </row>
    <row r="834" spans="53:55" x14ac:dyDescent="0.25">
      <c r="BA834" s="164" t="s">
        <v>380</v>
      </c>
      <c r="BB834" s="164">
        <v>38.03</v>
      </c>
      <c r="BC834" s="82">
        <f t="shared" si="29"/>
        <v>46.016300000000001</v>
      </c>
    </row>
    <row r="835" spans="53:55" x14ac:dyDescent="0.25">
      <c r="BA835" s="164" t="s">
        <v>382</v>
      </c>
      <c r="BB835" s="164">
        <v>38.03</v>
      </c>
      <c r="BC835" s="82">
        <f t="shared" ref="BC835:BC898" si="30">BB835*1.21</f>
        <v>46.016300000000001</v>
      </c>
    </row>
    <row r="836" spans="53:55" x14ac:dyDescent="0.25">
      <c r="BA836" s="164" t="s">
        <v>384</v>
      </c>
      <c r="BB836" s="164">
        <v>38.03</v>
      </c>
      <c r="BC836" s="82">
        <f t="shared" si="30"/>
        <v>46.016300000000001</v>
      </c>
    </row>
    <row r="837" spans="53:55" x14ac:dyDescent="0.25">
      <c r="BA837" s="164" t="s">
        <v>386</v>
      </c>
      <c r="BB837" s="164">
        <v>26.446000000000002</v>
      </c>
      <c r="BC837" s="82">
        <f t="shared" si="30"/>
        <v>31.999660000000002</v>
      </c>
    </row>
    <row r="838" spans="53:55" x14ac:dyDescent="0.25">
      <c r="BA838" s="164" t="s">
        <v>388</v>
      </c>
      <c r="BB838" s="164">
        <v>26.446000000000002</v>
      </c>
      <c r="BC838" s="82">
        <f t="shared" si="30"/>
        <v>31.999660000000002</v>
      </c>
    </row>
    <row r="839" spans="53:55" x14ac:dyDescent="0.25">
      <c r="BA839" s="164" t="s">
        <v>229</v>
      </c>
      <c r="BB839" s="164">
        <v>62.811999999999998</v>
      </c>
      <c r="BC839" s="82">
        <f t="shared" si="30"/>
        <v>76.00251999999999</v>
      </c>
    </row>
    <row r="840" spans="53:55" x14ac:dyDescent="0.25">
      <c r="BA840" s="164" t="s">
        <v>1216</v>
      </c>
      <c r="BB840" s="164">
        <v>1115.703</v>
      </c>
      <c r="BC840" s="82">
        <f t="shared" si="30"/>
        <v>1350.00063</v>
      </c>
    </row>
    <row r="841" spans="53:55" x14ac:dyDescent="0.25">
      <c r="BA841" s="164" t="s">
        <v>1217</v>
      </c>
      <c r="BB841" s="164">
        <v>536.36400000000003</v>
      </c>
      <c r="BC841" s="82">
        <f t="shared" si="30"/>
        <v>649.00044000000003</v>
      </c>
    </row>
    <row r="842" spans="53:55" x14ac:dyDescent="0.25">
      <c r="BA842" s="164" t="s">
        <v>1218</v>
      </c>
      <c r="BB842" s="164">
        <v>983.47</v>
      </c>
      <c r="BC842" s="82">
        <f t="shared" si="30"/>
        <v>1189.9987000000001</v>
      </c>
    </row>
    <row r="843" spans="53:55" x14ac:dyDescent="0.25">
      <c r="BA843" s="164" t="s">
        <v>1219</v>
      </c>
      <c r="BB843" s="164">
        <v>1148.76</v>
      </c>
      <c r="BC843" s="82">
        <f t="shared" si="30"/>
        <v>1389.9995999999999</v>
      </c>
    </row>
    <row r="844" spans="53:55" x14ac:dyDescent="0.25">
      <c r="BA844" s="164" t="s">
        <v>1220</v>
      </c>
      <c r="BB844" s="164">
        <v>1314.05</v>
      </c>
      <c r="BC844" s="82">
        <f t="shared" si="30"/>
        <v>1590.0004999999999</v>
      </c>
    </row>
    <row r="845" spans="53:55" x14ac:dyDescent="0.25">
      <c r="BA845" s="164" t="s">
        <v>1221</v>
      </c>
      <c r="BB845" s="164">
        <v>2309.9169999999999</v>
      </c>
      <c r="BC845" s="82">
        <f t="shared" si="30"/>
        <v>2794.9995699999999</v>
      </c>
    </row>
    <row r="846" spans="53:55" x14ac:dyDescent="0.25">
      <c r="BA846" s="164" t="s">
        <v>1222</v>
      </c>
      <c r="BB846" s="164">
        <v>1652.066</v>
      </c>
      <c r="BC846" s="82">
        <f t="shared" si="30"/>
        <v>1998.9998599999999</v>
      </c>
    </row>
    <row r="847" spans="53:55" x14ac:dyDescent="0.25">
      <c r="BA847" s="164" t="s">
        <v>1223</v>
      </c>
      <c r="BB847" s="164">
        <v>1859.5039999999999</v>
      </c>
      <c r="BC847" s="82">
        <f t="shared" si="30"/>
        <v>2249.9998399999999</v>
      </c>
    </row>
    <row r="848" spans="53:55" x14ac:dyDescent="0.25">
      <c r="BA848" s="164" t="s">
        <v>1224</v>
      </c>
      <c r="BB848" s="164">
        <v>2502.4789999999998</v>
      </c>
      <c r="BC848" s="82">
        <f t="shared" si="30"/>
        <v>3027.9995899999999</v>
      </c>
    </row>
    <row r="849" spans="53:55" x14ac:dyDescent="0.25">
      <c r="BA849" s="164" t="s">
        <v>1225</v>
      </c>
      <c r="BB849" s="164">
        <v>2725.62</v>
      </c>
      <c r="BC849" s="82">
        <f t="shared" si="30"/>
        <v>3298.0001999999999</v>
      </c>
    </row>
    <row r="850" spans="53:55" x14ac:dyDescent="0.25">
      <c r="BA850" s="164" t="s">
        <v>1226</v>
      </c>
      <c r="BB850" s="164">
        <v>2725.62</v>
      </c>
      <c r="BC850" s="82">
        <f t="shared" si="30"/>
        <v>3298.0001999999999</v>
      </c>
    </row>
    <row r="851" spans="53:55" x14ac:dyDescent="0.25">
      <c r="BA851" s="164" t="s">
        <v>1227</v>
      </c>
      <c r="BB851" s="164">
        <v>2703.306</v>
      </c>
      <c r="BC851" s="82">
        <f t="shared" si="30"/>
        <v>3271.0002599999998</v>
      </c>
    </row>
    <row r="852" spans="53:55" x14ac:dyDescent="0.25">
      <c r="BA852" s="164" t="s">
        <v>1228</v>
      </c>
      <c r="BB852" s="164">
        <v>2703.306</v>
      </c>
      <c r="BC852" s="82">
        <f t="shared" si="30"/>
        <v>3271.0002599999998</v>
      </c>
    </row>
    <row r="853" spans="53:55" x14ac:dyDescent="0.25">
      <c r="BA853" s="164" t="s">
        <v>1229</v>
      </c>
      <c r="BB853" s="164">
        <v>2703.306</v>
      </c>
      <c r="BC853" s="82">
        <f t="shared" si="30"/>
        <v>3271.0002599999998</v>
      </c>
    </row>
    <row r="854" spans="53:55" x14ac:dyDescent="0.25">
      <c r="BA854" s="164" t="s">
        <v>1230</v>
      </c>
      <c r="BB854" s="164">
        <v>2703.306</v>
      </c>
      <c r="BC854" s="82">
        <f t="shared" si="30"/>
        <v>3271.0002599999998</v>
      </c>
    </row>
    <row r="855" spans="53:55" x14ac:dyDescent="0.25">
      <c r="BA855" s="164" t="s">
        <v>1231</v>
      </c>
      <c r="BB855" s="164">
        <v>12.355</v>
      </c>
      <c r="BC855" s="82">
        <f t="shared" si="30"/>
        <v>14.94955</v>
      </c>
    </row>
    <row r="856" spans="53:55" x14ac:dyDescent="0.25">
      <c r="BA856" s="164" t="s">
        <v>1232</v>
      </c>
      <c r="BB856" s="164">
        <v>1072.7270000000001</v>
      </c>
      <c r="BC856" s="82">
        <f t="shared" si="30"/>
        <v>1297.9996700000002</v>
      </c>
    </row>
    <row r="857" spans="53:55" x14ac:dyDescent="0.25">
      <c r="BA857" s="164" t="s">
        <v>1233</v>
      </c>
      <c r="BB857" s="164">
        <v>1072.7270000000001</v>
      </c>
      <c r="BC857" s="82">
        <f t="shared" si="30"/>
        <v>1297.9996700000002</v>
      </c>
    </row>
    <row r="858" spans="53:55" x14ac:dyDescent="0.25">
      <c r="BA858" s="164" t="s">
        <v>1234</v>
      </c>
      <c r="BB858" s="164">
        <v>1072.7270000000001</v>
      </c>
      <c r="BC858" s="82">
        <f t="shared" si="30"/>
        <v>1297.9996700000002</v>
      </c>
    </row>
    <row r="859" spans="53:55" x14ac:dyDescent="0.25">
      <c r="BA859" s="164" t="s">
        <v>1235</v>
      </c>
      <c r="BB859" s="164">
        <v>256.19799999999998</v>
      </c>
      <c r="BC859" s="82">
        <f t="shared" si="30"/>
        <v>309.99957999999998</v>
      </c>
    </row>
    <row r="860" spans="53:55" x14ac:dyDescent="0.25">
      <c r="BA860" s="164" t="s">
        <v>1236</v>
      </c>
      <c r="BB860" s="164">
        <v>5.37</v>
      </c>
      <c r="BC860" s="82">
        <f t="shared" si="30"/>
        <v>6.4977</v>
      </c>
    </row>
    <row r="861" spans="53:55" x14ac:dyDescent="0.25">
      <c r="BA861" s="164" t="s">
        <v>1237</v>
      </c>
      <c r="BB861" s="164">
        <v>11.57</v>
      </c>
      <c r="BC861" s="82">
        <f t="shared" si="30"/>
        <v>13.999700000000001</v>
      </c>
    </row>
    <row r="862" spans="53:55" x14ac:dyDescent="0.25">
      <c r="BA862" s="164" t="s">
        <v>1238</v>
      </c>
      <c r="BB862" s="164">
        <v>8.2200000000000006</v>
      </c>
      <c r="BC862" s="82">
        <f t="shared" si="30"/>
        <v>9.946200000000001</v>
      </c>
    </row>
    <row r="863" spans="53:55" x14ac:dyDescent="0.25">
      <c r="BA863" s="164" t="s">
        <v>1239</v>
      </c>
      <c r="BB863" s="164">
        <v>5.37</v>
      </c>
      <c r="BC863" s="82">
        <f t="shared" si="30"/>
        <v>6.4977</v>
      </c>
    </row>
    <row r="864" spans="53:55" x14ac:dyDescent="0.25">
      <c r="BA864" s="164" t="s">
        <v>1240</v>
      </c>
      <c r="BB864" s="164">
        <v>5.37</v>
      </c>
      <c r="BC864" s="82">
        <f t="shared" si="30"/>
        <v>6.4977</v>
      </c>
    </row>
    <row r="865" spans="53:55" x14ac:dyDescent="0.25">
      <c r="BA865" s="164" t="s">
        <v>1241</v>
      </c>
      <c r="BB865" s="164">
        <v>5.37</v>
      </c>
      <c r="BC865" s="82">
        <f t="shared" si="30"/>
        <v>6.4977</v>
      </c>
    </row>
    <row r="866" spans="53:55" x14ac:dyDescent="0.25">
      <c r="BA866" s="164" t="s">
        <v>1242</v>
      </c>
      <c r="BB866" s="164">
        <v>15.29</v>
      </c>
      <c r="BC866" s="82">
        <f t="shared" si="30"/>
        <v>18.500899999999998</v>
      </c>
    </row>
    <row r="867" spans="53:55" x14ac:dyDescent="0.25">
      <c r="BA867" s="164" t="s">
        <v>1243</v>
      </c>
      <c r="BB867" s="164">
        <v>31.405000000000001</v>
      </c>
      <c r="BC867" s="82">
        <f t="shared" si="30"/>
        <v>38.000050000000002</v>
      </c>
    </row>
    <row r="868" spans="53:55" x14ac:dyDescent="0.25">
      <c r="BA868" s="164" t="s">
        <v>1244</v>
      </c>
      <c r="BB868" s="164">
        <v>3.306</v>
      </c>
      <c r="BC868" s="82">
        <f t="shared" si="30"/>
        <v>4.0002599999999999</v>
      </c>
    </row>
    <row r="869" spans="53:55" x14ac:dyDescent="0.25">
      <c r="BA869" s="164" t="s">
        <v>1245</v>
      </c>
      <c r="BB869" s="164">
        <v>47.933999999999997</v>
      </c>
      <c r="BC869" s="82">
        <f t="shared" si="30"/>
        <v>58.000139999999995</v>
      </c>
    </row>
    <row r="870" spans="53:55" x14ac:dyDescent="0.25">
      <c r="BA870" s="164" t="s">
        <v>1246</v>
      </c>
      <c r="BB870" s="164">
        <v>19.829999999999998</v>
      </c>
      <c r="BC870" s="82">
        <f t="shared" si="30"/>
        <v>23.994299999999996</v>
      </c>
    </row>
    <row r="871" spans="53:55" x14ac:dyDescent="0.25">
      <c r="BA871" s="164" t="s">
        <v>1247</v>
      </c>
      <c r="BB871" s="164">
        <v>412.4</v>
      </c>
      <c r="BC871" s="82">
        <f t="shared" si="30"/>
        <v>499.00399999999996</v>
      </c>
    </row>
    <row r="872" spans="53:55" x14ac:dyDescent="0.25">
      <c r="BA872" s="164" t="s">
        <v>1248</v>
      </c>
      <c r="BB872" s="164">
        <v>904.13199999999995</v>
      </c>
      <c r="BC872" s="82">
        <f t="shared" si="30"/>
        <v>1093.9997199999998</v>
      </c>
    </row>
    <row r="873" spans="53:55" x14ac:dyDescent="0.25">
      <c r="BA873" s="164" t="s">
        <v>1249</v>
      </c>
      <c r="BB873" s="164">
        <v>37.19</v>
      </c>
      <c r="BC873" s="82">
        <f t="shared" si="30"/>
        <v>44.999899999999997</v>
      </c>
    </row>
    <row r="874" spans="53:55" x14ac:dyDescent="0.25">
      <c r="BA874" s="164" t="s">
        <v>1250</v>
      </c>
      <c r="BB874" s="164">
        <v>19.007999999999999</v>
      </c>
      <c r="BC874" s="82">
        <f t="shared" si="30"/>
        <v>22.999679999999998</v>
      </c>
    </row>
    <row r="875" spans="53:55" x14ac:dyDescent="0.25">
      <c r="BA875" s="164" t="s">
        <v>1251</v>
      </c>
      <c r="BB875" s="164">
        <v>19.007999999999999</v>
      </c>
      <c r="BC875" s="82">
        <f t="shared" si="30"/>
        <v>22.999679999999998</v>
      </c>
    </row>
    <row r="876" spans="53:55" x14ac:dyDescent="0.25">
      <c r="BA876" s="164" t="s">
        <v>1252</v>
      </c>
      <c r="BB876" s="164">
        <v>19.007999999999999</v>
      </c>
      <c r="BC876" s="82">
        <f t="shared" si="30"/>
        <v>22.999679999999998</v>
      </c>
    </row>
    <row r="877" spans="53:55" x14ac:dyDescent="0.25">
      <c r="BA877" s="164" t="s">
        <v>1253</v>
      </c>
      <c r="BB877" s="164">
        <v>19.007999999999999</v>
      </c>
      <c r="BC877" s="82">
        <f t="shared" si="30"/>
        <v>22.999679999999998</v>
      </c>
    </row>
    <row r="878" spans="53:55" x14ac:dyDescent="0.25">
      <c r="BA878" s="164" t="s">
        <v>1254</v>
      </c>
      <c r="BB878" s="164">
        <v>19.007999999999999</v>
      </c>
      <c r="BC878" s="82">
        <f t="shared" si="30"/>
        <v>22.999679999999998</v>
      </c>
    </row>
    <row r="879" spans="53:55" x14ac:dyDescent="0.25">
      <c r="BA879" s="164" t="s">
        <v>1255</v>
      </c>
      <c r="BB879" s="164">
        <v>19.007999999999999</v>
      </c>
      <c r="BC879" s="82">
        <f t="shared" si="30"/>
        <v>22.999679999999998</v>
      </c>
    </row>
    <row r="880" spans="53:55" x14ac:dyDescent="0.25">
      <c r="BA880" s="164" t="s">
        <v>1256</v>
      </c>
      <c r="BB880" s="164">
        <v>19.007999999999999</v>
      </c>
      <c r="BC880" s="82">
        <f t="shared" si="30"/>
        <v>22.999679999999998</v>
      </c>
    </row>
    <row r="881" spans="53:55" x14ac:dyDescent="0.25">
      <c r="BA881" s="164" t="s">
        <v>1257</v>
      </c>
      <c r="BB881" s="164">
        <v>19.007999999999999</v>
      </c>
      <c r="BC881" s="82">
        <f t="shared" si="30"/>
        <v>22.999679999999998</v>
      </c>
    </row>
    <row r="882" spans="53:55" x14ac:dyDescent="0.25">
      <c r="BA882" s="164" t="s">
        <v>1258</v>
      </c>
      <c r="BB882" s="164">
        <v>19.007999999999999</v>
      </c>
      <c r="BC882" s="82">
        <f t="shared" si="30"/>
        <v>22.999679999999998</v>
      </c>
    </row>
    <row r="883" spans="53:55" x14ac:dyDescent="0.25">
      <c r="BA883" s="164" t="s">
        <v>1259</v>
      </c>
      <c r="BB883" s="164">
        <v>19.007999999999999</v>
      </c>
      <c r="BC883" s="82">
        <f t="shared" si="30"/>
        <v>22.999679999999998</v>
      </c>
    </row>
    <row r="884" spans="53:55" x14ac:dyDescent="0.25">
      <c r="BA884" s="164" t="s">
        <v>1260</v>
      </c>
      <c r="BB884" s="164">
        <v>19.007999999999999</v>
      </c>
      <c r="BC884" s="82">
        <f t="shared" si="30"/>
        <v>22.999679999999998</v>
      </c>
    </row>
    <row r="885" spans="53:55" x14ac:dyDescent="0.25">
      <c r="BA885" s="164" t="s">
        <v>1261</v>
      </c>
      <c r="BB885" s="164">
        <v>19.007999999999999</v>
      </c>
      <c r="BC885" s="82">
        <f t="shared" si="30"/>
        <v>22.999679999999998</v>
      </c>
    </row>
    <row r="886" spans="53:55" x14ac:dyDescent="0.25">
      <c r="BA886" s="164" t="s">
        <v>1262</v>
      </c>
      <c r="BB886" s="164">
        <v>100.82599999999999</v>
      </c>
      <c r="BC886" s="82">
        <f t="shared" si="30"/>
        <v>121.99945999999998</v>
      </c>
    </row>
    <row r="887" spans="53:55" x14ac:dyDescent="0.25">
      <c r="BA887" s="164" t="s">
        <v>1263</v>
      </c>
      <c r="BB887" s="164">
        <v>135.53700000000001</v>
      </c>
      <c r="BC887" s="82">
        <f t="shared" si="30"/>
        <v>163.99977000000001</v>
      </c>
    </row>
    <row r="888" spans="53:55" x14ac:dyDescent="0.25">
      <c r="BA888" s="164" t="s">
        <v>1264</v>
      </c>
      <c r="BB888" s="164">
        <v>150.41300000000001</v>
      </c>
      <c r="BC888" s="82">
        <f t="shared" si="30"/>
        <v>181.99973</v>
      </c>
    </row>
    <row r="889" spans="53:55" x14ac:dyDescent="0.25">
      <c r="BA889" s="164" t="s">
        <v>1265</v>
      </c>
      <c r="BB889" s="164">
        <v>164.46299999999999</v>
      </c>
      <c r="BC889" s="82">
        <f t="shared" si="30"/>
        <v>199.00022999999999</v>
      </c>
    </row>
    <row r="890" spans="53:55" x14ac:dyDescent="0.25">
      <c r="BA890" s="164" t="s">
        <v>1266</v>
      </c>
      <c r="BB890" s="164">
        <v>201.65299999999999</v>
      </c>
      <c r="BC890" s="82">
        <f t="shared" si="30"/>
        <v>244.00012999999998</v>
      </c>
    </row>
    <row r="891" spans="53:55" x14ac:dyDescent="0.25">
      <c r="BA891" s="164" t="s">
        <v>1267</v>
      </c>
      <c r="BB891" s="164">
        <v>235.53700000000001</v>
      </c>
      <c r="BC891" s="82">
        <f t="shared" si="30"/>
        <v>284.99977000000001</v>
      </c>
    </row>
    <row r="892" spans="53:55" x14ac:dyDescent="0.25">
      <c r="BA892" s="164" t="s">
        <v>1268</v>
      </c>
      <c r="BB892" s="164">
        <v>268.59500000000003</v>
      </c>
      <c r="BC892" s="82">
        <f t="shared" si="30"/>
        <v>324.99995000000001</v>
      </c>
    </row>
    <row r="893" spans="53:55" x14ac:dyDescent="0.25">
      <c r="BA893" s="164" t="s">
        <v>1269</v>
      </c>
      <c r="BB893" s="164">
        <v>301.65300000000002</v>
      </c>
      <c r="BC893" s="82">
        <f t="shared" si="30"/>
        <v>365.00013000000001</v>
      </c>
    </row>
    <row r="894" spans="53:55" x14ac:dyDescent="0.25">
      <c r="BA894" s="164" t="s">
        <v>1270</v>
      </c>
      <c r="BB894" s="164">
        <v>335.53699999999998</v>
      </c>
      <c r="BC894" s="82">
        <f t="shared" si="30"/>
        <v>405.99976999999996</v>
      </c>
    </row>
    <row r="895" spans="53:55" x14ac:dyDescent="0.25">
      <c r="BA895" s="164" t="s">
        <v>1271</v>
      </c>
      <c r="BB895" s="164">
        <v>152.893</v>
      </c>
      <c r="BC895" s="82">
        <f t="shared" si="30"/>
        <v>185.00053</v>
      </c>
    </row>
    <row r="896" spans="53:55" x14ac:dyDescent="0.25">
      <c r="BA896" s="164" t="s">
        <v>1272</v>
      </c>
      <c r="BB896" s="164">
        <v>159.50399999999999</v>
      </c>
      <c r="BC896" s="82">
        <f t="shared" si="30"/>
        <v>192.99983999999998</v>
      </c>
    </row>
    <row r="897" spans="53:55" x14ac:dyDescent="0.25">
      <c r="BA897" s="164" t="s">
        <v>1273</v>
      </c>
      <c r="BB897" s="164">
        <v>185.124</v>
      </c>
      <c r="BC897" s="82">
        <f t="shared" si="30"/>
        <v>224.00003999999998</v>
      </c>
    </row>
    <row r="898" spans="53:55" x14ac:dyDescent="0.25">
      <c r="BA898" s="164" t="s">
        <v>1274</v>
      </c>
      <c r="BB898" s="164">
        <v>214.876</v>
      </c>
      <c r="BC898" s="82">
        <f t="shared" si="30"/>
        <v>259.99995999999999</v>
      </c>
    </row>
    <row r="899" spans="53:55" x14ac:dyDescent="0.25">
      <c r="BA899" s="164" t="s">
        <v>1275</v>
      </c>
      <c r="BB899" s="164">
        <v>252.066</v>
      </c>
      <c r="BC899" s="82">
        <f t="shared" ref="BC899:BC962" si="31">BB899*1.21</f>
        <v>304.99986000000001</v>
      </c>
    </row>
    <row r="900" spans="53:55" x14ac:dyDescent="0.25">
      <c r="BA900" s="164" t="s">
        <v>1276</v>
      </c>
      <c r="BB900" s="164">
        <v>275.20699999999999</v>
      </c>
      <c r="BC900" s="82">
        <f t="shared" si="31"/>
        <v>333.00047000000001</v>
      </c>
    </row>
    <row r="901" spans="53:55" x14ac:dyDescent="0.25">
      <c r="BA901" s="164" t="s">
        <v>1277</v>
      </c>
      <c r="BB901" s="164">
        <v>142.149</v>
      </c>
      <c r="BC901" s="82">
        <f t="shared" si="31"/>
        <v>172.00029000000001</v>
      </c>
    </row>
    <row r="902" spans="53:55" x14ac:dyDescent="0.25">
      <c r="BA902" s="164" t="s">
        <v>1278</v>
      </c>
      <c r="BB902" s="164">
        <v>180.16499999999999</v>
      </c>
      <c r="BC902" s="82">
        <f t="shared" si="31"/>
        <v>217.99964999999997</v>
      </c>
    </row>
    <row r="903" spans="53:55" x14ac:dyDescent="0.25">
      <c r="BA903" s="164" t="s">
        <v>1279</v>
      </c>
      <c r="BB903" s="164">
        <v>204.13200000000001</v>
      </c>
      <c r="BC903" s="82">
        <f t="shared" si="31"/>
        <v>246.99972</v>
      </c>
    </row>
    <row r="904" spans="53:55" x14ac:dyDescent="0.25">
      <c r="BA904" s="164" t="s">
        <v>1280</v>
      </c>
      <c r="BB904" s="164">
        <v>221.488</v>
      </c>
      <c r="BC904" s="82">
        <f t="shared" si="31"/>
        <v>268.00047999999998</v>
      </c>
    </row>
    <row r="905" spans="53:55" x14ac:dyDescent="0.25">
      <c r="BA905" s="164" t="s">
        <v>1281</v>
      </c>
      <c r="BB905" s="164">
        <v>253.71899999999999</v>
      </c>
      <c r="BC905" s="82">
        <f t="shared" si="31"/>
        <v>306.99998999999997</v>
      </c>
    </row>
    <row r="906" spans="53:55" x14ac:dyDescent="0.25">
      <c r="BA906" s="164" t="s">
        <v>1282</v>
      </c>
      <c r="BB906" s="164">
        <v>253.71899999999999</v>
      </c>
      <c r="BC906" s="82">
        <f t="shared" si="31"/>
        <v>306.99998999999997</v>
      </c>
    </row>
    <row r="907" spans="53:55" x14ac:dyDescent="0.25">
      <c r="BA907" s="164" t="s">
        <v>1283</v>
      </c>
      <c r="BB907" s="164">
        <v>283.471</v>
      </c>
      <c r="BC907" s="82">
        <f t="shared" si="31"/>
        <v>342.99991</v>
      </c>
    </row>
    <row r="908" spans="53:55" x14ac:dyDescent="0.25">
      <c r="BA908" s="164" t="s">
        <v>1284</v>
      </c>
      <c r="BB908" s="164">
        <v>306.61200000000002</v>
      </c>
      <c r="BC908" s="82">
        <f t="shared" si="31"/>
        <v>371.00051999999999</v>
      </c>
    </row>
    <row r="909" spans="53:55" x14ac:dyDescent="0.25">
      <c r="BA909" s="164" t="s">
        <v>1285</v>
      </c>
      <c r="BB909" s="164">
        <v>83.471000000000004</v>
      </c>
      <c r="BC909" s="82">
        <f t="shared" si="31"/>
        <v>100.99991</v>
      </c>
    </row>
    <row r="910" spans="53:55" x14ac:dyDescent="0.25">
      <c r="BA910" s="164" t="s">
        <v>1286</v>
      </c>
      <c r="BB910" s="164">
        <v>93.388000000000005</v>
      </c>
      <c r="BC910" s="82">
        <f t="shared" si="31"/>
        <v>112.99948000000001</v>
      </c>
    </row>
    <row r="911" spans="53:55" x14ac:dyDescent="0.25">
      <c r="BA911" s="164" t="s">
        <v>1287</v>
      </c>
      <c r="BB911" s="164">
        <v>104.13200000000001</v>
      </c>
      <c r="BC911" s="82">
        <f t="shared" si="31"/>
        <v>125.99972</v>
      </c>
    </row>
    <row r="912" spans="53:55" x14ac:dyDescent="0.25">
      <c r="BA912" s="164" t="s">
        <v>1288</v>
      </c>
      <c r="BB912" s="164">
        <v>124.79300000000001</v>
      </c>
      <c r="BC912" s="82">
        <f t="shared" si="31"/>
        <v>150.99952999999999</v>
      </c>
    </row>
    <row r="913" spans="53:55" x14ac:dyDescent="0.25">
      <c r="BA913" s="164" t="s">
        <v>1289</v>
      </c>
      <c r="BB913" s="164">
        <v>145.45500000000001</v>
      </c>
      <c r="BC913" s="82">
        <f t="shared" si="31"/>
        <v>176.00055</v>
      </c>
    </row>
    <row r="914" spans="53:55" x14ac:dyDescent="0.25">
      <c r="BA914" s="164" t="s">
        <v>1290</v>
      </c>
      <c r="BB914" s="164">
        <v>166.94200000000001</v>
      </c>
      <c r="BC914" s="82">
        <f t="shared" si="31"/>
        <v>201.99982</v>
      </c>
    </row>
    <row r="915" spans="53:55" x14ac:dyDescent="0.25">
      <c r="BA915" s="164" t="s">
        <v>1291</v>
      </c>
      <c r="BB915" s="164">
        <v>186.77699999999999</v>
      </c>
      <c r="BC915" s="82">
        <f t="shared" si="31"/>
        <v>226.00016999999997</v>
      </c>
    </row>
    <row r="916" spans="53:55" x14ac:dyDescent="0.25">
      <c r="BA916" s="164" t="s">
        <v>1292</v>
      </c>
      <c r="BB916" s="164">
        <v>208.26499999999999</v>
      </c>
      <c r="BC916" s="82">
        <f t="shared" si="31"/>
        <v>252.00064999999998</v>
      </c>
    </row>
    <row r="917" spans="53:55" x14ac:dyDescent="0.25">
      <c r="BA917" s="164" t="s">
        <v>1293</v>
      </c>
      <c r="BB917" s="164">
        <v>95.867999999999995</v>
      </c>
      <c r="BC917" s="82">
        <f t="shared" si="31"/>
        <v>116.00027999999999</v>
      </c>
    </row>
    <row r="918" spans="53:55" x14ac:dyDescent="0.25">
      <c r="BA918" s="164" t="s">
        <v>1294</v>
      </c>
      <c r="BB918" s="164">
        <v>100</v>
      </c>
      <c r="BC918" s="82">
        <f t="shared" si="31"/>
        <v>121</v>
      </c>
    </row>
    <row r="919" spans="53:55" x14ac:dyDescent="0.25">
      <c r="BA919" s="164" t="s">
        <v>1295</v>
      </c>
      <c r="BB919" s="164">
        <v>114.05</v>
      </c>
      <c r="BC919" s="82">
        <f t="shared" si="31"/>
        <v>138.00049999999999</v>
      </c>
    </row>
    <row r="920" spans="53:55" x14ac:dyDescent="0.25">
      <c r="BA920" s="164" t="s">
        <v>1296</v>
      </c>
      <c r="BB920" s="164">
        <v>131.405</v>
      </c>
      <c r="BC920" s="82">
        <f t="shared" si="31"/>
        <v>159.00004999999999</v>
      </c>
    </row>
    <row r="921" spans="53:55" x14ac:dyDescent="0.25">
      <c r="BA921" s="164" t="s">
        <v>1297</v>
      </c>
      <c r="BB921" s="164">
        <v>153.71899999999999</v>
      </c>
      <c r="BC921" s="82">
        <f t="shared" si="31"/>
        <v>185.99999</v>
      </c>
    </row>
    <row r="922" spans="53:55" x14ac:dyDescent="0.25">
      <c r="BA922" s="164" t="s">
        <v>1298</v>
      </c>
      <c r="BB922" s="164">
        <v>169.422</v>
      </c>
      <c r="BC922" s="82">
        <f t="shared" si="31"/>
        <v>205.00062</v>
      </c>
    </row>
    <row r="923" spans="53:55" x14ac:dyDescent="0.25">
      <c r="BA923" s="164" t="s">
        <v>1299</v>
      </c>
      <c r="BB923" s="164">
        <v>100</v>
      </c>
      <c r="BC923" s="82">
        <f t="shared" si="31"/>
        <v>121</v>
      </c>
    </row>
    <row r="924" spans="53:55" x14ac:dyDescent="0.25">
      <c r="BA924" s="164" t="s">
        <v>1300</v>
      </c>
      <c r="BB924" s="164">
        <v>126.446</v>
      </c>
      <c r="BC924" s="82">
        <f t="shared" si="31"/>
        <v>152.99966000000001</v>
      </c>
    </row>
    <row r="925" spans="53:55" x14ac:dyDescent="0.25">
      <c r="BA925" s="164" t="s">
        <v>1301</v>
      </c>
      <c r="BB925" s="164">
        <v>137.19</v>
      </c>
      <c r="BC925" s="82">
        <f t="shared" si="31"/>
        <v>165.9999</v>
      </c>
    </row>
    <row r="926" spans="53:55" x14ac:dyDescent="0.25">
      <c r="BA926" s="164" t="s">
        <v>1302</v>
      </c>
      <c r="BB926" s="164">
        <v>139.66900000000001</v>
      </c>
      <c r="BC926" s="82">
        <f t="shared" si="31"/>
        <v>168.99949000000001</v>
      </c>
    </row>
    <row r="927" spans="53:55" x14ac:dyDescent="0.25">
      <c r="BA927" s="164" t="s">
        <v>1303</v>
      </c>
      <c r="BB927" s="164">
        <v>156.19800000000001</v>
      </c>
      <c r="BC927" s="82">
        <f t="shared" si="31"/>
        <v>188.99958000000001</v>
      </c>
    </row>
    <row r="928" spans="53:55" x14ac:dyDescent="0.25">
      <c r="BA928" s="164" t="s">
        <v>1304</v>
      </c>
      <c r="BB928" s="164">
        <v>156.19800000000001</v>
      </c>
      <c r="BC928" s="82">
        <f t="shared" si="31"/>
        <v>188.99958000000001</v>
      </c>
    </row>
    <row r="929" spans="53:55" x14ac:dyDescent="0.25">
      <c r="BA929" s="164" t="s">
        <v>1305</v>
      </c>
      <c r="BB929" s="164">
        <v>175.20699999999999</v>
      </c>
      <c r="BC929" s="82">
        <f t="shared" si="31"/>
        <v>212.00046999999998</v>
      </c>
    </row>
    <row r="930" spans="53:55" x14ac:dyDescent="0.25">
      <c r="BA930" s="164" t="s">
        <v>1306</v>
      </c>
      <c r="BB930" s="164">
        <v>188.43</v>
      </c>
      <c r="BC930" s="82">
        <f t="shared" si="31"/>
        <v>228.00030000000001</v>
      </c>
    </row>
    <row r="931" spans="53:55" x14ac:dyDescent="0.25">
      <c r="BA931" s="164" t="s">
        <v>1307</v>
      </c>
      <c r="BB931" s="164">
        <v>6.6120000000000001</v>
      </c>
      <c r="BC931" s="82">
        <f t="shared" si="31"/>
        <v>8.0005199999999999</v>
      </c>
    </row>
    <row r="932" spans="53:55" x14ac:dyDescent="0.25">
      <c r="BA932" s="164" t="s">
        <v>1308</v>
      </c>
      <c r="BB932" s="164">
        <v>19.835000000000001</v>
      </c>
      <c r="BC932" s="82">
        <f t="shared" si="31"/>
        <v>24.000350000000001</v>
      </c>
    </row>
    <row r="933" spans="53:55" x14ac:dyDescent="0.25">
      <c r="BA933" s="164" t="s">
        <v>1309</v>
      </c>
      <c r="BB933" s="164">
        <v>33.058</v>
      </c>
      <c r="BC933" s="82">
        <f t="shared" si="31"/>
        <v>40.00018</v>
      </c>
    </row>
    <row r="934" spans="53:55" x14ac:dyDescent="0.25">
      <c r="BA934" s="164" t="s">
        <v>1310</v>
      </c>
      <c r="BB934" s="164">
        <v>34.710999999999999</v>
      </c>
      <c r="BC934" s="82">
        <f t="shared" si="31"/>
        <v>42.000309999999999</v>
      </c>
    </row>
    <row r="935" spans="53:55" x14ac:dyDescent="0.25">
      <c r="BA935" s="164" t="s">
        <v>1311</v>
      </c>
      <c r="BB935" s="164">
        <v>34.710999999999999</v>
      </c>
      <c r="BC935" s="82">
        <f t="shared" si="31"/>
        <v>42.000309999999999</v>
      </c>
    </row>
    <row r="936" spans="53:55" x14ac:dyDescent="0.25">
      <c r="BA936" s="164" t="s">
        <v>1312</v>
      </c>
      <c r="BB936" s="164">
        <v>11.57</v>
      </c>
      <c r="BC936" s="82">
        <f t="shared" si="31"/>
        <v>13.999700000000001</v>
      </c>
    </row>
    <row r="937" spans="53:55" x14ac:dyDescent="0.25">
      <c r="BA937" s="164" t="s">
        <v>1313</v>
      </c>
      <c r="BB937" s="164">
        <v>24.792999999999999</v>
      </c>
      <c r="BC937" s="82">
        <f t="shared" si="31"/>
        <v>29.999529999999996</v>
      </c>
    </row>
    <row r="938" spans="53:55" x14ac:dyDescent="0.25">
      <c r="BA938" s="164" t="s">
        <v>1314</v>
      </c>
      <c r="BB938" s="164">
        <v>9.9169999999999998</v>
      </c>
      <c r="BC938" s="82">
        <f t="shared" si="31"/>
        <v>11.99957</v>
      </c>
    </row>
    <row r="939" spans="53:55" x14ac:dyDescent="0.25">
      <c r="BA939" s="164" t="s">
        <v>1315</v>
      </c>
      <c r="BB939" s="164">
        <v>84.298000000000002</v>
      </c>
      <c r="BC939" s="82">
        <f t="shared" si="31"/>
        <v>102.00058</v>
      </c>
    </row>
    <row r="940" spans="53:55" x14ac:dyDescent="0.25">
      <c r="BA940" s="164" t="s">
        <v>1316</v>
      </c>
      <c r="BB940" s="164">
        <v>104.959</v>
      </c>
      <c r="BC940" s="82">
        <f t="shared" si="31"/>
        <v>127.00039</v>
      </c>
    </row>
    <row r="941" spans="53:55" x14ac:dyDescent="0.25">
      <c r="BA941" s="164" t="s">
        <v>1317</v>
      </c>
      <c r="BB941" s="164">
        <v>152.893</v>
      </c>
      <c r="BC941" s="82">
        <f t="shared" si="31"/>
        <v>185.00053</v>
      </c>
    </row>
    <row r="942" spans="53:55" x14ac:dyDescent="0.25">
      <c r="BA942" s="164" t="s">
        <v>1318</v>
      </c>
      <c r="BB942" s="164">
        <v>231.405</v>
      </c>
      <c r="BC942" s="82">
        <f t="shared" si="31"/>
        <v>280.00004999999999</v>
      </c>
    </row>
    <row r="943" spans="53:55" x14ac:dyDescent="0.25">
      <c r="BA943" s="164" t="s">
        <v>1319</v>
      </c>
      <c r="BB943" s="164">
        <v>4950.41</v>
      </c>
      <c r="BC943" s="82">
        <f t="shared" si="31"/>
        <v>5989.9960999999994</v>
      </c>
    </row>
    <row r="944" spans="53:55" x14ac:dyDescent="0.25">
      <c r="BA944" s="164" t="s">
        <v>1320</v>
      </c>
      <c r="BB944" s="164">
        <v>7</v>
      </c>
      <c r="BC944" s="82">
        <f t="shared" si="31"/>
        <v>8.4699999999999989</v>
      </c>
    </row>
    <row r="945" spans="53:55" x14ac:dyDescent="0.25">
      <c r="BA945" s="164" t="s">
        <v>1321</v>
      </c>
      <c r="BB945" s="164">
        <v>329.75200000000001</v>
      </c>
      <c r="BC945" s="82">
        <f t="shared" si="31"/>
        <v>398.99991999999997</v>
      </c>
    </row>
    <row r="946" spans="53:55" x14ac:dyDescent="0.25">
      <c r="BA946" s="164" t="s">
        <v>1322</v>
      </c>
      <c r="BB946" s="164">
        <v>412.39699999999999</v>
      </c>
      <c r="BC946" s="82">
        <f t="shared" si="31"/>
        <v>499.00036999999998</v>
      </c>
    </row>
    <row r="947" spans="53:55" x14ac:dyDescent="0.25">
      <c r="BA947" s="164" t="s">
        <v>1323</v>
      </c>
      <c r="BB947" s="164">
        <v>5.7770000000000001</v>
      </c>
      <c r="BC947" s="82">
        <f t="shared" si="31"/>
        <v>6.99017</v>
      </c>
    </row>
    <row r="948" spans="53:55" x14ac:dyDescent="0.25">
      <c r="BA948" s="164" t="s">
        <v>1324</v>
      </c>
      <c r="BB948" s="164">
        <v>81.817999999999998</v>
      </c>
      <c r="BC948" s="82">
        <f t="shared" si="31"/>
        <v>98.999780000000001</v>
      </c>
    </row>
    <row r="949" spans="53:55" x14ac:dyDescent="0.25">
      <c r="BA949" s="164" t="s">
        <v>1325</v>
      </c>
      <c r="BB949" s="164">
        <v>454.54599999999999</v>
      </c>
      <c r="BC949" s="82">
        <f t="shared" si="31"/>
        <v>550.00065999999993</v>
      </c>
    </row>
    <row r="950" spans="53:55" x14ac:dyDescent="0.25">
      <c r="BA950" s="164" t="s">
        <v>1326</v>
      </c>
      <c r="BB950" s="164">
        <v>612.39700000000005</v>
      </c>
      <c r="BC950" s="82">
        <f t="shared" si="31"/>
        <v>741.00037000000009</v>
      </c>
    </row>
    <row r="951" spans="53:55" x14ac:dyDescent="0.25">
      <c r="BA951" s="164" t="s">
        <v>1327</v>
      </c>
      <c r="BB951" s="164">
        <v>825.62</v>
      </c>
      <c r="BC951" s="82">
        <f t="shared" si="31"/>
        <v>999.00019999999995</v>
      </c>
    </row>
    <row r="952" spans="53:55" x14ac:dyDescent="0.25">
      <c r="BA952" s="164" t="s">
        <v>1328</v>
      </c>
      <c r="BB952" s="164">
        <v>1032.231</v>
      </c>
      <c r="BC952" s="82">
        <f t="shared" si="31"/>
        <v>1248.9995099999999</v>
      </c>
    </row>
    <row r="953" spans="53:55" x14ac:dyDescent="0.25">
      <c r="BA953" s="164" t="s">
        <v>1329</v>
      </c>
      <c r="BB953" s="164">
        <v>33.017000000000003</v>
      </c>
      <c r="BC953" s="82">
        <f t="shared" si="31"/>
        <v>39.950569999999999</v>
      </c>
    </row>
    <row r="954" spans="53:55" x14ac:dyDescent="0.25">
      <c r="BA954" s="164" t="s">
        <v>1330</v>
      </c>
      <c r="BB954" s="164">
        <v>450.41300000000001</v>
      </c>
      <c r="BC954" s="82">
        <f t="shared" si="31"/>
        <v>544.99973</v>
      </c>
    </row>
    <row r="955" spans="53:55" x14ac:dyDescent="0.25">
      <c r="BA955" s="164" t="s">
        <v>1331</v>
      </c>
      <c r="BB955" s="164">
        <v>164.46299999999999</v>
      </c>
      <c r="BC955" s="82">
        <f t="shared" si="31"/>
        <v>199.00022999999999</v>
      </c>
    </row>
    <row r="956" spans="53:55" x14ac:dyDescent="0.25">
      <c r="BA956" s="164" t="s">
        <v>1332</v>
      </c>
      <c r="BB956" s="164">
        <v>28.925999999999998</v>
      </c>
      <c r="BC956" s="82">
        <f t="shared" si="31"/>
        <v>35.000459999999997</v>
      </c>
    </row>
    <row r="957" spans="53:55" x14ac:dyDescent="0.25">
      <c r="BA957" s="164" t="s">
        <v>1333</v>
      </c>
      <c r="BB957" s="164">
        <v>495.041</v>
      </c>
      <c r="BC957" s="82">
        <f t="shared" si="31"/>
        <v>598.99960999999996</v>
      </c>
    </row>
    <row r="958" spans="53:55" x14ac:dyDescent="0.25">
      <c r="BA958" s="164" t="s">
        <v>1334</v>
      </c>
      <c r="BB958" s="164">
        <v>577.68600000000004</v>
      </c>
      <c r="BC958" s="82">
        <f t="shared" si="31"/>
        <v>699.00006000000008</v>
      </c>
    </row>
    <row r="959" spans="53:55" x14ac:dyDescent="0.25">
      <c r="BA959" s="164" t="s">
        <v>1335</v>
      </c>
      <c r="BB959" s="164">
        <v>718.18200000000002</v>
      </c>
      <c r="BC959" s="82">
        <f t="shared" si="31"/>
        <v>869.00022000000001</v>
      </c>
    </row>
    <row r="960" spans="53:55" x14ac:dyDescent="0.25">
      <c r="BA960" s="164" t="s">
        <v>1336</v>
      </c>
      <c r="BB960" s="164">
        <v>840.49599999999998</v>
      </c>
      <c r="BC960" s="82">
        <f t="shared" si="31"/>
        <v>1017.0001599999999</v>
      </c>
    </row>
    <row r="961" spans="53:55" x14ac:dyDescent="0.25">
      <c r="BA961" s="164" t="s">
        <v>1337</v>
      </c>
      <c r="BB961" s="164">
        <v>611.57000000000005</v>
      </c>
      <c r="BC961" s="82">
        <f t="shared" si="31"/>
        <v>739.99970000000008</v>
      </c>
    </row>
    <row r="962" spans="53:55" x14ac:dyDescent="0.25">
      <c r="BA962" s="164" t="s">
        <v>1338</v>
      </c>
      <c r="BB962" s="164">
        <v>702.47900000000004</v>
      </c>
      <c r="BC962" s="82">
        <f t="shared" si="31"/>
        <v>849.99959000000001</v>
      </c>
    </row>
    <row r="963" spans="53:55" x14ac:dyDescent="0.25">
      <c r="BA963" s="164" t="s">
        <v>1339</v>
      </c>
      <c r="BB963" s="164">
        <v>1132.231</v>
      </c>
      <c r="BC963" s="82">
        <f t="shared" ref="BC963:BC1026" si="32">BB963*1.21</f>
        <v>1369.9995099999999</v>
      </c>
    </row>
    <row r="964" spans="53:55" x14ac:dyDescent="0.25">
      <c r="BA964" s="164" t="s">
        <v>1340</v>
      </c>
      <c r="BB964" s="164">
        <v>1028.9259999999999</v>
      </c>
      <c r="BC964" s="82">
        <f t="shared" si="32"/>
        <v>1245.00046</v>
      </c>
    </row>
    <row r="965" spans="53:55" x14ac:dyDescent="0.25">
      <c r="BA965" s="164" t="s">
        <v>1341</v>
      </c>
      <c r="BB965" s="164">
        <v>851.24</v>
      </c>
      <c r="BC965" s="82">
        <f t="shared" si="32"/>
        <v>1030.0003999999999</v>
      </c>
    </row>
    <row r="966" spans="53:55" x14ac:dyDescent="0.25">
      <c r="BA966" s="164" t="s">
        <v>1342</v>
      </c>
      <c r="BB966" s="164">
        <v>991.73599999999999</v>
      </c>
      <c r="BC966" s="82">
        <f t="shared" si="32"/>
        <v>1200.00056</v>
      </c>
    </row>
    <row r="967" spans="53:55" x14ac:dyDescent="0.25">
      <c r="BA967" s="164" t="s">
        <v>1343</v>
      </c>
      <c r="BB967" s="164">
        <v>81.817999999999998</v>
      </c>
      <c r="BC967" s="82">
        <f t="shared" si="32"/>
        <v>98.999780000000001</v>
      </c>
    </row>
    <row r="968" spans="53:55" x14ac:dyDescent="0.25">
      <c r="BA968" s="164" t="s">
        <v>1344</v>
      </c>
      <c r="BB968" s="164">
        <v>0.82599999999999996</v>
      </c>
      <c r="BC968" s="82">
        <f t="shared" si="32"/>
        <v>0.9994599999999999</v>
      </c>
    </row>
    <row r="969" spans="53:55" x14ac:dyDescent="0.25">
      <c r="BA969" s="164" t="s">
        <v>1345</v>
      </c>
      <c r="BB969" s="164">
        <v>4.1319999999999997</v>
      </c>
      <c r="BC969" s="82">
        <f t="shared" si="32"/>
        <v>4.9997199999999991</v>
      </c>
    </row>
    <row r="970" spans="53:55" x14ac:dyDescent="0.25">
      <c r="BA970" s="164" t="s">
        <v>1346</v>
      </c>
      <c r="BB970" s="164">
        <v>0.82599999999999996</v>
      </c>
      <c r="BC970" s="82">
        <f t="shared" si="32"/>
        <v>0.9994599999999999</v>
      </c>
    </row>
    <row r="971" spans="53:55" x14ac:dyDescent="0.25">
      <c r="BA971" s="164" t="s">
        <v>1347</v>
      </c>
      <c r="BB971" s="164">
        <v>0.82599999999999996</v>
      </c>
      <c r="BC971" s="82">
        <f t="shared" si="32"/>
        <v>0.9994599999999999</v>
      </c>
    </row>
    <row r="972" spans="53:55" x14ac:dyDescent="0.25">
      <c r="BA972" s="164" t="s">
        <v>1348</v>
      </c>
      <c r="BB972" s="164">
        <v>10.736000000000001</v>
      </c>
      <c r="BC972" s="82">
        <f t="shared" si="32"/>
        <v>12.99056</v>
      </c>
    </row>
    <row r="973" spans="53:55" x14ac:dyDescent="0.25">
      <c r="BA973" s="164" t="s">
        <v>1349</v>
      </c>
      <c r="BB973" s="164">
        <v>2.4710000000000001</v>
      </c>
      <c r="BC973" s="82">
        <f t="shared" si="32"/>
        <v>2.9899100000000001</v>
      </c>
    </row>
    <row r="974" spans="53:55" x14ac:dyDescent="0.25">
      <c r="BA974" s="164" t="s">
        <v>1350</v>
      </c>
      <c r="BB974" s="164">
        <v>9.298</v>
      </c>
      <c r="BC974" s="82">
        <f t="shared" si="32"/>
        <v>11.250579999999999</v>
      </c>
    </row>
    <row r="975" spans="53:55" x14ac:dyDescent="0.25">
      <c r="BA975" s="164" t="s">
        <v>1351</v>
      </c>
      <c r="BB975" s="164">
        <v>2.0659999999999998</v>
      </c>
      <c r="BC975" s="82">
        <f t="shared" si="32"/>
        <v>2.4998599999999995</v>
      </c>
    </row>
    <row r="976" spans="53:55" x14ac:dyDescent="0.25">
      <c r="BA976" s="164" t="s">
        <v>1352</v>
      </c>
      <c r="BB976" s="164">
        <v>4.95</v>
      </c>
      <c r="BC976" s="82">
        <f t="shared" si="32"/>
        <v>5.9894999999999996</v>
      </c>
    </row>
    <row r="977" spans="53:55" x14ac:dyDescent="0.25">
      <c r="BA977" s="164" t="s">
        <v>1353</v>
      </c>
      <c r="BB977" s="164">
        <v>3.306</v>
      </c>
      <c r="BC977" s="82">
        <f t="shared" si="32"/>
        <v>4.0002599999999999</v>
      </c>
    </row>
    <row r="978" spans="53:55" x14ac:dyDescent="0.25">
      <c r="BA978" s="164" t="s">
        <v>1354</v>
      </c>
      <c r="BB978" s="164">
        <v>17103.306</v>
      </c>
      <c r="BC978" s="82">
        <f t="shared" si="32"/>
        <v>20695.000260000001</v>
      </c>
    </row>
    <row r="979" spans="53:55" x14ac:dyDescent="0.25">
      <c r="BA979" s="164" t="s">
        <v>1355</v>
      </c>
      <c r="BB979" s="164">
        <v>13140.495999999999</v>
      </c>
      <c r="BC979" s="82">
        <f t="shared" si="32"/>
        <v>15900.000159999998</v>
      </c>
    </row>
    <row r="980" spans="53:55" x14ac:dyDescent="0.25">
      <c r="BA980" s="164" t="s">
        <v>1356</v>
      </c>
      <c r="BB980" s="164">
        <v>6032.2309999999998</v>
      </c>
      <c r="BC980" s="82">
        <f t="shared" si="32"/>
        <v>7298.9995099999996</v>
      </c>
    </row>
    <row r="981" spans="53:55" x14ac:dyDescent="0.25">
      <c r="BA981" s="164" t="s">
        <v>1357</v>
      </c>
      <c r="BB981" s="164">
        <v>8180.9920000000002</v>
      </c>
      <c r="BC981" s="82">
        <f t="shared" si="32"/>
        <v>9899.0003199999992</v>
      </c>
    </row>
    <row r="982" spans="53:55" x14ac:dyDescent="0.25">
      <c r="BA982" s="164" t="s">
        <v>1358</v>
      </c>
      <c r="BB982" s="164">
        <v>19833.883999999998</v>
      </c>
      <c r="BC982" s="82">
        <f t="shared" si="32"/>
        <v>23998.999639999998</v>
      </c>
    </row>
    <row r="983" spans="53:55" x14ac:dyDescent="0.25">
      <c r="BA983" s="164" t="s">
        <v>1359</v>
      </c>
      <c r="BB983" s="164">
        <v>25739.669000000002</v>
      </c>
      <c r="BC983" s="82">
        <f t="shared" si="32"/>
        <v>31144.999490000002</v>
      </c>
    </row>
    <row r="984" spans="53:55" x14ac:dyDescent="0.25">
      <c r="BA984" s="164" t="s">
        <v>1360</v>
      </c>
      <c r="BB984" s="164">
        <v>31314.05</v>
      </c>
      <c r="BC984" s="82">
        <f t="shared" si="32"/>
        <v>37890.000499999995</v>
      </c>
    </row>
    <row r="985" spans="53:55" x14ac:dyDescent="0.25">
      <c r="BA985" s="164" t="s">
        <v>1361</v>
      </c>
      <c r="BB985" s="164">
        <v>4128.0990000000002</v>
      </c>
      <c r="BC985" s="82">
        <f t="shared" si="32"/>
        <v>4994.9997899999998</v>
      </c>
    </row>
    <row r="986" spans="53:55" x14ac:dyDescent="0.25">
      <c r="BA986" s="164" t="s">
        <v>1362</v>
      </c>
      <c r="BB986" s="164">
        <v>5784.2979999999998</v>
      </c>
      <c r="BC986" s="82">
        <f t="shared" si="32"/>
        <v>6999.0005799999999</v>
      </c>
    </row>
    <row r="987" spans="53:55" x14ac:dyDescent="0.25">
      <c r="BA987" s="164" t="s">
        <v>1363</v>
      </c>
      <c r="BB987" s="164">
        <v>6601.6530000000002</v>
      </c>
      <c r="BC987" s="82">
        <f t="shared" si="32"/>
        <v>7988.0001300000004</v>
      </c>
    </row>
    <row r="988" spans="53:55" x14ac:dyDescent="0.25">
      <c r="BA988" s="164" t="s">
        <v>1364</v>
      </c>
      <c r="BB988" s="164">
        <v>3884.2979999999998</v>
      </c>
      <c r="BC988" s="82">
        <f t="shared" si="32"/>
        <v>4700.0005799999999</v>
      </c>
    </row>
    <row r="989" spans="53:55" x14ac:dyDescent="0.25">
      <c r="BA989" s="164" t="s">
        <v>1365</v>
      </c>
      <c r="BB989" s="164">
        <v>5206.6120000000001</v>
      </c>
      <c r="BC989" s="82">
        <f t="shared" si="32"/>
        <v>6300.0005199999996</v>
      </c>
    </row>
    <row r="990" spans="53:55" x14ac:dyDescent="0.25">
      <c r="BA990" s="164" t="s">
        <v>1366</v>
      </c>
      <c r="BB990" s="164">
        <v>1067.769</v>
      </c>
      <c r="BC990" s="82">
        <f t="shared" si="32"/>
        <v>1292.0004899999999</v>
      </c>
    </row>
    <row r="991" spans="53:55" x14ac:dyDescent="0.25">
      <c r="BA991" s="164" t="s">
        <v>1367</v>
      </c>
      <c r="BB991" s="164">
        <v>1363.636</v>
      </c>
      <c r="BC991" s="82">
        <f t="shared" si="32"/>
        <v>1649.99956</v>
      </c>
    </row>
    <row r="992" spans="53:55" x14ac:dyDescent="0.25">
      <c r="BA992" s="164" t="s">
        <v>1368</v>
      </c>
      <c r="BB992" s="164">
        <v>1514.876</v>
      </c>
      <c r="BC992" s="82">
        <f t="shared" si="32"/>
        <v>1832.9999599999999</v>
      </c>
    </row>
    <row r="993" spans="53:55" x14ac:dyDescent="0.25">
      <c r="BA993" s="164" t="s">
        <v>1369</v>
      </c>
      <c r="BB993" s="164">
        <v>1226.4459999999999</v>
      </c>
      <c r="BC993" s="82">
        <f t="shared" si="32"/>
        <v>1483.9996599999999</v>
      </c>
    </row>
    <row r="994" spans="53:55" x14ac:dyDescent="0.25">
      <c r="BA994" s="164" t="s">
        <v>1370</v>
      </c>
      <c r="BB994" s="164">
        <v>1604.9590000000001</v>
      </c>
      <c r="BC994" s="82">
        <f t="shared" si="32"/>
        <v>1942.0003899999999</v>
      </c>
    </row>
    <row r="995" spans="53:55" x14ac:dyDescent="0.25">
      <c r="BA995" s="164" t="s">
        <v>1371</v>
      </c>
      <c r="BB995" s="164">
        <v>1907.4380000000001</v>
      </c>
      <c r="BC995" s="82">
        <f t="shared" si="32"/>
        <v>2307.9999800000001</v>
      </c>
    </row>
    <row r="996" spans="53:55" x14ac:dyDescent="0.25">
      <c r="BA996" s="164" t="s">
        <v>1372</v>
      </c>
      <c r="BB996" s="164">
        <v>1770.248</v>
      </c>
      <c r="BC996" s="82">
        <f t="shared" si="32"/>
        <v>2142.0000799999998</v>
      </c>
    </row>
    <row r="997" spans="53:55" x14ac:dyDescent="0.25">
      <c r="BA997" s="164" t="s">
        <v>1373</v>
      </c>
      <c r="BB997" s="164">
        <v>2059.5039999999999</v>
      </c>
      <c r="BC997" s="82">
        <f t="shared" si="32"/>
        <v>2491.9998399999999</v>
      </c>
    </row>
    <row r="998" spans="53:55" x14ac:dyDescent="0.25">
      <c r="BA998" s="164" t="s">
        <v>1374</v>
      </c>
      <c r="BB998" s="164">
        <v>96.694000000000003</v>
      </c>
      <c r="BC998" s="82">
        <f t="shared" si="32"/>
        <v>116.99974</v>
      </c>
    </row>
    <row r="999" spans="53:55" x14ac:dyDescent="0.25">
      <c r="BA999" s="164" t="s">
        <v>1375</v>
      </c>
      <c r="BB999" s="164">
        <v>58.677999999999997</v>
      </c>
      <c r="BC999" s="82">
        <f t="shared" si="32"/>
        <v>71.000379999999993</v>
      </c>
    </row>
    <row r="1000" spans="53:55" x14ac:dyDescent="0.25">
      <c r="BA1000" s="164" t="s">
        <v>1376</v>
      </c>
      <c r="BB1000" s="164">
        <v>136.364</v>
      </c>
      <c r="BC1000" s="82">
        <f t="shared" si="32"/>
        <v>165.00044</v>
      </c>
    </row>
    <row r="1001" spans="53:55" x14ac:dyDescent="0.25">
      <c r="BA1001" s="164" t="s">
        <v>1377</v>
      </c>
      <c r="BB1001" s="164">
        <v>18.181999999999999</v>
      </c>
      <c r="BC1001" s="82">
        <f t="shared" si="32"/>
        <v>22.000219999999999</v>
      </c>
    </row>
    <row r="1002" spans="53:55" x14ac:dyDescent="0.25">
      <c r="BA1002" s="164" t="s">
        <v>1378</v>
      </c>
      <c r="BB1002" s="164">
        <v>56.198</v>
      </c>
      <c r="BC1002" s="82">
        <f t="shared" si="32"/>
        <v>67.999579999999995</v>
      </c>
    </row>
    <row r="1003" spans="53:55" x14ac:dyDescent="0.25">
      <c r="BA1003" s="164" t="s">
        <v>1379</v>
      </c>
      <c r="BB1003" s="164">
        <v>34.710999999999999</v>
      </c>
      <c r="BC1003" s="82">
        <f t="shared" si="32"/>
        <v>42.000309999999999</v>
      </c>
    </row>
    <row r="1004" spans="53:55" x14ac:dyDescent="0.25">
      <c r="BA1004" s="164" t="s">
        <v>1380</v>
      </c>
      <c r="BB1004" s="164">
        <v>18.181999999999999</v>
      </c>
      <c r="BC1004" s="82">
        <f t="shared" si="32"/>
        <v>22.000219999999999</v>
      </c>
    </row>
    <row r="1005" spans="53:55" x14ac:dyDescent="0.25">
      <c r="BA1005" s="164" t="s">
        <v>1381</v>
      </c>
      <c r="BB1005" s="164">
        <v>4.9589999999999996</v>
      </c>
      <c r="BC1005" s="82">
        <f t="shared" si="32"/>
        <v>6.0003899999999994</v>
      </c>
    </row>
    <row r="1006" spans="53:55" x14ac:dyDescent="0.25">
      <c r="BA1006" s="164" t="s">
        <v>1382</v>
      </c>
      <c r="BB1006" s="164">
        <v>8.2650000000000006</v>
      </c>
      <c r="BC1006" s="82">
        <f t="shared" si="32"/>
        <v>10.00065</v>
      </c>
    </row>
    <row r="1007" spans="53:55" x14ac:dyDescent="0.25">
      <c r="BA1007" s="164" t="s">
        <v>1383</v>
      </c>
      <c r="BB1007" s="164">
        <v>322.31400000000002</v>
      </c>
      <c r="BC1007" s="82">
        <f t="shared" si="32"/>
        <v>389.99994000000004</v>
      </c>
    </row>
    <row r="1008" spans="53:55" x14ac:dyDescent="0.25">
      <c r="BA1008" s="164" t="s">
        <v>1384</v>
      </c>
      <c r="BB1008" s="164">
        <v>344.62799999999999</v>
      </c>
      <c r="BC1008" s="82">
        <f t="shared" si="32"/>
        <v>416.99987999999996</v>
      </c>
    </row>
    <row r="1009" spans="53:55" x14ac:dyDescent="0.25">
      <c r="BA1009" s="164" t="s">
        <v>1385</v>
      </c>
      <c r="BB1009" s="164">
        <v>15.702999999999999</v>
      </c>
      <c r="BC1009" s="82">
        <f t="shared" si="32"/>
        <v>19.000629999999997</v>
      </c>
    </row>
    <row r="1010" spans="53:55" x14ac:dyDescent="0.25">
      <c r="BA1010" s="164" t="s">
        <v>1386</v>
      </c>
      <c r="BB1010" s="164">
        <v>39.668999999999997</v>
      </c>
      <c r="BC1010" s="82">
        <f t="shared" si="32"/>
        <v>47.999489999999994</v>
      </c>
    </row>
    <row r="1011" spans="53:55" x14ac:dyDescent="0.25">
      <c r="BA1011" s="164" t="s">
        <v>1387</v>
      </c>
      <c r="BB1011" s="164">
        <v>70.248000000000005</v>
      </c>
      <c r="BC1011" s="82">
        <f t="shared" si="32"/>
        <v>85.000079999999997</v>
      </c>
    </row>
    <row r="1012" spans="53:55" x14ac:dyDescent="0.25">
      <c r="BA1012" s="164" t="s">
        <v>1388</v>
      </c>
      <c r="BB1012" s="164">
        <v>70.248000000000005</v>
      </c>
      <c r="BC1012" s="82">
        <f t="shared" si="32"/>
        <v>85.000079999999997</v>
      </c>
    </row>
    <row r="1013" spans="53:55" x14ac:dyDescent="0.25">
      <c r="BA1013" s="164" t="s">
        <v>1389</v>
      </c>
      <c r="BB1013" s="164">
        <v>66.116</v>
      </c>
      <c r="BC1013" s="82">
        <f t="shared" si="32"/>
        <v>80.000360000000001</v>
      </c>
    </row>
    <row r="1014" spans="53:55" x14ac:dyDescent="0.25">
      <c r="BA1014" s="164" t="s">
        <v>1390</v>
      </c>
      <c r="BB1014" s="164">
        <v>72.727000000000004</v>
      </c>
      <c r="BC1014" s="82">
        <f t="shared" si="32"/>
        <v>87.999670000000009</v>
      </c>
    </row>
    <row r="1015" spans="53:55" x14ac:dyDescent="0.25">
      <c r="BA1015" s="164" t="s">
        <v>1391</v>
      </c>
      <c r="BB1015" s="164">
        <v>13.223000000000001</v>
      </c>
      <c r="BC1015" s="82">
        <f t="shared" si="32"/>
        <v>15.999830000000001</v>
      </c>
    </row>
    <row r="1016" spans="53:55" x14ac:dyDescent="0.25">
      <c r="BA1016" s="164" t="s">
        <v>1392</v>
      </c>
      <c r="BB1016" s="164">
        <v>13.223000000000001</v>
      </c>
      <c r="BC1016" s="82">
        <f t="shared" si="32"/>
        <v>15.999830000000001</v>
      </c>
    </row>
    <row r="1017" spans="53:55" x14ac:dyDescent="0.25">
      <c r="BA1017" s="164" t="s">
        <v>1393</v>
      </c>
      <c r="BB1017" s="164">
        <v>38.017000000000003</v>
      </c>
      <c r="BC1017" s="82">
        <f t="shared" si="32"/>
        <v>46.000570000000003</v>
      </c>
    </row>
    <row r="1018" spans="53:55" x14ac:dyDescent="0.25">
      <c r="BA1018" s="164" t="s">
        <v>1394</v>
      </c>
      <c r="BB1018" s="164">
        <v>52.893000000000001</v>
      </c>
      <c r="BC1018" s="82">
        <f t="shared" si="32"/>
        <v>64.000529999999998</v>
      </c>
    </row>
    <row r="1019" spans="53:55" x14ac:dyDescent="0.25">
      <c r="BA1019" s="164" t="s">
        <v>1395</v>
      </c>
      <c r="BB1019" s="164">
        <v>48.76</v>
      </c>
      <c r="BC1019" s="82">
        <f t="shared" si="32"/>
        <v>58.999599999999994</v>
      </c>
    </row>
    <row r="1020" spans="53:55" x14ac:dyDescent="0.25">
      <c r="BA1020" s="164" t="s">
        <v>1396</v>
      </c>
      <c r="BB1020" s="164">
        <v>47.933999999999997</v>
      </c>
      <c r="BC1020" s="82">
        <f t="shared" si="32"/>
        <v>58.000139999999995</v>
      </c>
    </row>
    <row r="1021" spans="53:55" x14ac:dyDescent="0.25">
      <c r="BA1021" s="164" t="s">
        <v>1397</v>
      </c>
      <c r="BB1021" s="164">
        <v>31.405000000000001</v>
      </c>
      <c r="BC1021" s="82">
        <f t="shared" si="32"/>
        <v>38.000050000000002</v>
      </c>
    </row>
    <row r="1022" spans="53:55" x14ac:dyDescent="0.25">
      <c r="BA1022" s="164" t="s">
        <v>1398</v>
      </c>
      <c r="BB1022" s="164">
        <v>69.421999999999997</v>
      </c>
      <c r="BC1022" s="82">
        <f t="shared" si="32"/>
        <v>84.000619999999998</v>
      </c>
    </row>
    <row r="1023" spans="53:55" x14ac:dyDescent="0.25">
      <c r="BA1023" s="164" t="s">
        <v>1399</v>
      </c>
      <c r="BB1023" s="164">
        <v>66.116</v>
      </c>
      <c r="BC1023" s="82">
        <f t="shared" si="32"/>
        <v>80.000360000000001</v>
      </c>
    </row>
    <row r="1024" spans="53:55" x14ac:dyDescent="0.25">
      <c r="BA1024" s="164" t="s">
        <v>1400</v>
      </c>
      <c r="BB1024" s="164">
        <v>51.24</v>
      </c>
      <c r="BC1024" s="82">
        <f t="shared" si="32"/>
        <v>62.000399999999999</v>
      </c>
    </row>
    <row r="1025" spans="53:55" x14ac:dyDescent="0.25">
      <c r="BA1025" s="164" t="s">
        <v>1401</v>
      </c>
      <c r="BB1025" s="164">
        <v>568.59500000000003</v>
      </c>
      <c r="BC1025" s="82">
        <f t="shared" si="32"/>
        <v>687.99995000000001</v>
      </c>
    </row>
    <row r="1026" spans="53:55" x14ac:dyDescent="0.25">
      <c r="BA1026" s="164" t="s">
        <v>1402</v>
      </c>
      <c r="BB1026" s="164">
        <v>619.00800000000004</v>
      </c>
      <c r="BC1026" s="82">
        <f t="shared" si="32"/>
        <v>748.99968000000001</v>
      </c>
    </row>
    <row r="1027" spans="53:55" x14ac:dyDescent="0.25">
      <c r="BA1027" s="164" t="s">
        <v>1403</v>
      </c>
      <c r="BB1027" s="164">
        <v>524.79300000000001</v>
      </c>
      <c r="BC1027" s="82">
        <f t="shared" ref="BC1027:BC1090" si="33">BB1027*1.21</f>
        <v>634.99952999999994</v>
      </c>
    </row>
    <row r="1028" spans="53:55" x14ac:dyDescent="0.25">
      <c r="BA1028" s="164" t="s">
        <v>1404</v>
      </c>
      <c r="BB1028" s="164">
        <v>491.73599999999999</v>
      </c>
      <c r="BC1028" s="82">
        <f t="shared" si="33"/>
        <v>595.00055999999995</v>
      </c>
    </row>
    <row r="1029" spans="53:55" x14ac:dyDescent="0.25">
      <c r="BA1029" s="164" t="s">
        <v>1405</v>
      </c>
      <c r="BB1029" s="164">
        <v>43.802</v>
      </c>
      <c r="BC1029" s="82">
        <f t="shared" si="33"/>
        <v>53.000419999999998</v>
      </c>
    </row>
    <row r="1030" spans="53:55" x14ac:dyDescent="0.25">
      <c r="BA1030" s="164" t="s">
        <v>1406</v>
      </c>
      <c r="BB1030" s="164">
        <v>58.677999999999997</v>
      </c>
      <c r="BC1030" s="82">
        <f t="shared" si="33"/>
        <v>71.000379999999993</v>
      </c>
    </row>
    <row r="1031" spans="53:55" x14ac:dyDescent="0.25">
      <c r="BA1031" s="164" t="s">
        <v>1407</v>
      </c>
      <c r="BB1031" s="164">
        <v>54.545999999999999</v>
      </c>
      <c r="BC1031" s="82">
        <f t="shared" si="33"/>
        <v>66.000659999999996</v>
      </c>
    </row>
    <row r="1032" spans="53:55" x14ac:dyDescent="0.25">
      <c r="BA1032" s="164" t="s">
        <v>1408</v>
      </c>
      <c r="BB1032" s="164">
        <v>52.066000000000003</v>
      </c>
      <c r="BC1032" s="82">
        <f t="shared" si="33"/>
        <v>62.999859999999998</v>
      </c>
    </row>
    <row r="1033" spans="53:55" x14ac:dyDescent="0.25">
      <c r="BA1033" s="164" t="s">
        <v>1409</v>
      </c>
      <c r="BB1033" s="164">
        <v>57.024999999999999</v>
      </c>
      <c r="BC1033" s="82">
        <f t="shared" si="33"/>
        <v>69.000249999999994</v>
      </c>
    </row>
    <row r="1034" spans="53:55" x14ac:dyDescent="0.25">
      <c r="BA1034" s="164" t="s">
        <v>1410</v>
      </c>
      <c r="BB1034" s="164">
        <v>8.2650000000000006</v>
      </c>
      <c r="BC1034" s="82">
        <f t="shared" si="33"/>
        <v>10.00065</v>
      </c>
    </row>
    <row r="1035" spans="53:55" x14ac:dyDescent="0.25">
      <c r="BA1035" s="164" t="s">
        <v>1411</v>
      </c>
      <c r="BB1035" s="164">
        <v>38.843000000000004</v>
      </c>
      <c r="BC1035" s="82">
        <f t="shared" si="33"/>
        <v>47.000030000000002</v>
      </c>
    </row>
    <row r="1036" spans="53:55" x14ac:dyDescent="0.25">
      <c r="BA1036" s="164" t="s">
        <v>1412</v>
      </c>
      <c r="BB1036" s="164">
        <v>47.933999999999997</v>
      </c>
      <c r="BC1036" s="82">
        <f t="shared" si="33"/>
        <v>58.000139999999995</v>
      </c>
    </row>
    <row r="1037" spans="53:55" x14ac:dyDescent="0.25">
      <c r="BA1037" s="164" t="s">
        <v>1413</v>
      </c>
      <c r="BB1037" s="164">
        <v>53.719000000000001</v>
      </c>
      <c r="BC1037" s="82">
        <f t="shared" si="33"/>
        <v>64.999989999999997</v>
      </c>
    </row>
    <row r="1038" spans="53:55" x14ac:dyDescent="0.25">
      <c r="BA1038" s="164" t="s">
        <v>1414</v>
      </c>
      <c r="BB1038" s="164">
        <v>54.545999999999999</v>
      </c>
      <c r="BC1038" s="82">
        <f t="shared" si="33"/>
        <v>66.000659999999996</v>
      </c>
    </row>
    <row r="1039" spans="53:55" x14ac:dyDescent="0.25">
      <c r="BA1039" s="164" t="s">
        <v>1415</v>
      </c>
      <c r="BB1039" s="164">
        <v>3.0579999999999998</v>
      </c>
      <c r="BC1039" s="82">
        <f t="shared" si="33"/>
        <v>3.7001799999999996</v>
      </c>
    </row>
    <row r="1040" spans="53:55" x14ac:dyDescent="0.25">
      <c r="BA1040" s="164" t="s">
        <v>1416</v>
      </c>
      <c r="BB1040" s="164">
        <v>64.462999999999994</v>
      </c>
      <c r="BC1040" s="82">
        <f t="shared" si="33"/>
        <v>78.000229999999988</v>
      </c>
    </row>
    <row r="1041" spans="53:55" x14ac:dyDescent="0.25">
      <c r="BA1041" s="164" t="s">
        <v>1417</v>
      </c>
      <c r="BB1041" s="164">
        <v>69.421999999999997</v>
      </c>
      <c r="BC1041" s="82">
        <f t="shared" si="33"/>
        <v>84.000619999999998</v>
      </c>
    </row>
    <row r="1042" spans="53:55" x14ac:dyDescent="0.25">
      <c r="BA1042" s="164" t="s">
        <v>1418</v>
      </c>
      <c r="BB1042" s="164">
        <v>13.223000000000001</v>
      </c>
      <c r="BC1042" s="82">
        <f t="shared" si="33"/>
        <v>15.999830000000001</v>
      </c>
    </row>
    <row r="1043" spans="53:55" x14ac:dyDescent="0.25">
      <c r="BA1043" s="164" t="s">
        <v>1419</v>
      </c>
      <c r="BB1043" s="164">
        <v>52.893000000000001</v>
      </c>
      <c r="BC1043" s="82">
        <f t="shared" si="33"/>
        <v>64.000529999999998</v>
      </c>
    </row>
    <row r="1044" spans="53:55" x14ac:dyDescent="0.25">
      <c r="BA1044" s="164" t="s">
        <v>1420</v>
      </c>
      <c r="BB1044" s="164">
        <v>67.769000000000005</v>
      </c>
      <c r="BC1044" s="82">
        <f t="shared" si="33"/>
        <v>82.000489999999999</v>
      </c>
    </row>
    <row r="1045" spans="53:55" x14ac:dyDescent="0.25">
      <c r="BA1045" s="164" t="s">
        <v>1421</v>
      </c>
      <c r="BB1045" s="164">
        <v>67.769000000000005</v>
      </c>
      <c r="BC1045" s="82">
        <f t="shared" si="33"/>
        <v>82.000489999999999</v>
      </c>
    </row>
    <row r="1046" spans="53:55" x14ac:dyDescent="0.25">
      <c r="BA1046" s="164" t="s">
        <v>1422</v>
      </c>
      <c r="BB1046" s="164">
        <v>38.017000000000003</v>
      </c>
      <c r="BC1046" s="82">
        <f t="shared" si="33"/>
        <v>46.000570000000003</v>
      </c>
    </row>
    <row r="1047" spans="53:55" x14ac:dyDescent="0.25">
      <c r="BA1047" s="164" t="s">
        <v>1423</v>
      </c>
      <c r="BB1047" s="164">
        <v>3.306</v>
      </c>
      <c r="BC1047" s="82">
        <f t="shared" si="33"/>
        <v>4.0002599999999999</v>
      </c>
    </row>
    <row r="1048" spans="53:55" x14ac:dyDescent="0.25">
      <c r="BA1048" s="164" t="s">
        <v>1424</v>
      </c>
      <c r="BB1048" s="164">
        <v>14.05</v>
      </c>
      <c r="BC1048" s="82">
        <f t="shared" si="33"/>
        <v>17.000499999999999</v>
      </c>
    </row>
    <row r="1049" spans="53:55" x14ac:dyDescent="0.25">
      <c r="BA1049" s="164" t="s">
        <v>1425</v>
      </c>
      <c r="BB1049" s="164">
        <v>23.140999999999998</v>
      </c>
      <c r="BC1049" s="82">
        <f t="shared" si="33"/>
        <v>28.000609999999998</v>
      </c>
    </row>
    <row r="1050" spans="53:55" x14ac:dyDescent="0.25">
      <c r="BA1050" s="164" t="s">
        <v>1426</v>
      </c>
      <c r="BB1050" s="164">
        <v>4.9589999999999996</v>
      </c>
      <c r="BC1050" s="82">
        <f t="shared" si="33"/>
        <v>6.0003899999999994</v>
      </c>
    </row>
    <row r="1051" spans="53:55" x14ac:dyDescent="0.25">
      <c r="BA1051" s="164" t="s">
        <v>1427</v>
      </c>
      <c r="BB1051" s="164">
        <v>9.0909999999999993</v>
      </c>
      <c r="BC1051" s="82">
        <f t="shared" si="33"/>
        <v>11.000109999999999</v>
      </c>
    </row>
    <row r="1052" spans="53:55" x14ac:dyDescent="0.25">
      <c r="BA1052" s="164" t="s">
        <v>1428</v>
      </c>
      <c r="BB1052" s="164">
        <v>4.1319999999999997</v>
      </c>
      <c r="BC1052" s="82">
        <f t="shared" si="33"/>
        <v>4.9997199999999991</v>
      </c>
    </row>
    <row r="1053" spans="53:55" x14ac:dyDescent="0.25">
      <c r="BA1053" s="164" t="s">
        <v>1429</v>
      </c>
      <c r="BB1053" s="164">
        <v>282.64499999999998</v>
      </c>
      <c r="BC1053" s="82">
        <f t="shared" si="33"/>
        <v>342.00044999999994</v>
      </c>
    </row>
    <row r="1054" spans="53:55" x14ac:dyDescent="0.25">
      <c r="BA1054" s="164" t="s">
        <v>1430</v>
      </c>
      <c r="BB1054" s="164">
        <v>47.933999999999997</v>
      </c>
      <c r="BC1054" s="82">
        <f t="shared" si="33"/>
        <v>58.000139999999995</v>
      </c>
    </row>
    <row r="1055" spans="53:55" x14ac:dyDescent="0.25">
      <c r="BA1055" s="164" t="s">
        <v>1431</v>
      </c>
      <c r="BB1055" s="164">
        <v>80.992000000000004</v>
      </c>
      <c r="BC1055" s="82">
        <f t="shared" si="33"/>
        <v>98.000320000000002</v>
      </c>
    </row>
    <row r="1056" spans="53:55" x14ac:dyDescent="0.25">
      <c r="BA1056" s="164" t="s">
        <v>1432</v>
      </c>
      <c r="BB1056" s="164">
        <v>4.1319999999999997</v>
      </c>
      <c r="BC1056" s="82">
        <f t="shared" si="33"/>
        <v>4.9997199999999991</v>
      </c>
    </row>
    <row r="1057" spans="53:55" x14ac:dyDescent="0.25">
      <c r="BA1057" s="164" t="s">
        <v>1433</v>
      </c>
      <c r="BB1057" s="164">
        <v>56.198</v>
      </c>
      <c r="BC1057" s="82">
        <f t="shared" si="33"/>
        <v>67.999579999999995</v>
      </c>
    </row>
    <row r="1058" spans="53:55" x14ac:dyDescent="0.25">
      <c r="BA1058" s="164" t="s">
        <v>1434</v>
      </c>
      <c r="BB1058" s="164">
        <v>11.57</v>
      </c>
      <c r="BC1058" s="82">
        <f t="shared" si="33"/>
        <v>13.999700000000001</v>
      </c>
    </row>
    <row r="1059" spans="53:55" x14ac:dyDescent="0.25">
      <c r="BA1059" s="164" t="s">
        <v>1435</v>
      </c>
      <c r="BB1059" s="164">
        <v>3.306</v>
      </c>
      <c r="BC1059" s="82">
        <f t="shared" si="33"/>
        <v>4.0002599999999999</v>
      </c>
    </row>
    <row r="1060" spans="53:55" x14ac:dyDescent="0.25">
      <c r="BA1060" s="164" t="s">
        <v>1436</v>
      </c>
      <c r="BB1060" s="164">
        <v>151.24</v>
      </c>
      <c r="BC1060" s="82">
        <f t="shared" si="33"/>
        <v>183.00040000000001</v>
      </c>
    </row>
    <row r="1061" spans="53:55" x14ac:dyDescent="0.25">
      <c r="BA1061" s="164" t="s">
        <v>1437</v>
      </c>
      <c r="BB1061" s="164">
        <v>4.9589999999999996</v>
      </c>
      <c r="BC1061" s="82">
        <f t="shared" si="33"/>
        <v>6.0003899999999994</v>
      </c>
    </row>
    <row r="1062" spans="53:55" x14ac:dyDescent="0.25">
      <c r="BA1062" s="164" t="s">
        <v>1438</v>
      </c>
      <c r="BB1062" s="164">
        <v>6.6120000000000001</v>
      </c>
      <c r="BC1062" s="82">
        <f t="shared" si="33"/>
        <v>8.0005199999999999</v>
      </c>
    </row>
    <row r="1063" spans="53:55" x14ac:dyDescent="0.25">
      <c r="BA1063" s="164" t="s">
        <v>1439</v>
      </c>
      <c r="BB1063" s="164">
        <v>35.587000000000003</v>
      </c>
      <c r="BC1063" s="82">
        <f t="shared" si="33"/>
        <v>43.060270000000003</v>
      </c>
    </row>
    <row r="1064" spans="53:55" x14ac:dyDescent="0.25">
      <c r="BA1064" s="164" t="s">
        <v>1440</v>
      </c>
      <c r="BB1064" s="164">
        <v>2.4790000000000001</v>
      </c>
      <c r="BC1064" s="82">
        <f t="shared" si="33"/>
        <v>2.99959</v>
      </c>
    </row>
    <row r="1065" spans="53:55" x14ac:dyDescent="0.25">
      <c r="BA1065" s="164" t="s">
        <v>1441</v>
      </c>
      <c r="BB1065" s="164">
        <v>72.727000000000004</v>
      </c>
      <c r="BC1065" s="82">
        <f t="shared" si="33"/>
        <v>87.999670000000009</v>
      </c>
    </row>
    <row r="1066" spans="53:55" x14ac:dyDescent="0.25">
      <c r="BA1066" s="164" t="s">
        <v>1442</v>
      </c>
      <c r="BB1066" s="164">
        <v>23.966999999999999</v>
      </c>
      <c r="BC1066" s="82">
        <f t="shared" si="33"/>
        <v>29.000069999999997</v>
      </c>
    </row>
    <row r="1067" spans="53:55" x14ac:dyDescent="0.25">
      <c r="BA1067" s="164" t="s">
        <v>1443</v>
      </c>
      <c r="BB1067" s="164">
        <v>18.181999999999999</v>
      </c>
      <c r="BC1067" s="82">
        <f t="shared" si="33"/>
        <v>22.000219999999999</v>
      </c>
    </row>
    <row r="1068" spans="53:55" x14ac:dyDescent="0.25">
      <c r="BA1068" s="164" t="s">
        <v>1444</v>
      </c>
      <c r="BB1068" s="164">
        <v>6.6120000000000001</v>
      </c>
      <c r="BC1068" s="82">
        <f t="shared" si="33"/>
        <v>8.0005199999999999</v>
      </c>
    </row>
    <row r="1069" spans="53:55" x14ac:dyDescent="0.25">
      <c r="BA1069" s="164" t="s">
        <v>1445</v>
      </c>
      <c r="BB1069" s="164">
        <v>227.273</v>
      </c>
      <c r="BC1069" s="82">
        <f t="shared" si="33"/>
        <v>275.00032999999996</v>
      </c>
    </row>
    <row r="1070" spans="53:55" x14ac:dyDescent="0.25">
      <c r="BA1070" s="164" t="s">
        <v>1446</v>
      </c>
      <c r="BB1070" s="164">
        <v>61.984000000000002</v>
      </c>
      <c r="BC1070" s="82">
        <f t="shared" si="33"/>
        <v>75.000640000000004</v>
      </c>
    </row>
    <row r="1071" spans="53:55" x14ac:dyDescent="0.25">
      <c r="BA1071" s="164" t="s">
        <v>1447</v>
      </c>
      <c r="BB1071" s="164">
        <v>34.710999999999999</v>
      </c>
      <c r="BC1071" s="82">
        <f t="shared" si="33"/>
        <v>42.000309999999999</v>
      </c>
    </row>
    <row r="1072" spans="53:55" x14ac:dyDescent="0.25">
      <c r="BA1072" s="164" t="s">
        <v>1448</v>
      </c>
      <c r="BB1072" s="164">
        <v>5.7850000000000001</v>
      </c>
      <c r="BC1072" s="82">
        <f t="shared" si="33"/>
        <v>6.9998500000000003</v>
      </c>
    </row>
    <row r="1073" spans="53:55" x14ac:dyDescent="0.25">
      <c r="BA1073" s="164" t="s">
        <v>1449</v>
      </c>
      <c r="BB1073" s="164">
        <v>28.925999999999998</v>
      </c>
      <c r="BC1073" s="82">
        <f t="shared" si="33"/>
        <v>35.000459999999997</v>
      </c>
    </row>
    <row r="1074" spans="53:55" x14ac:dyDescent="0.25">
      <c r="BA1074" s="164" t="s">
        <v>1450</v>
      </c>
      <c r="BB1074" s="164">
        <v>4.1319999999999997</v>
      </c>
      <c r="BC1074" s="82">
        <f t="shared" si="33"/>
        <v>4.9997199999999991</v>
      </c>
    </row>
    <row r="1075" spans="53:55" x14ac:dyDescent="0.25">
      <c r="BA1075" s="164" t="s">
        <v>1451</v>
      </c>
      <c r="BB1075" s="164">
        <v>7.4379999999999997</v>
      </c>
      <c r="BC1075" s="82">
        <f t="shared" si="33"/>
        <v>8.999979999999999</v>
      </c>
    </row>
    <row r="1076" spans="53:55" x14ac:dyDescent="0.25">
      <c r="BA1076" s="164" t="s">
        <v>1452</v>
      </c>
      <c r="BB1076" s="164">
        <v>44.628</v>
      </c>
      <c r="BC1076" s="82">
        <f t="shared" si="33"/>
        <v>53.999879999999997</v>
      </c>
    </row>
    <row r="1077" spans="53:55" x14ac:dyDescent="0.25">
      <c r="BA1077" s="164" t="s">
        <v>1453</v>
      </c>
      <c r="BB1077" s="164">
        <v>31.405000000000001</v>
      </c>
      <c r="BC1077" s="82">
        <f t="shared" si="33"/>
        <v>38.000050000000002</v>
      </c>
    </row>
    <row r="1078" spans="53:55" x14ac:dyDescent="0.25">
      <c r="BA1078" s="164" t="s">
        <v>1454</v>
      </c>
      <c r="BB1078" s="164">
        <v>9.0909999999999993</v>
      </c>
      <c r="BC1078" s="82">
        <f t="shared" si="33"/>
        <v>11.000109999999999</v>
      </c>
    </row>
    <row r="1079" spans="53:55" x14ac:dyDescent="0.25">
      <c r="BA1079" s="164" t="s">
        <v>1455</v>
      </c>
      <c r="BB1079" s="164">
        <v>9.9169999999999998</v>
      </c>
      <c r="BC1079" s="82">
        <f t="shared" si="33"/>
        <v>11.99957</v>
      </c>
    </row>
    <row r="1080" spans="53:55" x14ac:dyDescent="0.25">
      <c r="BA1080" s="164" t="s">
        <v>1456</v>
      </c>
      <c r="BB1080" s="164">
        <v>1.653</v>
      </c>
      <c r="BC1080" s="82">
        <f t="shared" si="33"/>
        <v>2.00013</v>
      </c>
    </row>
    <row r="1081" spans="53:55" x14ac:dyDescent="0.25">
      <c r="BA1081" s="164" t="s">
        <v>1457</v>
      </c>
      <c r="BB1081" s="164">
        <v>9.9169999999999998</v>
      </c>
      <c r="BC1081" s="82">
        <f t="shared" si="33"/>
        <v>11.99957</v>
      </c>
    </row>
    <row r="1082" spans="53:55" x14ac:dyDescent="0.25">
      <c r="BA1082" s="164" t="s">
        <v>1458</v>
      </c>
      <c r="BB1082" s="164">
        <v>4.1319999999999997</v>
      </c>
      <c r="BC1082" s="82">
        <f t="shared" si="33"/>
        <v>4.9997199999999991</v>
      </c>
    </row>
    <row r="1083" spans="53:55" x14ac:dyDescent="0.25">
      <c r="BA1083" s="164" t="s">
        <v>1459</v>
      </c>
      <c r="BB1083" s="164">
        <v>3.306</v>
      </c>
      <c r="BC1083" s="82">
        <f t="shared" si="33"/>
        <v>4.0002599999999999</v>
      </c>
    </row>
    <row r="1084" spans="53:55" x14ac:dyDescent="0.25">
      <c r="BA1084" s="164" t="s">
        <v>1460</v>
      </c>
      <c r="BB1084" s="164">
        <v>4.9589999999999996</v>
      </c>
      <c r="BC1084" s="82">
        <f t="shared" si="33"/>
        <v>6.0003899999999994</v>
      </c>
    </row>
    <row r="1085" spans="53:55" x14ac:dyDescent="0.25">
      <c r="BA1085" s="164" t="s">
        <v>1461</v>
      </c>
      <c r="BB1085" s="164">
        <v>1.653</v>
      </c>
      <c r="BC1085" s="82">
        <f t="shared" si="33"/>
        <v>2.00013</v>
      </c>
    </row>
    <row r="1086" spans="53:55" x14ac:dyDescent="0.25">
      <c r="BA1086" s="164" t="s">
        <v>1462</v>
      </c>
      <c r="BB1086" s="164">
        <v>25.62</v>
      </c>
      <c r="BC1086" s="82">
        <f t="shared" si="33"/>
        <v>31.0002</v>
      </c>
    </row>
    <row r="1087" spans="53:55" x14ac:dyDescent="0.25">
      <c r="BA1087" s="164" t="s">
        <v>1463</v>
      </c>
      <c r="BB1087" s="164">
        <v>6.6120000000000001</v>
      </c>
      <c r="BC1087" s="82">
        <f t="shared" si="33"/>
        <v>8.0005199999999999</v>
      </c>
    </row>
    <row r="1088" spans="53:55" x14ac:dyDescent="0.25">
      <c r="BA1088" s="164" t="s">
        <v>1464</v>
      </c>
      <c r="BB1088" s="164">
        <v>7.4379999999999997</v>
      </c>
      <c r="BC1088" s="82">
        <f t="shared" si="33"/>
        <v>8.999979999999999</v>
      </c>
    </row>
    <row r="1089" spans="53:55" x14ac:dyDescent="0.25">
      <c r="BA1089" s="164" t="s">
        <v>1465</v>
      </c>
      <c r="BB1089" s="164">
        <v>5.7850000000000001</v>
      </c>
      <c r="BC1089" s="82">
        <f t="shared" si="33"/>
        <v>6.9998500000000003</v>
      </c>
    </row>
    <row r="1090" spans="53:55" x14ac:dyDescent="0.25">
      <c r="BA1090" s="164" t="s">
        <v>1466</v>
      </c>
      <c r="BB1090" s="164">
        <v>25.62</v>
      </c>
      <c r="BC1090" s="82">
        <f t="shared" si="33"/>
        <v>31.0002</v>
      </c>
    </row>
    <row r="1091" spans="53:55" x14ac:dyDescent="0.25">
      <c r="BA1091" s="164" t="s">
        <v>1467</v>
      </c>
      <c r="BB1091" s="164">
        <v>9.0909999999999993</v>
      </c>
      <c r="BC1091" s="82">
        <f t="shared" ref="BC1091:BC1154" si="34">BB1091*1.21</f>
        <v>11.000109999999999</v>
      </c>
    </row>
    <row r="1092" spans="53:55" x14ac:dyDescent="0.25">
      <c r="BA1092" s="164" t="s">
        <v>1468</v>
      </c>
      <c r="BB1092" s="164">
        <v>31.405000000000001</v>
      </c>
      <c r="BC1092" s="82">
        <f t="shared" si="34"/>
        <v>38.000050000000002</v>
      </c>
    </row>
    <row r="1093" spans="53:55" x14ac:dyDescent="0.25">
      <c r="BA1093" s="164" t="s">
        <v>1469</v>
      </c>
      <c r="BB1093" s="164">
        <v>28.099</v>
      </c>
      <c r="BC1093" s="82">
        <f t="shared" si="34"/>
        <v>33.999789999999997</v>
      </c>
    </row>
    <row r="1094" spans="53:55" x14ac:dyDescent="0.25">
      <c r="BA1094" s="164" t="s">
        <v>1470</v>
      </c>
      <c r="BB1094" s="164">
        <v>34.710999999999999</v>
      </c>
      <c r="BC1094" s="82">
        <f t="shared" si="34"/>
        <v>42.000309999999999</v>
      </c>
    </row>
    <row r="1095" spans="53:55" x14ac:dyDescent="0.25">
      <c r="BA1095" s="164" t="s">
        <v>1471</v>
      </c>
      <c r="BB1095" s="164">
        <v>58.677999999999997</v>
      </c>
      <c r="BC1095" s="82">
        <f t="shared" si="34"/>
        <v>71.000379999999993</v>
      </c>
    </row>
    <row r="1096" spans="53:55" x14ac:dyDescent="0.25">
      <c r="BA1096" s="164" t="s">
        <v>1472</v>
      </c>
      <c r="BB1096" s="164">
        <v>10.744</v>
      </c>
      <c r="BC1096" s="82">
        <f t="shared" si="34"/>
        <v>13.00024</v>
      </c>
    </row>
    <row r="1097" spans="53:55" x14ac:dyDescent="0.25">
      <c r="BA1097" s="164" t="s">
        <v>1473</v>
      </c>
      <c r="BB1097" s="164">
        <v>30.579000000000001</v>
      </c>
      <c r="BC1097" s="82">
        <f t="shared" si="34"/>
        <v>37.000590000000003</v>
      </c>
    </row>
    <row r="1098" spans="53:55" x14ac:dyDescent="0.25">
      <c r="BA1098" s="164" t="s">
        <v>1474</v>
      </c>
      <c r="BB1098" s="164">
        <v>28.925999999999998</v>
      </c>
      <c r="BC1098" s="82">
        <f t="shared" si="34"/>
        <v>35.000459999999997</v>
      </c>
    </row>
    <row r="1099" spans="53:55" x14ac:dyDescent="0.25">
      <c r="BA1099" s="164" t="s">
        <v>1475</v>
      </c>
      <c r="BB1099" s="164">
        <v>24.792999999999999</v>
      </c>
      <c r="BC1099" s="82">
        <f t="shared" si="34"/>
        <v>29.999529999999996</v>
      </c>
    </row>
    <row r="1100" spans="53:55" x14ac:dyDescent="0.25">
      <c r="BA1100" s="164" t="s">
        <v>1476</v>
      </c>
      <c r="BB1100" s="164">
        <v>28.925999999999998</v>
      </c>
      <c r="BC1100" s="82">
        <f t="shared" si="34"/>
        <v>35.000459999999997</v>
      </c>
    </row>
    <row r="1101" spans="53:55" x14ac:dyDescent="0.25">
      <c r="BA1101" s="164" t="s">
        <v>1477</v>
      </c>
      <c r="BB1101" s="164">
        <v>9.9169999999999998</v>
      </c>
      <c r="BC1101" s="82">
        <f t="shared" si="34"/>
        <v>11.99957</v>
      </c>
    </row>
    <row r="1102" spans="53:55" x14ac:dyDescent="0.25">
      <c r="BA1102" s="164" t="s">
        <v>1478</v>
      </c>
      <c r="BB1102" s="164">
        <v>12.397</v>
      </c>
      <c r="BC1102" s="82">
        <f t="shared" si="34"/>
        <v>15.00037</v>
      </c>
    </row>
    <row r="1103" spans="53:55" x14ac:dyDescent="0.25">
      <c r="BA1103" s="164" t="s">
        <v>1479</v>
      </c>
      <c r="BB1103" s="164">
        <v>69.421000000000006</v>
      </c>
      <c r="BC1103" s="82">
        <f t="shared" si="34"/>
        <v>83.999410000000012</v>
      </c>
    </row>
    <row r="1104" spans="53:55" x14ac:dyDescent="0.25">
      <c r="BA1104" s="164" t="s">
        <v>1480</v>
      </c>
      <c r="BB1104" s="164">
        <v>42.975000000000001</v>
      </c>
      <c r="BC1104" s="82">
        <f t="shared" si="34"/>
        <v>51.999749999999999</v>
      </c>
    </row>
    <row r="1105" spans="53:55" x14ac:dyDescent="0.25">
      <c r="BA1105" s="164" t="s">
        <v>1481</v>
      </c>
      <c r="BB1105" s="164">
        <v>39.668999999999997</v>
      </c>
      <c r="BC1105" s="82">
        <f t="shared" si="34"/>
        <v>47.999489999999994</v>
      </c>
    </row>
    <row r="1106" spans="53:55" x14ac:dyDescent="0.25">
      <c r="BA1106" s="164" t="s">
        <v>1482</v>
      </c>
      <c r="BB1106" s="164">
        <v>6.6120000000000001</v>
      </c>
      <c r="BC1106" s="82">
        <f t="shared" si="34"/>
        <v>8.0005199999999999</v>
      </c>
    </row>
    <row r="1107" spans="53:55" x14ac:dyDescent="0.25">
      <c r="BA1107" s="164" t="s">
        <v>1483</v>
      </c>
      <c r="BB1107" s="164">
        <v>2.4790000000000001</v>
      </c>
      <c r="BC1107" s="82">
        <f t="shared" si="34"/>
        <v>2.99959</v>
      </c>
    </row>
    <row r="1108" spans="53:55" x14ac:dyDescent="0.25">
      <c r="BA1108" s="164" t="s">
        <v>1484</v>
      </c>
      <c r="BB1108" s="164">
        <v>2.4790000000000001</v>
      </c>
      <c r="BC1108" s="82">
        <f t="shared" si="34"/>
        <v>2.99959</v>
      </c>
    </row>
    <row r="1109" spans="53:55" x14ac:dyDescent="0.25">
      <c r="BA1109" s="164" t="s">
        <v>1485</v>
      </c>
      <c r="BB1109" s="164">
        <v>4.1319999999999997</v>
      </c>
      <c r="BC1109" s="82">
        <f t="shared" si="34"/>
        <v>4.9997199999999991</v>
      </c>
    </row>
    <row r="1110" spans="53:55" x14ac:dyDescent="0.25">
      <c r="BA1110" s="164" t="s">
        <v>1486</v>
      </c>
      <c r="BB1110" s="164">
        <v>133.05799999999999</v>
      </c>
      <c r="BC1110" s="82">
        <f t="shared" si="34"/>
        <v>161.00018</v>
      </c>
    </row>
    <row r="1111" spans="53:55" x14ac:dyDescent="0.25">
      <c r="BA1111" s="164" t="s">
        <v>1487</v>
      </c>
      <c r="BB1111" s="164">
        <v>15.702999999999999</v>
      </c>
      <c r="BC1111" s="82">
        <f t="shared" si="34"/>
        <v>19.000629999999997</v>
      </c>
    </row>
    <row r="1112" spans="53:55" x14ac:dyDescent="0.25">
      <c r="BA1112" s="164" t="s">
        <v>1488</v>
      </c>
      <c r="BB1112" s="164">
        <v>16.529</v>
      </c>
      <c r="BC1112" s="82">
        <f t="shared" si="34"/>
        <v>20.00009</v>
      </c>
    </row>
    <row r="1113" spans="53:55" x14ac:dyDescent="0.25">
      <c r="BA1113" s="164" t="s">
        <v>1489</v>
      </c>
      <c r="BB1113" s="164">
        <v>31.405000000000001</v>
      </c>
      <c r="BC1113" s="82">
        <f t="shared" si="34"/>
        <v>38.000050000000002</v>
      </c>
    </row>
    <row r="1114" spans="53:55" x14ac:dyDescent="0.25">
      <c r="BA1114" s="164" t="s">
        <v>1490</v>
      </c>
      <c r="BB1114" s="164">
        <v>29.751999999999999</v>
      </c>
      <c r="BC1114" s="82">
        <f t="shared" si="34"/>
        <v>35.999919999999996</v>
      </c>
    </row>
    <row r="1115" spans="53:55" x14ac:dyDescent="0.25">
      <c r="BA1115" s="164" t="s">
        <v>1491</v>
      </c>
      <c r="BB1115" s="164">
        <v>39.668999999999997</v>
      </c>
      <c r="BC1115" s="82">
        <f t="shared" si="34"/>
        <v>47.999489999999994</v>
      </c>
    </row>
    <row r="1116" spans="53:55" x14ac:dyDescent="0.25">
      <c r="BA1116" s="164" t="s">
        <v>1492</v>
      </c>
      <c r="BB1116" s="164">
        <v>50.412999999999997</v>
      </c>
      <c r="BC1116" s="82">
        <f t="shared" si="34"/>
        <v>60.999729999999992</v>
      </c>
    </row>
    <row r="1117" spans="53:55" x14ac:dyDescent="0.25">
      <c r="BA1117" s="164" t="s">
        <v>1493</v>
      </c>
      <c r="BB1117" s="164">
        <v>27.273</v>
      </c>
      <c r="BC1117" s="82">
        <f t="shared" si="34"/>
        <v>33.000329999999998</v>
      </c>
    </row>
    <row r="1118" spans="53:55" x14ac:dyDescent="0.25">
      <c r="BA1118" s="164" t="s">
        <v>1494</v>
      </c>
      <c r="BB1118" s="164">
        <v>65.289000000000001</v>
      </c>
      <c r="BC1118" s="82">
        <f t="shared" si="34"/>
        <v>78.999690000000001</v>
      </c>
    </row>
    <row r="1119" spans="53:55" x14ac:dyDescent="0.25">
      <c r="BA1119" s="164" t="s">
        <v>1495</v>
      </c>
      <c r="BB1119" s="164">
        <v>39.058</v>
      </c>
      <c r="BC1119" s="82">
        <f t="shared" si="34"/>
        <v>47.260179999999998</v>
      </c>
    </row>
    <row r="1120" spans="53:55" x14ac:dyDescent="0.25">
      <c r="BA1120" s="164" t="s">
        <v>1496</v>
      </c>
      <c r="BB1120" s="164">
        <v>62.81</v>
      </c>
      <c r="BC1120" s="82">
        <f t="shared" si="34"/>
        <v>76.000100000000003</v>
      </c>
    </row>
    <row r="1121" spans="53:55" x14ac:dyDescent="0.25">
      <c r="BA1121" s="164" t="s">
        <v>1497</v>
      </c>
      <c r="BB1121" s="164">
        <v>434.71100000000001</v>
      </c>
      <c r="BC1121" s="82">
        <f t="shared" si="34"/>
        <v>526.00031000000001</v>
      </c>
    </row>
    <row r="1122" spans="53:55" x14ac:dyDescent="0.25">
      <c r="BA1122" s="164" t="s">
        <v>1498</v>
      </c>
      <c r="BB1122" s="164">
        <v>14.05</v>
      </c>
      <c r="BC1122" s="82">
        <f t="shared" si="34"/>
        <v>17.000499999999999</v>
      </c>
    </row>
    <row r="1123" spans="53:55" x14ac:dyDescent="0.25">
      <c r="BA1123" s="164" t="s">
        <v>1499</v>
      </c>
      <c r="BB1123" s="164">
        <v>2.4790000000000001</v>
      </c>
      <c r="BC1123" s="82">
        <f t="shared" si="34"/>
        <v>2.99959</v>
      </c>
    </row>
    <row r="1124" spans="53:55" x14ac:dyDescent="0.25">
      <c r="BA1124" s="164" t="s">
        <v>1500</v>
      </c>
      <c r="BB1124" s="164">
        <v>4.9589999999999996</v>
      </c>
      <c r="BC1124" s="82">
        <f t="shared" si="34"/>
        <v>6.0003899999999994</v>
      </c>
    </row>
    <row r="1125" spans="53:55" x14ac:dyDescent="0.25">
      <c r="BA1125" s="164" t="s">
        <v>1501</v>
      </c>
      <c r="BB1125" s="164">
        <v>24.792999999999999</v>
      </c>
      <c r="BC1125" s="82">
        <f t="shared" si="34"/>
        <v>29.999529999999996</v>
      </c>
    </row>
    <row r="1126" spans="53:55" x14ac:dyDescent="0.25">
      <c r="BA1126" s="164" t="s">
        <v>1502</v>
      </c>
      <c r="BB1126" s="164">
        <v>42.975000000000001</v>
      </c>
      <c r="BC1126" s="82">
        <f t="shared" si="34"/>
        <v>51.999749999999999</v>
      </c>
    </row>
    <row r="1127" spans="53:55" x14ac:dyDescent="0.25">
      <c r="BA1127" s="164" t="s">
        <v>1503</v>
      </c>
      <c r="BB1127" s="164">
        <v>32.231000000000002</v>
      </c>
      <c r="BC1127" s="82">
        <f t="shared" si="34"/>
        <v>38.999510000000001</v>
      </c>
    </row>
    <row r="1128" spans="53:55" x14ac:dyDescent="0.25">
      <c r="BA1128" s="164" t="s">
        <v>1504</v>
      </c>
      <c r="BB1128" s="164">
        <v>63.636000000000003</v>
      </c>
      <c r="BC1128" s="82">
        <f t="shared" si="34"/>
        <v>76.999560000000002</v>
      </c>
    </row>
    <row r="1129" spans="53:55" x14ac:dyDescent="0.25">
      <c r="BA1129" s="164" t="s">
        <v>1505</v>
      </c>
      <c r="BB1129" s="164">
        <v>15.702999999999999</v>
      </c>
      <c r="BC1129" s="82">
        <f t="shared" si="34"/>
        <v>19.000629999999997</v>
      </c>
    </row>
    <row r="1130" spans="53:55" x14ac:dyDescent="0.25">
      <c r="BA1130" s="164" t="s">
        <v>1506</v>
      </c>
      <c r="BB1130" s="164">
        <v>337.19</v>
      </c>
      <c r="BC1130" s="82">
        <f t="shared" si="34"/>
        <v>407.99989999999997</v>
      </c>
    </row>
    <row r="1131" spans="53:55" x14ac:dyDescent="0.25">
      <c r="BA1131" s="164" t="s">
        <v>1507</v>
      </c>
      <c r="BB1131" s="164">
        <v>1.653</v>
      </c>
      <c r="BC1131" s="82">
        <f t="shared" si="34"/>
        <v>2.00013</v>
      </c>
    </row>
    <row r="1132" spans="53:55" x14ac:dyDescent="0.25">
      <c r="BA1132" s="164" t="s">
        <v>1508</v>
      </c>
      <c r="BB1132" s="164">
        <v>13.223000000000001</v>
      </c>
      <c r="BC1132" s="82">
        <f t="shared" si="34"/>
        <v>15.999830000000001</v>
      </c>
    </row>
    <row r="1133" spans="53:55" x14ac:dyDescent="0.25">
      <c r="BA1133" s="164" t="s">
        <v>1509</v>
      </c>
      <c r="BB1133" s="164">
        <v>8.2639999999999993</v>
      </c>
      <c r="BC1133" s="82">
        <f t="shared" si="34"/>
        <v>9.9994399999999981</v>
      </c>
    </row>
    <row r="1134" spans="53:55" x14ac:dyDescent="0.25">
      <c r="BA1134" s="164" t="s">
        <v>1510</v>
      </c>
      <c r="BB1134" s="164">
        <v>75.206999999999994</v>
      </c>
      <c r="BC1134" s="82">
        <f t="shared" si="34"/>
        <v>91.000469999999993</v>
      </c>
    </row>
    <row r="1135" spans="53:55" x14ac:dyDescent="0.25">
      <c r="BA1135" s="164" t="s">
        <v>1511</v>
      </c>
      <c r="BB1135" s="164">
        <v>9.0909999999999993</v>
      </c>
      <c r="BC1135" s="82">
        <f t="shared" si="34"/>
        <v>11.000109999999999</v>
      </c>
    </row>
    <row r="1136" spans="53:55" x14ac:dyDescent="0.25">
      <c r="BA1136" s="164" t="s">
        <v>1512</v>
      </c>
      <c r="BB1136" s="164">
        <v>7.4379999999999997</v>
      </c>
      <c r="BC1136" s="82">
        <f t="shared" si="34"/>
        <v>8.999979999999999</v>
      </c>
    </row>
    <row r="1137" spans="53:55" x14ac:dyDescent="0.25">
      <c r="BA1137" s="164" t="s">
        <v>1513</v>
      </c>
      <c r="BB1137" s="164">
        <v>21.488</v>
      </c>
      <c r="BC1137" s="82">
        <f t="shared" si="34"/>
        <v>26.00048</v>
      </c>
    </row>
    <row r="1138" spans="53:55" x14ac:dyDescent="0.25">
      <c r="BA1138" s="164" t="s">
        <v>1514</v>
      </c>
      <c r="BB1138" s="164">
        <v>23.14</v>
      </c>
      <c r="BC1138" s="82">
        <f t="shared" si="34"/>
        <v>27.999400000000001</v>
      </c>
    </row>
    <row r="1139" spans="53:55" x14ac:dyDescent="0.25">
      <c r="BA1139" s="164" t="s">
        <v>1515</v>
      </c>
      <c r="BB1139" s="164">
        <v>40.496000000000002</v>
      </c>
      <c r="BC1139" s="82">
        <f t="shared" si="34"/>
        <v>49.000160000000001</v>
      </c>
    </row>
    <row r="1140" spans="53:55" x14ac:dyDescent="0.25">
      <c r="BA1140" s="164" t="s">
        <v>1516</v>
      </c>
      <c r="BB1140" s="164">
        <v>79.338999999999999</v>
      </c>
      <c r="BC1140" s="82">
        <f t="shared" si="34"/>
        <v>96.000189999999989</v>
      </c>
    </row>
    <row r="1141" spans="53:55" x14ac:dyDescent="0.25">
      <c r="BA1141" s="164" t="s">
        <v>1517</v>
      </c>
      <c r="BB1141" s="164">
        <v>43.802</v>
      </c>
      <c r="BC1141" s="82">
        <f t="shared" si="34"/>
        <v>53.000419999999998</v>
      </c>
    </row>
    <row r="1142" spans="53:55" x14ac:dyDescent="0.25">
      <c r="BA1142" s="164" t="s">
        <v>1518</v>
      </c>
      <c r="BB1142" s="164">
        <v>37.19</v>
      </c>
      <c r="BC1142" s="82">
        <f t="shared" si="34"/>
        <v>44.999899999999997</v>
      </c>
    </row>
    <row r="1143" spans="53:55" x14ac:dyDescent="0.25">
      <c r="BA1143" s="164" t="s">
        <v>1519</v>
      </c>
      <c r="BB1143" s="164">
        <v>25.62</v>
      </c>
      <c r="BC1143" s="82">
        <f t="shared" si="34"/>
        <v>31.0002</v>
      </c>
    </row>
    <row r="1144" spans="53:55" x14ac:dyDescent="0.25">
      <c r="BA1144" s="164" t="s">
        <v>1520</v>
      </c>
      <c r="BB1144" s="164">
        <v>23.966999999999999</v>
      </c>
      <c r="BC1144" s="82">
        <f t="shared" si="34"/>
        <v>29.000069999999997</v>
      </c>
    </row>
    <row r="1145" spans="53:55" x14ac:dyDescent="0.25">
      <c r="BA1145" s="164" t="s">
        <v>1521</v>
      </c>
      <c r="BB1145" s="164">
        <v>24.792999999999999</v>
      </c>
      <c r="BC1145" s="82">
        <f t="shared" si="34"/>
        <v>29.999529999999996</v>
      </c>
    </row>
    <row r="1146" spans="53:55" x14ac:dyDescent="0.25">
      <c r="BA1146" s="164" t="s">
        <v>1522</v>
      </c>
      <c r="BB1146" s="164">
        <v>46.280999999999999</v>
      </c>
      <c r="BC1146" s="82">
        <f t="shared" si="34"/>
        <v>56.000009999999996</v>
      </c>
    </row>
    <row r="1147" spans="53:55" x14ac:dyDescent="0.25">
      <c r="BA1147" s="164" t="s">
        <v>1523</v>
      </c>
      <c r="BB1147" s="164">
        <v>13.223000000000001</v>
      </c>
      <c r="BC1147" s="82">
        <f t="shared" si="34"/>
        <v>15.999830000000001</v>
      </c>
    </row>
    <row r="1148" spans="53:55" x14ac:dyDescent="0.25">
      <c r="BA1148" s="164" t="s">
        <v>1524</v>
      </c>
      <c r="BB1148" s="164">
        <v>188.43</v>
      </c>
      <c r="BC1148" s="82">
        <f t="shared" si="34"/>
        <v>228.00030000000001</v>
      </c>
    </row>
    <row r="1149" spans="53:55" x14ac:dyDescent="0.25">
      <c r="BA1149" s="164" t="s">
        <v>1525</v>
      </c>
      <c r="BB1149" s="164">
        <v>5.7850000000000001</v>
      </c>
      <c r="BC1149" s="82">
        <f t="shared" si="34"/>
        <v>6.9998500000000003</v>
      </c>
    </row>
    <row r="1150" spans="53:55" x14ac:dyDescent="0.25">
      <c r="BA1150" s="164" t="s">
        <v>1526</v>
      </c>
      <c r="BB1150" s="164">
        <v>20.661000000000001</v>
      </c>
      <c r="BC1150" s="82">
        <f t="shared" si="34"/>
        <v>24.99981</v>
      </c>
    </row>
    <row r="1151" spans="53:55" x14ac:dyDescent="0.25">
      <c r="BA1151" s="164" t="s">
        <v>1527</v>
      </c>
      <c r="BB1151" s="164">
        <v>37.19</v>
      </c>
      <c r="BC1151" s="82">
        <f t="shared" si="34"/>
        <v>44.999899999999997</v>
      </c>
    </row>
    <row r="1152" spans="53:55" x14ac:dyDescent="0.25">
      <c r="BA1152" s="164" t="s">
        <v>1528</v>
      </c>
      <c r="BB1152" s="164">
        <v>80.165000000000006</v>
      </c>
      <c r="BC1152" s="82">
        <f t="shared" si="34"/>
        <v>96.999650000000003</v>
      </c>
    </row>
    <row r="1153" spans="53:55" x14ac:dyDescent="0.25">
      <c r="BA1153" s="164" t="s">
        <v>1529</v>
      </c>
      <c r="BB1153" s="164">
        <v>202.47900000000001</v>
      </c>
      <c r="BC1153" s="82">
        <f t="shared" si="34"/>
        <v>244.99959000000001</v>
      </c>
    </row>
    <row r="1154" spans="53:55" x14ac:dyDescent="0.25">
      <c r="BA1154" s="164" t="s">
        <v>1530</v>
      </c>
      <c r="BB1154" s="164">
        <v>23.966999999999999</v>
      </c>
      <c r="BC1154" s="82">
        <f t="shared" si="34"/>
        <v>29.000069999999997</v>
      </c>
    </row>
    <row r="1155" spans="53:55" x14ac:dyDescent="0.25">
      <c r="BA1155" s="164" t="s">
        <v>1531</v>
      </c>
      <c r="BB1155" s="164">
        <v>26.446000000000002</v>
      </c>
      <c r="BC1155" s="82">
        <f t="shared" ref="BC1155:BC1218" si="35">BB1155*1.21</f>
        <v>31.999660000000002</v>
      </c>
    </row>
    <row r="1156" spans="53:55" x14ac:dyDescent="0.25">
      <c r="BA1156" s="164" t="s">
        <v>1532</v>
      </c>
      <c r="BB1156" s="164">
        <v>4.9589999999999996</v>
      </c>
      <c r="BC1156" s="82">
        <f t="shared" si="35"/>
        <v>6.0003899999999994</v>
      </c>
    </row>
    <row r="1157" spans="53:55" x14ac:dyDescent="0.25">
      <c r="BA1157" s="164" t="s">
        <v>1533</v>
      </c>
      <c r="BB1157" s="164">
        <v>21.488</v>
      </c>
      <c r="BC1157" s="82">
        <f t="shared" si="35"/>
        <v>26.00048</v>
      </c>
    </row>
    <row r="1158" spans="53:55" x14ac:dyDescent="0.25">
      <c r="BA1158" s="164" t="s">
        <v>1534</v>
      </c>
      <c r="BB1158" s="164">
        <v>61.984000000000002</v>
      </c>
      <c r="BC1158" s="82">
        <f t="shared" si="35"/>
        <v>75.000640000000004</v>
      </c>
    </row>
    <row r="1159" spans="53:55" x14ac:dyDescent="0.25">
      <c r="BA1159" s="164" t="s">
        <v>1535</v>
      </c>
      <c r="BB1159" s="164">
        <v>38.017000000000003</v>
      </c>
      <c r="BC1159" s="82">
        <f t="shared" si="35"/>
        <v>46.000570000000003</v>
      </c>
    </row>
    <row r="1160" spans="53:55" x14ac:dyDescent="0.25">
      <c r="BA1160" s="164" t="s">
        <v>1536</v>
      </c>
      <c r="BB1160" s="164">
        <v>19.007999999999999</v>
      </c>
      <c r="BC1160" s="82">
        <f t="shared" si="35"/>
        <v>22.999679999999998</v>
      </c>
    </row>
    <row r="1161" spans="53:55" x14ac:dyDescent="0.25">
      <c r="BA1161" s="164" t="s">
        <v>1537</v>
      </c>
      <c r="BB1161" s="164">
        <v>15.702999999999999</v>
      </c>
      <c r="BC1161" s="82">
        <f t="shared" si="35"/>
        <v>19.000629999999997</v>
      </c>
    </row>
    <row r="1162" spans="53:55" x14ac:dyDescent="0.25">
      <c r="BA1162" s="164" t="s">
        <v>1538</v>
      </c>
      <c r="BB1162" s="164">
        <v>26.446000000000002</v>
      </c>
      <c r="BC1162" s="82">
        <f t="shared" si="35"/>
        <v>31.999660000000002</v>
      </c>
    </row>
    <row r="1163" spans="53:55" x14ac:dyDescent="0.25">
      <c r="BA1163" s="164" t="s">
        <v>1539</v>
      </c>
      <c r="BB1163" s="164">
        <v>22.314</v>
      </c>
      <c r="BC1163" s="82">
        <f t="shared" si="35"/>
        <v>26.999939999999999</v>
      </c>
    </row>
    <row r="1164" spans="53:55" x14ac:dyDescent="0.25">
      <c r="BA1164" s="164" t="s">
        <v>1540</v>
      </c>
      <c r="BB1164" s="164">
        <v>19.835000000000001</v>
      </c>
      <c r="BC1164" s="82">
        <f t="shared" si="35"/>
        <v>24.000350000000001</v>
      </c>
    </row>
    <row r="1165" spans="53:55" x14ac:dyDescent="0.25">
      <c r="BA1165" s="164" t="s">
        <v>1541</v>
      </c>
      <c r="BB1165" s="164">
        <v>61.156999999999996</v>
      </c>
      <c r="BC1165" s="82">
        <f t="shared" si="35"/>
        <v>73.99996999999999</v>
      </c>
    </row>
    <row r="1166" spans="53:55" x14ac:dyDescent="0.25">
      <c r="BA1166" s="164" t="s">
        <v>1542</v>
      </c>
      <c r="BB1166" s="164">
        <v>1.653</v>
      </c>
      <c r="BC1166" s="82">
        <f t="shared" si="35"/>
        <v>2.00013</v>
      </c>
    </row>
    <row r="1167" spans="53:55" x14ac:dyDescent="0.25">
      <c r="BA1167" s="164" t="s">
        <v>1543</v>
      </c>
      <c r="BB1167" s="164">
        <v>29.751999999999999</v>
      </c>
      <c r="BC1167" s="82">
        <f t="shared" si="35"/>
        <v>35.999919999999996</v>
      </c>
    </row>
    <row r="1168" spans="53:55" x14ac:dyDescent="0.25">
      <c r="BA1168" s="164" t="s">
        <v>1544</v>
      </c>
      <c r="BB1168" s="164">
        <v>70.248000000000005</v>
      </c>
      <c r="BC1168" s="82">
        <f t="shared" si="35"/>
        <v>85.000079999999997</v>
      </c>
    </row>
    <row r="1169" spans="53:55" x14ac:dyDescent="0.25">
      <c r="BA1169" s="164" t="s">
        <v>1545</v>
      </c>
      <c r="BB1169" s="164">
        <v>11.57</v>
      </c>
      <c r="BC1169" s="82">
        <f t="shared" si="35"/>
        <v>13.999700000000001</v>
      </c>
    </row>
    <row r="1170" spans="53:55" x14ac:dyDescent="0.25">
      <c r="BA1170" s="164" t="s">
        <v>1546</v>
      </c>
      <c r="BB1170" s="164">
        <v>25.62</v>
      </c>
      <c r="BC1170" s="82">
        <f t="shared" si="35"/>
        <v>31.0002</v>
      </c>
    </row>
    <row r="1171" spans="53:55" x14ac:dyDescent="0.25">
      <c r="BA1171" s="164" t="s">
        <v>1547</v>
      </c>
      <c r="BB1171" s="164">
        <v>4.1319999999999997</v>
      </c>
      <c r="BC1171" s="82">
        <f t="shared" si="35"/>
        <v>4.9997199999999991</v>
      </c>
    </row>
    <row r="1172" spans="53:55" x14ac:dyDescent="0.25">
      <c r="BA1172" s="164" t="s">
        <v>1548</v>
      </c>
      <c r="BB1172" s="164">
        <v>6.6120000000000001</v>
      </c>
      <c r="BC1172" s="82">
        <f t="shared" si="35"/>
        <v>8.0005199999999999</v>
      </c>
    </row>
    <row r="1173" spans="53:55" x14ac:dyDescent="0.25">
      <c r="BA1173" s="164" t="s">
        <v>1549</v>
      </c>
      <c r="BB1173" s="164">
        <v>80.165000000000006</v>
      </c>
      <c r="BC1173" s="82">
        <f t="shared" si="35"/>
        <v>96.999650000000003</v>
      </c>
    </row>
    <row r="1174" spans="53:55" x14ac:dyDescent="0.25">
      <c r="BA1174" s="164" t="s">
        <v>1550</v>
      </c>
      <c r="BB1174" s="164">
        <v>4.1319999999999997</v>
      </c>
      <c r="BC1174" s="82">
        <f t="shared" si="35"/>
        <v>4.9997199999999991</v>
      </c>
    </row>
    <row r="1175" spans="53:55" x14ac:dyDescent="0.25">
      <c r="BA1175" s="164" t="s">
        <v>1551</v>
      </c>
      <c r="BB1175" s="164">
        <v>223.14</v>
      </c>
      <c r="BC1175" s="82">
        <f t="shared" si="35"/>
        <v>269.99939999999998</v>
      </c>
    </row>
    <row r="1176" spans="53:55" x14ac:dyDescent="0.25">
      <c r="BA1176" s="164" t="s">
        <v>1552</v>
      </c>
      <c r="BB1176" s="164">
        <v>4.1319999999999997</v>
      </c>
      <c r="BC1176" s="82">
        <f t="shared" si="35"/>
        <v>4.9997199999999991</v>
      </c>
    </row>
    <row r="1177" spans="53:55" x14ac:dyDescent="0.25">
      <c r="BA1177" s="164" t="s">
        <v>1553</v>
      </c>
      <c r="BB1177" s="164">
        <v>28.925999999999998</v>
      </c>
      <c r="BC1177" s="82">
        <f t="shared" si="35"/>
        <v>35.000459999999997</v>
      </c>
    </row>
    <row r="1178" spans="53:55" x14ac:dyDescent="0.25">
      <c r="BA1178" s="164" t="s">
        <v>1554</v>
      </c>
      <c r="BB1178" s="164">
        <v>11.57</v>
      </c>
      <c r="BC1178" s="82">
        <f t="shared" si="35"/>
        <v>13.999700000000001</v>
      </c>
    </row>
    <row r="1179" spans="53:55" x14ac:dyDescent="0.25">
      <c r="BA1179" s="164" t="s">
        <v>1555</v>
      </c>
      <c r="BB1179" s="164">
        <v>28.925999999999998</v>
      </c>
      <c r="BC1179" s="82">
        <f t="shared" si="35"/>
        <v>35.000459999999997</v>
      </c>
    </row>
    <row r="1180" spans="53:55" x14ac:dyDescent="0.25">
      <c r="BA1180" s="164" t="s">
        <v>1556</v>
      </c>
      <c r="BB1180" s="164">
        <v>9.0909999999999993</v>
      </c>
      <c r="BC1180" s="82">
        <f t="shared" si="35"/>
        <v>11.000109999999999</v>
      </c>
    </row>
    <row r="1181" spans="53:55" x14ac:dyDescent="0.25">
      <c r="BA1181" s="164" t="s">
        <v>1557</v>
      </c>
      <c r="BB1181" s="164">
        <v>20.661000000000001</v>
      </c>
      <c r="BC1181" s="82">
        <f t="shared" si="35"/>
        <v>24.99981</v>
      </c>
    </row>
    <row r="1182" spans="53:55" x14ac:dyDescent="0.25">
      <c r="BA1182" s="164" t="s">
        <v>1558</v>
      </c>
      <c r="BB1182" s="164">
        <v>64.462999999999994</v>
      </c>
      <c r="BC1182" s="82">
        <f t="shared" si="35"/>
        <v>78.000229999999988</v>
      </c>
    </row>
    <row r="1183" spans="53:55" x14ac:dyDescent="0.25">
      <c r="BA1183" s="164" t="s">
        <v>1559</v>
      </c>
      <c r="BB1183" s="164">
        <v>6.6120000000000001</v>
      </c>
      <c r="BC1183" s="82">
        <f t="shared" si="35"/>
        <v>8.0005199999999999</v>
      </c>
    </row>
    <row r="1184" spans="53:55" x14ac:dyDescent="0.25">
      <c r="BA1184" s="164" t="s">
        <v>1560</v>
      </c>
      <c r="BB1184" s="164">
        <v>19.007999999999999</v>
      </c>
      <c r="BC1184" s="82">
        <f t="shared" si="35"/>
        <v>22.999679999999998</v>
      </c>
    </row>
    <row r="1185" spans="53:55" x14ac:dyDescent="0.25">
      <c r="BA1185" s="164" t="s">
        <v>1561</v>
      </c>
      <c r="BB1185" s="164">
        <v>10.744</v>
      </c>
      <c r="BC1185" s="82">
        <f t="shared" si="35"/>
        <v>13.00024</v>
      </c>
    </row>
    <row r="1186" spans="53:55" x14ac:dyDescent="0.25">
      <c r="BA1186" s="164" t="s">
        <v>1562</v>
      </c>
      <c r="BB1186" s="164">
        <v>20.661000000000001</v>
      </c>
      <c r="BC1186" s="82">
        <f t="shared" si="35"/>
        <v>24.99981</v>
      </c>
    </row>
    <row r="1187" spans="53:55" x14ac:dyDescent="0.25">
      <c r="BA1187" s="164" t="s">
        <v>1563</v>
      </c>
      <c r="BB1187" s="164">
        <v>21.488</v>
      </c>
      <c r="BC1187" s="82">
        <f t="shared" si="35"/>
        <v>26.00048</v>
      </c>
    </row>
    <row r="1188" spans="53:55" x14ac:dyDescent="0.25">
      <c r="BA1188" s="164" t="s">
        <v>1564</v>
      </c>
      <c r="BB1188" s="164">
        <v>13.223000000000001</v>
      </c>
      <c r="BC1188" s="82">
        <f t="shared" si="35"/>
        <v>15.999830000000001</v>
      </c>
    </row>
    <row r="1189" spans="53:55" x14ac:dyDescent="0.25">
      <c r="BA1189" s="164" t="s">
        <v>1565</v>
      </c>
      <c r="BB1189" s="164">
        <v>22.314</v>
      </c>
      <c r="BC1189" s="82">
        <f t="shared" si="35"/>
        <v>26.999939999999999</v>
      </c>
    </row>
    <row r="1190" spans="53:55" x14ac:dyDescent="0.25">
      <c r="BA1190" s="164" t="s">
        <v>1566</v>
      </c>
      <c r="BB1190" s="164">
        <v>19.835000000000001</v>
      </c>
      <c r="BC1190" s="82">
        <f t="shared" si="35"/>
        <v>24.000350000000001</v>
      </c>
    </row>
    <row r="1191" spans="53:55" x14ac:dyDescent="0.25">
      <c r="BA1191" s="164" t="s">
        <v>1567</v>
      </c>
      <c r="BB1191" s="164">
        <v>25.446000000000002</v>
      </c>
      <c r="BC1191" s="82">
        <f t="shared" si="35"/>
        <v>30.789660000000001</v>
      </c>
    </row>
    <row r="1192" spans="53:55" x14ac:dyDescent="0.25">
      <c r="BA1192" s="164" t="s">
        <v>1568</v>
      </c>
      <c r="BB1192" s="164">
        <v>95.040999999999997</v>
      </c>
      <c r="BC1192" s="82">
        <f t="shared" si="35"/>
        <v>114.99960999999999</v>
      </c>
    </row>
    <row r="1193" spans="53:55" x14ac:dyDescent="0.25">
      <c r="BA1193" s="164" t="s">
        <v>1569</v>
      </c>
      <c r="BB1193" s="164">
        <v>16.529</v>
      </c>
      <c r="BC1193" s="82">
        <f t="shared" si="35"/>
        <v>20.00009</v>
      </c>
    </row>
    <row r="1194" spans="53:55" x14ac:dyDescent="0.25">
      <c r="BA1194" s="164" t="s">
        <v>1570</v>
      </c>
      <c r="BB1194" s="164">
        <v>714.87599999999998</v>
      </c>
      <c r="BC1194" s="82">
        <f t="shared" si="35"/>
        <v>864.99995999999999</v>
      </c>
    </row>
    <row r="1195" spans="53:55" x14ac:dyDescent="0.25">
      <c r="BA1195" s="164" t="s">
        <v>1571</v>
      </c>
      <c r="BB1195" s="164">
        <v>676.86</v>
      </c>
      <c r="BC1195" s="82">
        <f t="shared" si="35"/>
        <v>819.00059999999996</v>
      </c>
    </row>
    <row r="1196" spans="53:55" x14ac:dyDescent="0.25">
      <c r="BA1196" s="164" t="s">
        <v>1572</v>
      </c>
      <c r="BB1196" s="164">
        <v>681.81799999999998</v>
      </c>
      <c r="BC1196" s="82">
        <f t="shared" si="35"/>
        <v>824.99977999999999</v>
      </c>
    </row>
    <row r="1197" spans="53:55" x14ac:dyDescent="0.25">
      <c r="BA1197" s="164" t="s">
        <v>1573</v>
      </c>
      <c r="BB1197" s="164">
        <v>668.59500000000003</v>
      </c>
      <c r="BC1197" s="82">
        <f t="shared" si="35"/>
        <v>808.99995000000001</v>
      </c>
    </row>
    <row r="1198" spans="53:55" x14ac:dyDescent="0.25">
      <c r="BA1198" s="164" t="s">
        <v>1574</v>
      </c>
      <c r="BB1198" s="164">
        <v>152.066</v>
      </c>
      <c r="BC1198" s="82">
        <f t="shared" si="35"/>
        <v>183.99985999999998</v>
      </c>
    </row>
    <row r="1199" spans="53:55" x14ac:dyDescent="0.25">
      <c r="BA1199" s="164" t="s">
        <v>1575</v>
      </c>
      <c r="BB1199" s="164">
        <v>82.644999999999996</v>
      </c>
      <c r="BC1199" s="82">
        <f t="shared" si="35"/>
        <v>100.00044999999999</v>
      </c>
    </row>
    <row r="1200" spans="53:55" x14ac:dyDescent="0.25">
      <c r="BA1200" s="164" t="s">
        <v>1576</v>
      </c>
      <c r="BB1200" s="164">
        <v>95.040999999999997</v>
      </c>
      <c r="BC1200" s="82">
        <f t="shared" si="35"/>
        <v>114.99960999999999</v>
      </c>
    </row>
    <row r="1201" spans="53:55" x14ac:dyDescent="0.25">
      <c r="BA1201" s="164" t="s">
        <v>1577</v>
      </c>
      <c r="BB1201" s="164">
        <v>402.47899999999998</v>
      </c>
      <c r="BC1201" s="82">
        <f t="shared" si="35"/>
        <v>486.99958999999996</v>
      </c>
    </row>
    <row r="1202" spans="53:55" x14ac:dyDescent="0.25">
      <c r="BA1202" s="164" t="s">
        <v>1578</v>
      </c>
      <c r="BB1202" s="164">
        <v>492.56200000000001</v>
      </c>
      <c r="BC1202" s="82">
        <f t="shared" si="35"/>
        <v>596.00001999999995</v>
      </c>
    </row>
    <row r="1203" spans="53:55" x14ac:dyDescent="0.25">
      <c r="BA1203" s="164" t="s">
        <v>1579</v>
      </c>
      <c r="BB1203" s="164">
        <v>748.76</v>
      </c>
      <c r="BC1203" s="82">
        <f t="shared" si="35"/>
        <v>905.99959999999999</v>
      </c>
    </row>
    <row r="1204" spans="53:55" x14ac:dyDescent="0.25">
      <c r="BA1204" s="164" t="s">
        <v>1580</v>
      </c>
      <c r="BB1204" s="164">
        <v>919.83500000000004</v>
      </c>
      <c r="BC1204" s="82">
        <f t="shared" si="35"/>
        <v>1113.00035</v>
      </c>
    </row>
    <row r="1205" spans="53:55" x14ac:dyDescent="0.25">
      <c r="BA1205" s="164" t="s">
        <v>1581</v>
      </c>
      <c r="BB1205" s="164">
        <v>554.54499999999996</v>
      </c>
      <c r="BC1205" s="82">
        <f t="shared" si="35"/>
        <v>670.99944999999991</v>
      </c>
    </row>
    <row r="1206" spans="53:55" x14ac:dyDescent="0.25">
      <c r="BA1206" s="164" t="s">
        <v>1582</v>
      </c>
      <c r="BB1206" s="164">
        <v>761.15700000000004</v>
      </c>
      <c r="BC1206" s="82">
        <f t="shared" si="35"/>
        <v>920.99997000000008</v>
      </c>
    </row>
    <row r="1207" spans="53:55" x14ac:dyDescent="0.25">
      <c r="BA1207" s="164" t="s">
        <v>1583</v>
      </c>
      <c r="BB1207" s="164">
        <v>983.471</v>
      </c>
      <c r="BC1207" s="82">
        <f t="shared" si="35"/>
        <v>1189.99991</v>
      </c>
    </row>
    <row r="1208" spans="53:55" x14ac:dyDescent="0.25">
      <c r="BA1208" s="164" t="s">
        <v>1584</v>
      </c>
      <c r="BB1208" s="164">
        <v>323.96699999999998</v>
      </c>
      <c r="BC1208" s="82">
        <f t="shared" si="35"/>
        <v>392.00006999999999</v>
      </c>
    </row>
    <row r="1209" spans="53:55" x14ac:dyDescent="0.25">
      <c r="BA1209" s="164" t="s">
        <v>1585</v>
      </c>
      <c r="BB1209" s="164">
        <v>419.00799999999998</v>
      </c>
      <c r="BC1209" s="82">
        <f t="shared" si="35"/>
        <v>506.99967999999996</v>
      </c>
    </row>
    <row r="1210" spans="53:55" x14ac:dyDescent="0.25">
      <c r="BA1210" s="164" t="s">
        <v>1586</v>
      </c>
      <c r="BB1210" s="164">
        <v>536.36400000000003</v>
      </c>
      <c r="BC1210" s="82">
        <f t="shared" si="35"/>
        <v>649.00044000000003</v>
      </c>
    </row>
    <row r="1211" spans="53:55" x14ac:dyDescent="0.25">
      <c r="BA1211" s="164" t="s">
        <v>1587</v>
      </c>
      <c r="BB1211" s="164">
        <v>342.97500000000002</v>
      </c>
      <c r="BC1211" s="82">
        <f t="shared" si="35"/>
        <v>414.99975000000001</v>
      </c>
    </row>
    <row r="1212" spans="53:55" x14ac:dyDescent="0.25">
      <c r="BA1212" s="164" t="s">
        <v>1588</v>
      </c>
      <c r="BB1212" s="164">
        <v>409.91699999999997</v>
      </c>
      <c r="BC1212" s="82">
        <f t="shared" si="35"/>
        <v>495.99956999999995</v>
      </c>
    </row>
    <row r="1213" spans="53:55" x14ac:dyDescent="0.25">
      <c r="BA1213" s="164" t="s">
        <v>1589</v>
      </c>
      <c r="BB1213" s="164">
        <v>481.81799999999998</v>
      </c>
      <c r="BC1213" s="82">
        <f t="shared" si="35"/>
        <v>582.99977999999999</v>
      </c>
    </row>
    <row r="1214" spans="53:55" x14ac:dyDescent="0.25">
      <c r="BA1214" s="164" t="s">
        <v>1590</v>
      </c>
      <c r="BB1214" s="164">
        <v>382.64499999999998</v>
      </c>
      <c r="BC1214" s="82">
        <f t="shared" si="35"/>
        <v>463.00044999999994</v>
      </c>
    </row>
    <row r="1215" spans="53:55" x14ac:dyDescent="0.25">
      <c r="BA1215" s="164" t="s">
        <v>1591</v>
      </c>
      <c r="BB1215" s="164">
        <v>52.893000000000001</v>
      </c>
      <c r="BC1215" s="82">
        <f t="shared" si="35"/>
        <v>64.000529999999998</v>
      </c>
    </row>
    <row r="1216" spans="53:55" x14ac:dyDescent="0.25">
      <c r="BA1216" s="164" t="s">
        <v>1592</v>
      </c>
      <c r="BB1216" s="164">
        <v>361.983</v>
      </c>
      <c r="BC1216" s="82">
        <f t="shared" si="35"/>
        <v>437.99943000000002</v>
      </c>
    </row>
    <row r="1217" spans="53:55" x14ac:dyDescent="0.25">
      <c r="BA1217" s="164" t="s">
        <v>1593</v>
      </c>
      <c r="BB1217" s="164">
        <v>412.39699999999999</v>
      </c>
      <c r="BC1217" s="82">
        <f t="shared" si="35"/>
        <v>499.00036999999998</v>
      </c>
    </row>
    <row r="1218" spans="53:55" x14ac:dyDescent="0.25">
      <c r="BA1218" s="164" t="s">
        <v>1594</v>
      </c>
      <c r="BB1218" s="164">
        <v>457.02499999999998</v>
      </c>
      <c r="BC1218" s="82">
        <f t="shared" si="35"/>
        <v>553.00024999999994</v>
      </c>
    </row>
    <row r="1219" spans="53:55" x14ac:dyDescent="0.25">
      <c r="BA1219" s="164" t="s">
        <v>1595</v>
      </c>
      <c r="BB1219" s="164">
        <v>700</v>
      </c>
      <c r="BC1219" s="82">
        <f t="shared" ref="BC1219:BC1282" si="36">BB1219*1.21</f>
        <v>847</v>
      </c>
    </row>
    <row r="1220" spans="53:55" x14ac:dyDescent="0.25">
      <c r="BA1220" s="164" t="s">
        <v>1596</v>
      </c>
      <c r="BB1220" s="164">
        <v>609.91700000000003</v>
      </c>
      <c r="BC1220" s="82">
        <f t="shared" si="36"/>
        <v>737.99957000000006</v>
      </c>
    </row>
    <row r="1221" spans="53:55" x14ac:dyDescent="0.25">
      <c r="BA1221" s="164" t="s">
        <v>1597</v>
      </c>
      <c r="BB1221" s="164">
        <v>168.595</v>
      </c>
      <c r="BC1221" s="82">
        <f t="shared" si="36"/>
        <v>203.99994999999998</v>
      </c>
    </row>
    <row r="1222" spans="53:55" x14ac:dyDescent="0.25">
      <c r="BA1222" s="164" t="s">
        <v>1598</v>
      </c>
      <c r="BB1222" s="164">
        <v>551.24</v>
      </c>
      <c r="BC1222" s="82">
        <f t="shared" si="36"/>
        <v>667.00040000000001</v>
      </c>
    </row>
    <row r="1223" spans="53:55" x14ac:dyDescent="0.25">
      <c r="BA1223" s="164" t="s">
        <v>1599</v>
      </c>
      <c r="BB1223" s="164">
        <v>551.24</v>
      </c>
      <c r="BC1223" s="82">
        <f t="shared" si="36"/>
        <v>667.00040000000001</v>
      </c>
    </row>
    <row r="1224" spans="53:55" x14ac:dyDescent="0.25">
      <c r="BA1224" s="164" t="s">
        <v>1600</v>
      </c>
      <c r="BB1224" s="164">
        <v>466.94200000000001</v>
      </c>
      <c r="BC1224" s="82">
        <f t="shared" si="36"/>
        <v>564.99982</v>
      </c>
    </row>
    <row r="1225" spans="53:55" x14ac:dyDescent="0.25">
      <c r="BA1225" s="164" t="s">
        <v>1601</v>
      </c>
      <c r="BB1225" s="164">
        <v>466.94200000000001</v>
      </c>
      <c r="BC1225" s="82">
        <f t="shared" si="36"/>
        <v>564.99982</v>
      </c>
    </row>
    <row r="1226" spans="53:55" x14ac:dyDescent="0.25">
      <c r="BA1226" s="164" t="s">
        <v>1602</v>
      </c>
      <c r="BB1226" s="164">
        <v>492.56200000000001</v>
      </c>
      <c r="BC1226" s="82">
        <f t="shared" si="36"/>
        <v>596.00001999999995</v>
      </c>
    </row>
    <row r="1227" spans="53:55" x14ac:dyDescent="0.25">
      <c r="BA1227" s="164" t="s">
        <v>1603</v>
      </c>
      <c r="BB1227" s="164">
        <v>569.42100000000005</v>
      </c>
      <c r="BC1227" s="82">
        <f t="shared" si="36"/>
        <v>688.99941000000001</v>
      </c>
    </row>
    <row r="1228" spans="53:55" x14ac:dyDescent="0.25">
      <c r="BA1228" s="164" t="s">
        <v>1604</v>
      </c>
      <c r="BB1228" s="164">
        <v>166.94200000000001</v>
      </c>
      <c r="BC1228" s="82">
        <f t="shared" si="36"/>
        <v>201.99982</v>
      </c>
    </row>
    <row r="1229" spans="53:55" x14ac:dyDescent="0.25">
      <c r="BA1229" s="164" t="s">
        <v>1605</v>
      </c>
      <c r="BB1229" s="164">
        <v>38.843000000000004</v>
      </c>
      <c r="BC1229" s="82">
        <f t="shared" si="36"/>
        <v>47.000030000000002</v>
      </c>
    </row>
    <row r="1230" spans="53:55" x14ac:dyDescent="0.25">
      <c r="BA1230" s="164" t="s">
        <v>1606</v>
      </c>
      <c r="BB1230" s="164">
        <v>533.88400000000001</v>
      </c>
      <c r="BC1230" s="82">
        <f t="shared" si="36"/>
        <v>645.99964</v>
      </c>
    </row>
    <row r="1231" spans="53:55" x14ac:dyDescent="0.25">
      <c r="BA1231" s="164" t="s">
        <v>1607</v>
      </c>
      <c r="BB1231" s="164">
        <v>573.55399999999997</v>
      </c>
      <c r="BC1231" s="82">
        <f t="shared" si="36"/>
        <v>694.00033999999994</v>
      </c>
    </row>
    <row r="1232" spans="53:55" x14ac:dyDescent="0.25">
      <c r="BA1232" s="164" t="s">
        <v>1608</v>
      </c>
      <c r="BB1232" s="164">
        <v>627.27300000000002</v>
      </c>
      <c r="BC1232" s="82">
        <f t="shared" si="36"/>
        <v>759.00032999999996</v>
      </c>
    </row>
    <row r="1233" spans="53:55" x14ac:dyDescent="0.25">
      <c r="BA1233" s="164" t="s">
        <v>1609</v>
      </c>
      <c r="BB1233" s="164">
        <v>679.33900000000006</v>
      </c>
      <c r="BC1233" s="82">
        <f t="shared" si="36"/>
        <v>822.00019000000009</v>
      </c>
    </row>
    <row r="1234" spans="53:55" x14ac:dyDescent="0.25">
      <c r="BA1234" s="164" t="s">
        <v>1610</v>
      </c>
      <c r="BB1234" s="164">
        <v>732.23099999999999</v>
      </c>
      <c r="BC1234" s="82">
        <f t="shared" si="36"/>
        <v>885.99950999999999</v>
      </c>
    </row>
    <row r="1235" spans="53:55" x14ac:dyDescent="0.25">
      <c r="BA1235" s="164" t="s">
        <v>1611</v>
      </c>
      <c r="BB1235" s="164">
        <v>382.64499999999998</v>
      </c>
      <c r="BC1235" s="82">
        <f t="shared" si="36"/>
        <v>463.00044999999994</v>
      </c>
    </row>
    <row r="1236" spans="53:55" x14ac:dyDescent="0.25">
      <c r="BA1236" s="164" t="s">
        <v>1612</v>
      </c>
      <c r="BB1236" s="164">
        <v>409.91699999999997</v>
      </c>
      <c r="BC1236" s="82">
        <f t="shared" si="36"/>
        <v>495.99956999999995</v>
      </c>
    </row>
    <row r="1237" spans="53:55" x14ac:dyDescent="0.25">
      <c r="BA1237" s="164" t="s">
        <v>1613</v>
      </c>
      <c r="BB1237" s="164">
        <v>496.69400000000002</v>
      </c>
      <c r="BC1237" s="82">
        <f t="shared" si="36"/>
        <v>600.99973999999997</v>
      </c>
    </row>
    <row r="1238" spans="53:55" x14ac:dyDescent="0.25">
      <c r="BA1238" s="164" t="s">
        <v>1614</v>
      </c>
      <c r="BB1238" s="164">
        <v>143.80199999999999</v>
      </c>
      <c r="BC1238" s="82">
        <f t="shared" si="36"/>
        <v>174.00041999999999</v>
      </c>
    </row>
    <row r="1239" spans="53:55" x14ac:dyDescent="0.25">
      <c r="BA1239" s="164" t="s">
        <v>1615</v>
      </c>
      <c r="BB1239" s="164">
        <v>44.628</v>
      </c>
      <c r="BC1239" s="82">
        <f t="shared" si="36"/>
        <v>53.999879999999997</v>
      </c>
    </row>
    <row r="1240" spans="53:55" x14ac:dyDescent="0.25">
      <c r="BA1240" s="164" t="s">
        <v>1616</v>
      </c>
      <c r="BB1240" s="164">
        <v>37.19</v>
      </c>
      <c r="BC1240" s="82">
        <f t="shared" si="36"/>
        <v>44.999899999999997</v>
      </c>
    </row>
    <row r="1241" spans="53:55" x14ac:dyDescent="0.25">
      <c r="BA1241" s="164" t="s">
        <v>1617</v>
      </c>
      <c r="BB1241" s="164">
        <v>395.041</v>
      </c>
      <c r="BC1241" s="82">
        <f t="shared" si="36"/>
        <v>477.99960999999996</v>
      </c>
    </row>
    <row r="1242" spans="53:55" x14ac:dyDescent="0.25">
      <c r="BA1242" s="164" t="s">
        <v>1618</v>
      </c>
      <c r="BB1242" s="164">
        <v>595.04100000000005</v>
      </c>
      <c r="BC1242" s="82">
        <f t="shared" si="36"/>
        <v>719.99961000000008</v>
      </c>
    </row>
    <row r="1243" spans="53:55" x14ac:dyDescent="0.25">
      <c r="BA1243" s="164" t="s">
        <v>1619</v>
      </c>
      <c r="BB1243" s="164">
        <v>372.72699999999998</v>
      </c>
      <c r="BC1243" s="82">
        <f t="shared" si="36"/>
        <v>450.99966999999998</v>
      </c>
    </row>
    <row r="1244" spans="53:55" x14ac:dyDescent="0.25">
      <c r="BA1244" s="164" t="s">
        <v>1620</v>
      </c>
      <c r="BB1244" s="164">
        <v>337.19</v>
      </c>
      <c r="BC1244" s="82">
        <f t="shared" si="36"/>
        <v>407.99989999999997</v>
      </c>
    </row>
    <row r="1245" spans="53:55" x14ac:dyDescent="0.25">
      <c r="BA1245" s="164" t="s">
        <v>1621</v>
      </c>
      <c r="BB1245" s="164">
        <v>496.69400000000002</v>
      </c>
      <c r="BC1245" s="82">
        <f t="shared" si="36"/>
        <v>600.99973999999997</v>
      </c>
    </row>
    <row r="1246" spans="53:55" x14ac:dyDescent="0.25">
      <c r="BA1246" s="164" t="s">
        <v>1622</v>
      </c>
      <c r="BB1246" s="164">
        <v>485.95</v>
      </c>
      <c r="BC1246" s="82">
        <f t="shared" si="36"/>
        <v>587.99950000000001</v>
      </c>
    </row>
    <row r="1247" spans="53:55" x14ac:dyDescent="0.25">
      <c r="BA1247" s="164" t="s">
        <v>1623</v>
      </c>
      <c r="BB1247" s="164">
        <v>662.81</v>
      </c>
      <c r="BC1247" s="82">
        <f t="shared" si="36"/>
        <v>802.00009999999986</v>
      </c>
    </row>
    <row r="1248" spans="53:55" x14ac:dyDescent="0.25">
      <c r="BA1248" s="164" t="s">
        <v>1624</v>
      </c>
      <c r="BB1248" s="164">
        <v>889.25599999999997</v>
      </c>
      <c r="BC1248" s="82">
        <f t="shared" si="36"/>
        <v>1075.9997599999999</v>
      </c>
    </row>
    <row r="1249" spans="53:55" x14ac:dyDescent="0.25">
      <c r="BA1249" s="164" t="s">
        <v>1625</v>
      </c>
      <c r="BB1249" s="164">
        <v>666.94200000000001</v>
      </c>
      <c r="BC1249" s="82">
        <f t="shared" si="36"/>
        <v>806.99982</v>
      </c>
    </row>
    <row r="1250" spans="53:55" x14ac:dyDescent="0.25">
      <c r="BA1250" s="164" t="s">
        <v>1626</v>
      </c>
      <c r="BB1250" s="164">
        <v>1006.612</v>
      </c>
      <c r="BC1250" s="82">
        <f t="shared" si="36"/>
        <v>1218.0005199999998</v>
      </c>
    </row>
    <row r="1251" spans="53:55" x14ac:dyDescent="0.25">
      <c r="BA1251" s="164" t="s">
        <v>1627</v>
      </c>
      <c r="BB1251" s="164">
        <v>1296.694</v>
      </c>
      <c r="BC1251" s="82">
        <f t="shared" si="36"/>
        <v>1568.99974</v>
      </c>
    </row>
    <row r="1252" spans="53:55" x14ac:dyDescent="0.25">
      <c r="BA1252" s="164" t="s">
        <v>1628</v>
      </c>
      <c r="BB1252" s="164">
        <v>500</v>
      </c>
      <c r="BC1252" s="82">
        <f t="shared" si="36"/>
        <v>605</v>
      </c>
    </row>
    <row r="1253" spans="53:55" x14ac:dyDescent="0.25">
      <c r="BA1253" s="164" t="s">
        <v>1629</v>
      </c>
      <c r="BB1253" s="164">
        <v>637.19000000000005</v>
      </c>
      <c r="BC1253" s="82">
        <f t="shared" si="36"/>
        <v>770.99990000000003</v>
      </c>
    </row>
    <row r="1254" spans="53:55" x14ac:dyDescent="0.25">
      <c r="BA1254" s="164" t="s">
        <v>1630</v>
      </c>
      <c r="BB1254" s="164">
        <v>735.53700000000003</v>
      </c>
      <c r="BC1254" s="82">
        <f t="shared" si="36"/>
        <v>889.99977000000001</v>
      </c>
    </row>
    <row r="1255" spans="53:55" x14ac:dyDescent="0.25">
      <c r="BA1255" s="164" t="s">
        <v>1631</v>
      </c>
      <c r="BB1255" s="164">
        <v>814.87599999999998</v>
      </c>
      <c r="BC1255" s="82">
        <f t="shared" si="36"/>
        <v>985.99995999999999</v>
      </c>
    </row>
    <row r="1256" spans="53:55" x14ac:dyDescent="0.25">
      <c r="BA1256" s="164" t="s">
        <v>1632</v>
      </c>
      <c r="BB1256" s="164">
        <v>767.76900000000001</v>
      </c>
      <c r="BC1256" s="82">
        <f t="shared" si="36"/>
        <v>929.00049000000001</v>
      </c>
    </row>
    <row r="1257" spans="53:55" x14ac:dyDescent="0.25">
      <c r="BA1257" s="164" t="s">
        <v>1633</v>
      </c>
      <c r="BB1257" s="164">
        <v>847.10699999999997</v>
      </c>
      <c r="BC1257" s="82">
        <f t="shared" si="36"/>
        <v>1024.99947</v>
      </c>
    </row>
    <row r="1258" spans="53:55" x14ac:dyDescent="0.25">
      <c r="BA1258" s="164" t="s">
        <v>1634</v>
      </c>
      <c r="BB1258" s="164">
        <v>767.76900000000001</v>
      </c>
      <c r="BC1258" s="82">
        <f t="shared" si="36"/>
        <v>929.00049000000001</v>
      </c>
    </row>
    <row r="1259" spans="53:55" x14ac:dyDescent="0.25">
      <c r="BA1259" s="164" t="s">
        <v>1635</v>
      </c>
      <c r="BB1259" s="164">
        <v>847.10699999999997</v>
      </c>
      <c r="BC1259" s="82">
        <f t="shared" si="36"/>
        <v>1024.99947</v>
      </c>
    </row>
    <row r="1260" spans="53:55" x14ac:dyDescent="0.25">
      <c r="BA1260" s="164" t="s">
        <v>1636</v>
      </c>
      <c r="BB1260" s="164">
        <v>342.97500000000002</v>
      </c>
      <c r="BC1260" s="82">
        <f t="shared" si="36"/>
        <v>414.99975000000001</v>
      </c>
    </row>
    <row r="1261" spans="53:55" x14ac:dyDescent="0.25">
      <c r="BA1261" s="164" t="s">
        <v>1637</v>
      </c>
      <c r="BB1261" s="164">
        <v>368.59500000000003</v>
      </c>
      <c r="BC1261" s="82">
        <f t="shared" si="36"/>
        <v>445.99995000000001</v>
      </c>
    </row>
    <row r="1262" spans="53:55" x14ac:dyDescent="0.25">
      <c r="BA1262" s="164" t="s">
        <v>1638</v>
      </c>
      <c r="BB1262" s="164">
        <v>399.17399999999998</v>
      </c>
      <c r="BC1262" s="82">
        <f t="shared" si="36"/>
        <v>483.00053999999994</v>
      </c>
    </row>
    <row r="1263" spans="53:55" x14ac:dyDescent="0.25">
      <c r="BA1263" s="164" t="s">
        <v>1639</v>
      </c>
      <c r="BB1263" s="164">
        <v>91.736000000000004</v>
      </c>
      <c r="BC1263" s="82">
        <f t="shared" si="36"/>
        <v>111.00056000000001</v>
      </c>
    </row>
    <row r="1264" spans="53:55" x14ac:dyDescent="0.25">
      <c r="BA1264" s="164" t="s">
        <v>1640</v>
      </c>
      <c r="BB1264" s="164">
        <v>334.71100000000001</v>
      </c>
      <c r="BC1264" s="82">
        <f t="shared" si="36"/>
        <v>405.00031000000001</v>
      </c>
    </row>
    <row r="1265" spans="53:55" x14ac:dyDescent="0.25">
      <c r="BA1265" s="164" t="s">
        <v>1641</v>
      </c>
      <c r="BB1265" s="164">
        <v>359.50400000000002</v>
      </c>
      <c r="BC1265" s="82">
        <f t="shared" si="36"/>
        <v>434.99984000000001</v>
      </c>
    </row>
    <row r="1266" spans="53:55" x14ac:dyDescent="0.25">
      <c r="BA1266" s="164" t="s">
        <v>1642</v>
      </c>
      <c r="BB1266" s="164">
        <v>399.17399999999998</v>
      </c>
      <c r="BC1266" s="82">
        <f t="shared" si="36"/>
        <v>483.00053999999994</v>
      </c>
    </row>
    <row r="1267" spans="53:55" x14ac:dyDescent="0.25">
      <c r="BA1267" s="164" t="s">
        <v>1643</v>
      </c>
      <c r="BB1267" s="164">
        <v>185.124</v>
      </c>
      <c r="BC1267" s="82">
        <f t="shared" si="36"/>
        <v>224.00003999999998</v>
      </c>
    </row>
    <row r="1268" spans="53:55" x14ac:dyDescent="0.25">
      <c r="BA1268" s="164" t="s">
        <v>1644</v>
      </c>
      <c r="BB1268" s="164">
        <v>538.01700000000005</v>
      </c>
      <c r="BC1268" s="82">
        <f t="shared" si="36"/>
        <v>651.00057000000004</v>
      </c>
    </row>
    <row r="1269" spans="53:55" x14ac:dyDescent="0.25">
      <c r="BA1269" s="164" t="s">
        <v>1645</v>
      </c>
      <c r="BB1269" s="164">
        <v>674.38</v>
      </c>
      <c r="BC1269" s="82">
        <f t="shared" si="36"/>
        <v>815.99979999999994</v>
      </c>
    </row>
    <row r="1270" spans="53:55" x14ac:dyDescent="0.25">
      <c r="BA1270" s="164" t="s">
        <v>1646</v>
      </c>
      <c r="BB1270" s="164">
        <v>832.23099999999999</v>
      </c>
      <c r="BC1270" s="82">
        <f t="shared" si="36"/>
        <v>1006.99951</v>
      </c>
    </row>
    <row r="1271" spans="53:55" x14ac:dyDescent="0.25">
      <c r="BA1271" s="164" t="s">
        <v>1647</v>
      </c>
      <c r="BB1271" s="164">
        <v>91.736000000000004</v>
      </c>
      <c r="BC1271" s="82">
        <f t="shared" si="36"/>
        <v>111.00056000000001</v>
      </c>
    </row>
    <row r="1272" spans="53:55" x14ac:dyDescent="0.25">
      <c r="BA1272" s="164" t="s">
        <v>1648</v>
      </c>
      <c r="BB1272" s="164">
        <v>584.298</v>
      </c>
      <c r="BC1272" s="82">
        <f t="shared" si="36"/>
        <v>707.00058000000001</v>
      </c>
    </row>
    <row r="1273" spans="53:55" x14ac:dyDescent="0.25">
      <c r="BA1273" s="164" t="s">
        <v>1649</v>
      </c>
      <c r="BB1273" s="164">
        <v>719.00800000000004</v>
      </c>
      <c r="BC1273" s="82">
        <f t="shared" si="36"/>
        <v>869.99968000000001</v>
      </c>
    </row>
    <row r="1274" spans="53:55" x14ac:dyDescent="0.25">
      <c r="BA1274" s="164" t="s">
        <v>1650</v>
      </c>
      <c r="BB1274" s="164">
        <v>329.75200000000001</v>
      </c>
      <c r="BC1274" s="82">
        <f t="shared" si="36"/>
        <v>398.99991999999997</v>
      </c>
    </row>
    <row r="1275" spans="53:55" x14ac:dyDescent="0.25">
      <c r="BA1275" s="164" t="s">
        <v>1651</v>
      </c>
      <c r="BB1275" s="164">
        <v>477.68599999999998</v>
      </c>
      <c r="BC1275" s="82">
        <f t="shared" si="36"/>
        <v>578.00005999999996</v>
      </c>
    </row>
    <row r="1276" spans="53:55" x14ac:dyDescent="0.25">
      <c r="BA1276" s="164" t="s">
        <v>1652</v>
      </c>
      <c r="BB1276" s="164">
        <v>559.50400000000002</v>
      </c>
      <c r="BC1276" s="82">
        <f t="shared" si="36"/>
        <v>676.99983999999995</v>
      </c>
    </row>
    <row r="1277" spans="53:55" x14ac:dyDescent="0.25">
      <c r="BA1277" s="164" t="s">
        <v>1653</v>
      </c>
      <c r="BB1277" s="164">
        <v>378.512</v>
      </c>
      <c r="BC1277" s="82">
        <f t="shared" si="36"/>
        <v>457.99951999999996</v>
      </c>
    </row>
    <row r="1278" spans="53:55" x14ac:dyDescent="0.25">
      <c r="BA1278" s="164" t="s">
        <v>1654</v>
      </c>
      <c r="BB1278" s="164">
        <v>393.38799999999998</v>
      </c>
      <c r="BC1278" s="82">
        <f t="shared" si="36"/>
        <v>475.99947999999995</v>
      </c>
    </row>
    <row r="1279" spans="53:55" x14ac:dyDescent="0.25">
      <c r="BA1279" s="164" t="s">
        <v>1655</v>
      </c>
      <c r="BB1279" s="164">
        <v>406.61200000000002</v>
      </c>
      <c r="BC1279" s="82">
        <f t="shared" si="36"/>
        <v>492.00051999999999</v>
      </c>
    </row>
    <row r="1280" spans="53:55" x14ac:dyDescent="0.25">
      <c r="BA1280" s="164" t="s">
        <v>1656</v>
      </c>
      <c r="BB1280" s="164">
        <v>464.46300000000002</v>
      </c>
      <c r="BC1280" s="82">
        <f t="shared" si="36"/>
        <v>562.00022999999999</v>
      </c>
    </row>
    <row r="1281" spans="53:55" x14ac:dyDescent="0.25">
      <c r="BA1281" s="164" t="s">
        <v>1657</v>
      </c>
      <c r="BB1281" s="164">
        <v>66.116</v>
      </c>
      <c r="BC1281" s="82">
        <f t="shared" si="36"/>
        <v>80.000360000000001</v>
      </c>
    </row>
    <row r="1282" spans="53:55" x14ac:dyDescent="0.25">
      <c r="BA1282" s="164" t="s">
        <v>1658</v>
      </c>
      <c r="BB1282" s="164">
        <v>329.75200000000001</v>
      </c>
      <c r="BC1282" s="82">
        <f t="shared" si="36"/>
        <v>398.99991999999997</v>
      </c>
    </row>
    <row r="1283" spans="53:55" x14ac:dyDescent="0.25">
      <c r="BA1283" s="164" t="s">
        <v>1659</v>
      </c>
      <c r="BB1283" s="164">
        <v>385.12400000000002</v>
      </c>
      <c r="BC1283" s="82">
        <f t="shared" ref="BC1283:BC1346" si="37">BB1283*1.21</f>
        <v>466.00004000000001</v>
      </c>
    </row>
    <row r="1284" spans="53:55" x14ac:dyDescent="0.25">
      <c r="BA1284" s="164" t="s">
        <v>1660</v>
      </c>
      <c r="BB1284" s="164">
        <v>427.27300000000002</v>
      </c>
      <c r="BC1284" s="82">
        <f t="shared" si="37"/>
        <v>517.00032999999996</v>
      </c>
    </row>
    <row r="1285" spans="53:55" x14ac:dyDescent="0.25">
      <c r="BA1285" s="164" t="s">
        <v>1661</v>
      </c>
      <c r="BB1285" s="164">
        <v>500</v>
      </c>
      <c r="BC1285" s="82">
        <f t="shared" si="37"/>
        <v>605</v>
      </c>
    </row>
    <row r="1286" spans="53:55" x14ac:dyDescent="0.25">
      <c r="BA1286" s="164" t="s">
        <v>1662</v>
      </c>
      <c r="BB1286" s="164">
        <v>269.42099999999999</v>
      </c>
      <c r="BC1286" s="82">
        <f t="shared" si="37"/>
        <v>325.99940999999995</v>
      </c>
    </row>
    <row r="1287" spans="53:55" x14ac:dyDescent="0.25">
      <c r="BA1287" s="164" t="s">
        <v>1663</v>
      </c>
      <c r="BB1287" s="164">
        <v>338.84300000000002</v>
      </c>
      <c r="BC1287" s="82">
        <f t="shared" si="37"/>
        <v>410.00002999999998</v>
      </c>
    </row>
    <row r="1288" spans="53:55" x14ac:dyDescent="0.25">
      <c r="BA1288" s="164" t="s">
        <v>1664</v>
      </c>
      <c r="BB1288" s="164">
        <v>382.64499999999998</v>
      </c>
      <c r="BC1288" s="82">
        <f t="shared" si="37"/>
        <v>463.00044999999994</v>
      </c>
    </row>
    <row r="1289" spans="53:55" x14ac:dyDescent="0.25">
      <c r="BA1289" s="164" t="s">
        <v>1665</v>
      </c>
      <c r="BB1289" s="164">
        <v>433.05799999999999</v>
      </c>
      <c r="BC1289" s="82">
        <f t="shared" si="37"/>
        <v>524.00018</v>
      </c>
    </row>
    <row r="1290" spans="53:55" x14ac:dyDescent="0.25">
      <c r="BA1290" s="164" t="s">
        <v>1666</v>
      </c>
      <c r="BB1290" s="164">
        <v>208.26400000000001</v>
      </c>
      <c r="BC1290" s="82">
        <f t="shared" si="37"/>
        <v>251.99943999999999</v>
      </c>
    </row>
    <row r="1291" spans="53:55" x14ac:dyDescent="0.25">
      <c r="BA1291" s="164" t="s">
        <v>1667</v>
      </c>
      <c r="BB1291" s="164">
        <v>236.364</v>
      </c>
      <c r="BC1291" s="82">
        <f t="shared" si="37"/>
        <v>286.00043999999997</v>
      </c>
    </row>
    <row r="1292" spans="53:55" x14ac:dyDescent="0.25">
      <c r="BA1292" s="164" t="s">
        <v>1668</v>
      </c>
      <c r="BB1292" s="164">
        <v>38.843000000000004</v>
      </c>
      <c r="BC1292" s="82">
        <f t="shared" si="37"/>
        <v>47.000030000000002</v>
      </c>
    </row>
    <row r="1293" spans="53:55" x14ac:dyDescent="0.25">
      <c r="BA1293" s="164" t="s">
        <v>1669</v>
      </c>
      <c r="BB1293" s="164">
        <v>33.884</v>
      </c>
      <c r="BC1293" s="82">
        <f t="shared" si="37"/>
        <v>40.999639999999999</v>
      </c>
    </row>
    <row r="1294" spans="53:55" x14ac:dyDescent="0.25">
      <c r="BA1294" s="164" t="s">
        <v>1670</v>
      </c>
      <c r="BB1294" s="164">
        <v>595.04100000000005</v>
      </c>
      <c r="BC1294" s="82">
        <f t="shared" si="37"/>
        <v>719.99961000000008</v>
      </c>
    </row>
    <row r="1295" spans="53:55" x14ac:dyDescent="0.25">
      <c r="BA1295" s="164" t="s">
        <v>1671</v>
      </c>
      <c r="BB1295" s="164">
        <v>521.48800000000006</v>
      </c>
      <c r="BC1295" s="82">
        <f t="shared" si="37"/>
        <v>631.00048000000004</v>
      </c>
    </row>
    <row r="1296" spans="53:55" x14ac:dyDescent="0.25">
      <c r="BA1296" s="164" t="s">
        <v>1672</v>
      </c>
      <c r="BB1296" s="164">
        <v>457.02499999999998</v>
      </c>
      <c r="BC1296" s="82">
        <f t="shared" si="37"/>
        <v>553.00024999999994</v>
      </c>
    </row>
    <row r="1297" spans="53:55" x14ac:dyDescent="0.25">
      <c r="BA1297" s="164" t="s">
        <v>1673</v>
      </c>
      <c r="BB1297" s="164">
        <v>424.79300000000001</v>
      </c>
      <c r="BC1297" s="82">
        <f t="shared" si="37"/>
        <v>513.99952999999994</v>
      </c>
    </row>
    <row r="1298" spans="53:55" x14ac:dyDescent="0.25">
      <c r="BA1298" s="164" t="s">
        <v>1674</v>
      </c>
      <c r="BB1298" s="164">
        <v>457.02499999999998</v>
      </c>
      <c r="BC1298" s="82">
        <f t="shared" si="37"/>
        <v>553.00024999999994</v>
      </c>
    </row>
    <row r="1299" spans="53:55" x14ac:dyDescent="0.25">
      <c r="BA1299" s="164" t="s">
        <v>1675</v>
      </c>
      <c r="BB1299" s="164">
        <v>420.661</v>
      </c>
      <c r="BC1299" s="82">
        <f t="shared" si="37"/>
        <v>508.99980999999997</v>
      </c>
    </row>
    <row r="1300" spans="53:55" x14ac:dyDescent="0.25">
      <c r="BA1300" s="164" t="s">
        <v>1676</v>
      </c>
      <c r="BB1300" s="164">
        <v>454.54500000000002</v>
      </c>
      <c r="BC1300" s="82">
        <f t="shared" si="37"/>
        <v>549.99945000000002</v>
      </c>
    </row>
    <row r="1301" spans="53:55" x14ac:dyDescent="0.25">
      <c r="BA1301" s="164" t="s">
        <v>1677</v>
      </c>
      <c r="BB1301" s="164">
        <v>513.22299999999996</v>
      </c>
      <c r="BC1301" s="82">
        <f t="shared" si="37"/>
        <v>620.99982999999997</v>
      </c>
    </row>
    <row r="1302" spans="53:55" x14ac:dyDescent="0.25">
      <c r="BA1302" s="164" t="s">
        <v>1678</v>
      </c>
      <c r="BB1302" s="164">
        <v>567.76900000000001</v>
      </c>
      <c r="BC1302" s="82">
        <f t="shared" si="37"/>
        <v>687.00049000000001</v>
      </c>
    </row>
    <row r="1303" spans="53:55" x14ac:dyDescent="0.25">
      <c r="BA1303" s="164" t="s">
        <v>1679</v>
      </c>
      <c r="BB1303" s="164">
        <v>724.79300000000001</v>
      </c>
      <c r="BC1303" s="82">
        <f t="shared" si="37"/>
        <v>876.99952999999994</v>
      </c>
    </row>
    <row r="1304" spans="53:55" x14ac:dyDescent="0.25">
      <c r="BA1304" s="164" t="s">
        <v>1680</v>
      </c>
      <c r="BB1304" s="164">
        <v>769.42100000000005</v>
      </c>
      <c r="BC1304" s="82">
        <f t="shared" si="37"/>
        <v>930.99941000000001</v>
      </c>
    </row>
    <row r="1305" spans="53:55" x14ac:dyDescent="0.25">
      <c r="BA1305" s="164" t="s">
        <v>1681</v>
      </c>
      <c r="BB1305" s="164">
        <v>189.256</v>
      </c>
      <c r="BC1305" s="82">
        <f t="shared" si="37"/>
        <v>228.99975999999998</v>
      </c>
    </row>
    <row r="1306" spans="53:55" x14ac:dyDescent="0.25">
      <c r="BA1306" s="164" t="s">
        <v>1682</v>
      </c>
      <c r="BB1306" s="164">
        <v>112.39700000000001</v>
      </c>
      <c r="BC1306" s="82">
        <f t="shared" si="37"/>
        <v>136.00037</v>
      </c>
    </row>
    <row r="1307" spans="53:55" x14ac:dyDescent="0.25">
      <c r="BA1307" s="164" t="s">
        <v>1683</v>
      </c>
      <c r="BB1307" s="164">
        <v>764.46299999999997</v>
      </c>
      <c r="BC1307" s="82">
        <f t="shared" si="37"/>
        <v>925.00022999999999</v>
      </c>
    </row>
    <row r="1308" spans="53:55" x14ac:dyDescent="0.25">
      <c r="BA1308" s="164" t="s">
        <v>1684</v>
      </c>
      <c r="BB1308" s="164">
        <v>842.97500000000002</v>
      </c>
      <c r="BC1308" s="82">
        <f t="shared" si="37"/>
        <v>1019.9997499999999</v>
      </c>
    </row>
    <row r="1309" spans="53:55" x14ac:dyDescent="0.25">
      <c r="BA1309" s="164" t="s">
        <v>1685</v>
      </c>
      <c r="BB1309" s="164">
        <v>294.21499999999997</v>
      </c>
      <c r="BC1309" s="82">
        <f t="shared" si="37"/>
        <v>356.00014999999996</v>
      </c>
    </row>
    <row r="1310" spans="53:55" x14ac:dyDescent="0.25">
      <c r="BA1310" s="164" t="s">
        <v>1686</v>
      </c>
      <c r="BB1310" s="164">
        <v>334.71100000000001</v>
      </c>
      <c r="BC1310" s="82">
        <f t="shared" si="37"/>
        <v>405.00031000000001</v>
      </c>
    </row>
    <row r="1311" spans="53:55" x14ac:dyDescent="0.25">
      <c r="BA1311" s="164" t="s">
        <v>1687</v>
      </c>
      <c r="BB1311" s="164">
        <v>143.80199999999999</v>
      </c>
      <c r="BC1311" s="82">
        <f t="shared" si="37"/>
        <v>174.00041999999999</v>
      </c>
    </row>
    <row r="1312" spans="53:55" x14ac:dyDescent="0.25">
      <c r="BA1312" s="164" t="s">
        <v>1688</v>
      </c>
      <c r="BB1312" s="164">
        <v>44.628</v>
      </c>
      <c r="BC1312" s="82">
        <f t="shared" si="37"/>
        <v>53.999879999999997</v>
      </c>
    </row>
    <row r="1313" spans="53:55" x14ac:dyDescent="0.25">
      <c r="BA1313" s="164" t="s">
        <v>1689</v>
      </c>
      <c r="BB1313" s="164">
        <v>347.10700000000003</v>
      </c>
      <c r="BC1313" s="82">
        <f t="shared" si="37"/>
        <v>419.99947000000003</v>
      </c>
    </row>
    <row r="1314" spans="53:55" x14ac:dyDescent="0.25">
      <c r="BA1314" s="164" t="s">
        <v>1690</v>
      </c>
      <c r="BB1314" s="164">
        <v>446.28100000000001</v>
      </c>
      <c r="BC1314" s="82">
        <f t="shared" si="37"/>
        <v>540.00000999999997</v>
      </c>
    </row>
    <row r="1315" spans="53:55" x14ac:dyDescent="0.25">
      <c r="BA1315" s="164" t="s">
        <v>1691</v>
      </c>
      <c r="BB1315" s="164">
        <v>511.57</v>
      </c>
      <c r="BC1315" s="82">
        <f t="shared" si="37"/>
        <v>618.99969999999996</v>
      </c>
    </row>
    <row r="1316" spans="53:55" x14ac:dyDescent="0.25">
      <c r="BA1316" s="164" t="s">
        <v>1692</v>
      </c>
      <c r="BB1316" s="164">
        <v>547.10699999999997</v>
      </c>
      <c r="BC1316" s="82">
        <f t="shared" si="37"/>
        <v>661.99946999999997</v>
      </c>
    </row>
    <row r="1317" spans="53:55" x14ac:dyDescent="0.25">
      <c r="BA1317" s="164" t="s">
        <v>1693</v>
      </c>
      <c r="BB1317" s="164">
        <v>609.91700000000003</v>
      </c>
      <c r="BC1317" s="82">
        <f t="shared" si="37"/>
        <v>737.99957000000006</v>
      </c>
    </row>
    <row r="1318" spans="53:55" x14ac:dyDescent="0.25">
      <c r="BA1318" s="164" t="s">
        <v>1694</v>
      </c>
      <c r="BB1318" s="164">
        <v>738.01700000000005</v>
      </c>
      <c r="BC1318" s="82">
        <f t="shared" si="37"/>
        <v>893.00057000000004</v>
      </c>
    </row>
    <row r="1319" spans="53:55" x14ac:dyDescent="0.25">
      <c r="BA1319" s="164" t="s">
        <v>1695</v>
      </c>
      <c r="BB1319" s="164">
        <v>794.21500000000003</v>
      </c>
      <c r="BC1319" s="82">
        <f t="shared" si="37"/>
        <v>961.00014999999996</v>
      </c>
    </row>
    <row r="1320" spans="53:55" x14ac:dyDescent="0.25">
      <c r="BA1320" s="164" t="s">
        <v>1696</v>
      </c>
      <c r="BB1320" s="164">
        <v>1006.612</v>
      </c>
      <c r="BC1320" s="82">
        <f t="shared" si="37"/>
        <v>1218.0005199999998</v>
      </c>
    </row>
    <row r="1321" spans="53:55" x14ac:dyDescent="0.25">
      <c r="BA1321" s="164" t="s">
        <v>1697</v>
      </c>
      <c r="BB1321" s="164">
        <v>334.71100000000001</v>
      </c>
      <c r="BC1321" s="82">
        <f t="shared" si="37"/>
        <v>405.00031000000001</v>
      </c>
    </row>
    <row r="1322" spans="53:55" x14ac:dyDescent="0.25">
      <c r="BA1322" s="164" t="s">
        <v>1698</v>
      </c>
      <c r="BB1322" s="164">
        <v>378.512</v>
      </c>
      <c r="BC1322" s="82">
        <f t="shared" si="37"/>
        <v>457.99951999999996</v>
      </c>
    </row>
    <row r="1323" spans="53:55" x14ac:dyDescent="0.25">
      <c r="BA1323" s="164" t="s">
        <v>1699</v>
      </c>
      <c r="BB1323" s="164">
        <v>460.33100000000002</v>
      </c>
      <c r="BC1323" s="82">
        <f t="shared" si="37"/>
        <v>557.00050999999996</v>
      </c>
    </row>
    <row r="1324" spans="53:55" x14ac:dyDescent="0.25">
      <c r="BA1324" s="164" t="s">
        <v>1700</v>
      </c>
      <c r="BB1324" s="164">
        <v>559.50400000000002</v>
      </c>
      <c r="BC1324" s="82">
        <f t="shared" si="37"/>
        <v>676.99983999999995</v>
      </c>
    </row>
    <row r="1325" spans="53:55" x14ac:dyDescent="0.25">
      <c r="BA1325" s="164" t="s">
        <v>1701</v>
      </c>
      <c r="BB1325" s="164">
        <v>569.42100000000005</v>
      </c>
      <c r="BC1325" s="82">
        <f t="shared" si="37"/>
        <v>688.99941000000001</v>
      </c>
    </row>
    <row r="1326" spans="53:55" x14ac:dyDescent="0.25">
      <c r="BA1326" s="164" t="s">
        <v>1702</v>
      </c>
      <c r="BB1326" s="164">
        <v>659.50400000000002</v>
      </c>
      <c r="BC1326" s="82">
        <f t="shared" si="37"/>
        <v>797.99983999999995</v>
      </c>
    </row>
    <row r="1327" spans="53:55" x14ac:dyDescent="0.25">
      <c r="BA1327" s="164" t="s">
        <v>1703</v>
      </c>
      <c r="BB1327" s="164">
        <v>681.81799999999998</v>
      </c>
      <c r="BC1327" s="82">
        <f t="shared" si="37"/>
        <v>824.99977999999999</v>
      </c>
    </row>
    <row r="1328" spans="53:55" x14ac:dyDescent="0.25">
      <c r="BA1328" s="164" t="s">
        <v>1704</v>
      </c>
      <c r="BB1328" s="164">
        <v>659.50400000000002</v>
      </c>
      <c r="BC1328" s="82">
        <f t="shared" si="37"/>
        <v>797.99983999999995</v>
      </c>
    </row>
    <row r="1329" spans="53:55" x14ac:dyDescent="0.25">
      <c r="BA1329" s="164" t="s">
        <v>1705</v>
      </c>
      <c r="BB1329" s="164">
        <v>580.16499999999996</v>
      </c>
      <c r="BC1329" s="82">
        <f t="shared" si="37"/>
        <v>701.99964999999997</v>
      </c>
    </row>
    <row r="1330" spans="53:55" x14ac:dyDescent="0.25">
      <c r="BA1330" s="164" t="s">
        <v>1706</v>
      </c>
      <c r="BB1330" s="164">
        <v>698.34699999999998</v>
      </c>
      <c r="BC1330" s="82">
        <f t="shared" si="37"/>
        <v>844.99986999999999</v>
      </c>
    </row>
    <row r="1331" spans="53:55" x14ac:dyDescent="0.25">
      <c r="BA1331" s="164" t="s">
        <v>1707</v>
      </c>
      <c r="BB1331" s="164">
        <v>709.91700000000003</v>
      </c>
      <c r="BC1331" s="82">
        <f t="shared" si="37"/>
        <v>858.99957000000006</v>
      </c>
    </row>
    <row r="1332" spans="53:55" x14ac:dyDescent="0.25">
      <c r="BA1332" s="164" t="s">
        <v>1708</v>
      </c>
      <c r="BB1332" s="164">
        <v>580.16499999999996</v>
      </c>
      <c r="BC1332" s="82">
        <f t="shared" si="37"/>
        <v>701.99964999999997</v>
      </c>
    </row>
    <row r="1333" spans="53:55" x14ac:dyDescent="0.25">
      <c r="BA1333" s="164" t="s">
        <v>1709</v>
      </c>
      <c r="BB1333" s="164">
        <v>668.59500000000003</v>
      </c>
      <c r="BC1333" s="82">
        <f t="shared" si="37"/>
        <v>808.99995000000001</v>
      </c>
    </row>
    <row r="1334" spans="53:55" x14ac:dyDescent="0.25">
      <c r="BA1334" s="164" t="s">
        <v>1710</v>
      </c>
      <c r="BB1334" s="164">
        <v>819.83500000000004</v>
      </c>
      <c r="BC1334" s="82">
        <f t="shared" si="37"/>
        <v>992.00035000000003</v>
      </c>
    </row>
    <row r="1335" spans="53:55" x14ac:dyDescent="0.25">
      <c r="BA1335" s="164" t="s">
        <v>1711</v>
      </c>
      <c r="BB1335" s="164">
        <v>796.69399999999996</v>
      </c>
      <c r="BC1335" s="82">
        <f t="shared" si="37"/>
        <v>963.99973999999997</v>
      </c>
    </row>
    <row r="1336" spans="53:55" x14ac:dyDescent="0.25">
      <c r="BA1336" s="164" t="s">
        <v>1712</v>
      </c>
      <c r="BB1336" s="164">
        <v>912.39700000000005</v>
      </c>
      <c r="BC1336" s="82">
        <f t="shared" si="37"/>
        <v>1104.00037</v>
      </c>
    </row>
    <row r="1337" spans="53:55" x14ac:dyDescent="0.25">
      <c r="BA1337" s="164" t="s">
        <v>1713</v>
      </c>
      <c r="BB1337" s="164">
        <v>927.27300000000002</v>
      </c>
      <c r="BC1337" s="82">
        <f t="shared" si="37"/>
        <v>1122.0003300000001</v>
      </c>
    </row>
    <row r="1338" spans="53:55" x14ac:dyDescent="0.25">
      <c r="BA1338" s="164" t="s">
        <v>1714</v>
      </c>
      <c r="BB1338" s="164">
        <v>1428.9259999999999</v>
      </c>
      <c r="BC1338" s="82">
        <f t="shared" si="37"/>
        <v>1729.00046</v>
      </c>
    </row>
    <row r="1339" spans="53:55" x14ac:dyDescent="0.25">
      <c r="BA1339" s="164" t="s">
        <v>1715</v>
      </c>
      <c r="BB1339" s="164">
        <v>1582.645</v>
      </c>
      <c r="BC1339" s="82">
        <f t="shared" si="37"/>
        <v>1915.00045</v>
      </c>
    </row>
    <row r="1340" spans="53:55" x14ac:dyDescent="0.25">
      <c r="BA1340" s="164" t="s">
        <v>1716</v>
      </c>
      <c r="BB1340" s="164">
        <v>566.94200000000001</v>
      </c>
      <c r="BC1340" s="82">
        <f t="shared" si="37"/>
        <v>685.99982</v>
      </c>
    </row>
    <row r="1341" spans="53:55" x14ac:dyDescent="0.25">
      <c r="BA1341" s="164" t="s">
        <v>1717</v>
      </c>
      <c r="BB1341" s="164">
        <v>566.94200000000001</v>
      </c>
      <c r="BC1341" s="82">
        <f t="shared" si="37"/>
        <v>685.99982</v>
      </c>
    </row>
    <row r="1342" spans="53:55" x14ac:dyDescent="0.25">
      <c r="BA1342" s="164" t="s">
        <v>1718</v>
      </c>
      <c r="BB1342" s="164">
        <v>500.82600000000002</v>
      </c>
      <c r="BC1342" s="82">
        <f t="shared" si="37"/>
        <v>605.99946</v>
      </c>
    </row>
    <row r="1343" spans="53:55" x14ac:dyDescent="0.25">
      <c r="BA1343" s="164" t="s">
        <v>1719</v>
      </c>
      <c r="BB1343" s="164">
        <v>632.23099999999999</v>
      </c>
      <c r="BC1343" s="82">
        <f t="shared" si="37"/>
        <v>764.99950999999999</v>
      </c>
    </row>
    <row r="1344" spans="53:55" x14ac:dyDescent="0.25">
      <c r="BA1344" s="164" t="s">
        <v>1720</v>
      </c>
      <c r="BB1344" s="164">
        <v>500.82600000000002</v>
      </c>
      <c r="BC1344" s="82">
        <f t="shared" si="37"/>
        <v>605.99946</v>
      </c>
    </row>
    <row r="1345" spans="53:55" x14ac:dyDescent="0.25">
      <c r="BA1345" s="164" t="s">
        <v>1721</v>
      </c>
      <c r="BB1345" s="164">
        <v>613.22299999999996</v>
      </c>
      <c r="BC1345" s="82">
        <f t="shared" si="37"/>
        <v>741.99982999999997</v>
      </c>
    </row>
    <row r="1346" spans="53:55" x14ac:dyDescent="0.25">
      <c r="BA1346" s="164" t="s">
        <v>1722</v>
      </c>
      <c r="BB1346" s="164">
        <v>592.56200000000001</v>
      </c>
      <c r="BC1346" s="82">
        <f t="shared" si="37"/>
        <v>717.00001999999995</v>
      </c>
    </row>
    <row r="1347" spans="53:55" x14ac:dyDescent="0.25">
      <c r="BA1347" s="164" t="s">
        <v>1723</v>
      </c>
      <c r="BB1347" s="164">
        <v>652.89300000000003</v>
      </c>
      <c r="BC1347" s="82">
        <f t="shared" ref="BC1347:BC1410" si="38">BB1347*1.21</f>
        <v>790.00053000000003</v>
      </c>
    </row>
    <row r="1348" spans="53:55" x14ac:dyDescent="0.25">
      <c r="BA1348" s="164" t="s">
        <v>1724</v>
      </c>
      <c r="BB1348" s="164">
        <v>610.74400000000003</v>
      </c>
      <c r="BC1348" s="82">
        <f t="shared" si="38"/>
        <v>739.00023999999996</v>
      </c>
    </row>
    <row r="1349" spans="53:55" x14ac:dyDescent="0.25">
      <c r="BA1349" s="164" t="s">
        <v>1725</v>
      </c>
      <c r="BB1349" s="164">
        <v>802.47900000000004</v>
      </c>
      <c r="BC1349" s="82">
        <f t="shared" si="38"/>
        <v>970.99959000000001</v>
      </c>
    </row>
    <row r="1350" spans="53:55" x14ac:dyDescent="0.25">
      <c r="BA1350" s="164" t="s">
        <v>1726</v>
      </c>
      <c r="BB1350" s="164">
        <v>363.63600000000002</v>
      </c>
      <c r="BC1350" s="82">
        <f t="shared" si="38"/>
        <v>439.99956000000003</v>
      </c>
    </row>
    <row r="1351" spans="53:55" x14ac:dyDescent="0.25">
      <c r="BA1351" s="164" t="s">
        <v>1727</v>
      </c>
      <c r="BB1351" s="164">
        <v>472.72699999999998</v>
      </c>
      <c r="BC1351" s="82">
        <f t="shared" si="38"/>
        <v>571.99966999999992</v>
      </c>
    </row>
    <row r="1352" spans="53:55" x14ac:dyDescent="0.25">
      <c r="BA1352" s="164" t="s">
        <v>1728</v>
      </c>
      <c r="BB1352" s="164">
        <v>409.09100000000001</v>
      </c>
      <c r="BC1352" s="82">
        <f t="shared" si="38"/>
        <v>495.00011000000001</v>
      </c>
    </row>
    <row r="1353" spans="53:55" x14ac:dyDescent="0.25">
      <c r="BA1353" s="164" t="s">
        <v>1729</v>
      </c>
      <c r="BB1353" s="164">
        <v>400</v>
      </c>
      <c r="BC1353" s="82">
        <f t="shared" si="38"/>
        <v>484</v>
      </c>
    </row>
    <row r="1354" spans="53:55" x14ac:dyDescent="0.25">
      <c r="BA1354" s="164" t="s">
        <v>1730</v>
      </c>
      <c r="BB1354" s="164">
        <v>504.13200000000001</v>
      </c>
      <c r="BC1354" s="82">
        <f t="shared" si="38"/>
        <v>609.99972000000002</v>
      </c>
    </row>
    <row r="1355" spans="53:55" x14ac:dyDescent="0.25">
      <c r="BA1355" s="164" t="s">
        <v>1731</v>
      </c>
      <c r="BB1355" s="164">
        <v>725.62</v>
      </c>
      <c r="BC1355" s="82">
        <f t="shared" si="38"/>
        <v>878.00019999999995</v>
      </c>
    </row>
    <row r="1356" spans="53:55" x14ac:dyDescent="0.25">
      <c r="BA1356" s="164" t="s">
        <v>1732</v>
      </c>
      <c r="BB1356" s="164">
        <v>317.35500000000002</v>
      </c>
      <c r="BC1356" s="82">
        <f t="shared" si="38"/>
        <v>383.99955</v>
      </c>
    </row>
    <row r="1357" spans="53:55" x14ac:dyDescent="0.25">
      <c r="BA1357" s="164" t="s">
        <v>1733</v>
      </c>
      <c r="BB1357" s="164">
        <v>381.81799999999998</v>
      </c>
      <c r="BC1357" s="82">
        <f t="shared" si="38"/>
        <v>461.99977999999999</v>
      </c>
    </row>
    <row r="1358" spans="53:55" x14ac:dyDescent="0.25">
      <c r="BA1358" s="164" t="s">
        <v>1734</v>
      </c>
      <c r="BB1358" s="164">
        <v>536.36400000000003</v>
      </c>
      <c r="BC1358" s="82">
        <f t="shared" si="38"/>
        <v>649.00044000000003</v>
      </c>
    </row>
    <row r="1359" spans="53:55" x14ac:dyDescent="0.25">
      <c r="BA1359" s="164" t="s">
        <v>1735</v>
      </c>
      <c r="BB1359" s="164">
        <v>148.76</v>
      </c>
      <c r="BC1359" s="82">
        <f t="shared" si="38"/>
        <v>179.99959999999999</v>
      </c>
    </row>
    <row r="1360" spans="53:55" x14ac:dyDescent="0.25">
      <c r="BA1360" s="164" t="s">
        <v>1736</v>
      </c>
      <c r="BB1360" s="164">
        <v>166.94200000000001</v>
      </c>
      <c r="BC1360" s="82">
        <f t="shared" si="38"/>
        <v>201.99982</v>
      </c>
    </row>
    <row r="1361" spans="53:55" x14ac:dyDescent="0.25">
      <c r="BA1361" s="164" t="s">
        <v>1737</v>
      </c>
      <c r="BB1361" s="164">
        <v>163.636</v>
      </c>
      <c r="BC1361" s="82">
        <f t="shared" si="38"/>
        <v>197.99956</v>
      </c>
    </row>
    <row r="1362" spans="53:55" x14ac:dyDescent="0.25">
      <c r="BA1362" s="164" t="s">
        <v>1738</v>
      </c>
      <c r="BB1362" s="164">
        <v>181.81800000000001</v>
      </c>
      <c r="BC1362" s="82">
        <f t="shared" si="38"/>
        <v>219.99978000000002</v>
      </c>
    </row>
    <row r="1363" spans="53:55" x14ac:dyDescent="0.25">
      <c r="BA1363" s="164" t="s">
        <v>1739</v>
      </c>
      <c r="BB1363" s="164">
        <v>12.397</v>
      </c>
      <c r="BC1363" s="82">
        <f t="shared" si="38"/>
        <v>15.00037</v>
      </c>
    </row>
    <row r="1364" spans="53:55" x14ac:dyDescent="0.25">
      <c r="BA1364" s="164" t="s">
        <v>1740</v>
      </c>
      <c r="BB1364" s="164">
        <v>10.744</v>
      </c>
      <c r="BC1364" s="82">
        <f t="shared" si="38"/>
        <v>13.00024</v>
      </c>
    </row>
    <row r="1365" spans="53:55" x14ac:dyDescent="0.25">
      <c r="BA1365" s="164" t="s">
        <v>1741</v>
      </c>
      <c r="BB1365" s="164">
        <v>14.05</v>
      </c>
      <c r="BC1365" s="82">
        <f t="shared" si="38"/>
        <v>17.000499999999999</v>
      </c>
    </row>
    <row r="1366" spans="53:55" x14ac:dyDescent="0.25">
      <c r="BA1366" s="164" t="s">
        <v>1742</v>
      </c>
      <c r="BB1366" s="164">
        <v>22.934000000000001</v>
      </c>
      <c r="BC1366" s="82">
        <f t="shared" si="38"/>
        <v>27.750140000000002</v>
      </c>
    </row>
    <row r="1367" spans="53:55" x14ac:dyDescent="0.25">
      <c r="BA1367" s="164" t="s">
        <v>1743</v>
      </c>
      <c r="BB1367" s="164">
        <v>4.1319999999999997</v>
      </c>
      <c r="BC1367" s="82">
        <f t="shared" si="38"/>
        <v>4.9997199999999991</v>
      </c>
    </row>
    <row r="1368" spans="53:55" x14ac:dyDescent="0.25">
      <c r="BA1368" s="164" t="s">
        <v>1744</v>
      </c>
      <c r="BB1368" s="164">
        <v>4.1319999999999997</v>
      </c>
      <c r="BC1368" s="82">
        <f t="shared" si="38"/>
        <v>4.9997199999999991</v>
      </c>
    </row>
    <row r="1369" spans="53:55" x14ac:dyDescent="0.25">
      <c r="BA1369" s="164" t="s">
        <v>1745</v>
      </c>
      <c r="BB1369" s="164">
        <v>29.751999999999999</v>
      </c>
      <c r="BC1369" s="82">
        <f t="shared" si="38"/>
        <v>35.999919999999996</v>
      </c>
    </row>
    <row r="1370" spans="53:55" x14ac:dyDescent="0.25">
      <c r="BA1370" s="164" t="s">
        <v>1746</v>
      </c>
      <c r="BB1370" s="164">
        <v>7.4379999999999997</v>
      </c>
      <c r="BC1370" s="82">
        <f t="shared" si="38"/>
        <v>8.999979999999999</v>
      </c>
    </row>
    <row r="1371" spans="53:55" x14ac:dyDescent="0.25">
      <c r="BA1371" s="164" t="s">
        <v>1747</v>
      </c>
      <c r="BB1371" s="164">
        <v>15.694000000000001</v>
      </c>
      <c r="BC1371" s="82">
        <f t="shared" si="38"/>
        <v>18.989740000000001</v>
      </c>
    </row>
    <row r="1372" spans="53:55" x14ac:dyDescent="0.25">
      <c r="BA1372" s="164" t="s">
        <v>1748</v>
      </c>
      <c r="BB1372" s="164">
        <v>4.9589999999999996</v>
      </c>
      <c r="BC1372" s="82">
        <f t="shared" si="38"/>
        <v>6.0003899999999994</v>
      </c>
    </row>
    <row r="1373" spans="53:55" x14ac:dyDescent="0.25">
      <c r="BA1373" s="164" t="s">
        <v>1749</v>
      </c>
      <c r="BB1373" s="164">
        <v>5.7850000000000001</v>
      </c>
      <c r="BC1373" s="82">
        <f t="shared" si="38"/>
        <v>6.9998500000000003</v>
      </c>
    </row>
    <row r="1374" spans="53:55" x14ac:dyDescent="0.25">
      <c r="BA1374" s="164" t="s">
        <v>1750</v>
      </c>
      <c r="BB1374" s="164">
        <v>3.306</v>
      </c>
      <c r="BC1374" s="82">
        <f t="shared" si="38"/>
        <v>4.0002599999999999</v>
      </c>
    </row>
    <row r="1375" spans="53:55" x14ac:dyDescent="0.25">
      <c r="BA1375" s="164" t="s">
        <v>1751</v>
      </c>
      <c r="BB1375" s="164">
        <v>4.9589999999999996</v>
      </c>
      <c r="BC1375" s="82">
        <f t="shared" si="38"/>
        <v>6.0003899999999994</v>
      </c>
    </row>
    <row r="1376" spans="53:55" x14ac:dyDescent="0.25">
      <c r="BA1376" s="164" t="s">
        <v>1752</v>
      </c>
      <c r="BB1376" s="164">
        <v>205.785</v>
      </c>
      <c r="BC1376" s="82">
        <f t="shared" si="38"/>
        <v>248.99984999999998</v>
      </c>
    </row>
    <row r="1377" spans="53:55" x14ac:dyDescent="0.25">
      <c r="BA1377" s="164" t="s">
        <v>1753</v>
      </c>
      <c r="BB1377" s="164">
        <v>613.22299999999996</v>
      </c>
      <c r="BC1377" s="82">
        <f t="shared" si="38"/>
        <v>741.99982999999997</v>
      </c>
    </row>
    <row r="1378" spans="53:55" x14ac:dyDescent="0.25">
      <c r="BA1378" s="164" t="s">
        <v>1754</v>
      </c>
      <c r="BB1378" s="164">
        <v>652.06600000000003</v>
      </c>
      <c r="BC1378" s="82">
        <f t="shared" si="38"/>
        <v>788.99986000000001</v>
      </c>
    </row>
    <row r="1379" spans="53:55" x14ac:dyDescent="0.25">
      <c r="BA1379" s="164" t="s">
        <v>1755</v>
      </c>
      <c r="BB1379" s="164">
        <v>782.64499999999998</v>
      </c>
      <c r="BC1379" s="82">
        <f t="shared" si="38"/>
        <v>947.00045</v>
      </c>
    </row>
    <row r="1380" spans="53:55" x14ac:dyDescent="0.25">
      <c r="BA1380" s="164" t="s">
        <v>1756</v>
      </c>
      <c r="BB1380" s="164">
        <v>822.31399999999996</v>
      </c>
      <c r="BC1380" s="82">
        <f t="shared" si="38"/>
        <v>994.99993999999992</v>
      </c>
    </row>
    <row r="1381" spans="53:55" x14ac:dyDescent="0.25">
      <c r="BA1381" s="164" t="s">
        <v>1757</v>
      </c>
      <c r="BB1381" s="164">
        <v>1004.9589999999999</v>
      </c>
      <c r="BC1381" s="82">
        <f t="shared" si="38"/>
        <v>1216.0003899999999</v>
      </c>
    </row>
    <row r="1382" spans="53:55" x14ac:dyDescent="0.25">
      <c r="BA1382" s="164" t="s">
        <v>1758</v>
      </c>
      <c r="BB1382" s="164">
        <v>730.57899999999995</v>
      </c>
      <c r="BC1382" s="82">
        <f t="shared" si="38"/>
        <v>884.00058999999987</v>
      </c>
    </row>
    <row r="1383" spans="53:55" x14ac:dyDescent="0.25">
      <c r="BA1383" s="164" t="s">
        <v>1759</v>
      </c>
      <c r="BB1383" s="164">
        <v>757.02499999999998</v>
      </c>
      <c r="BC1383" s="82">
        <f t="shared" si="38"/>
        <v>916.00024999999994</v>
      </c>
    </row>
    <row r="1384" spans="53:55" x14ac:dyDescent="0.25">
      <c r="BA1384" s="164" t="s">
        <v>1760</v>
      </c>
      <c r="BB1384" s="164">
        <v>900</v>
      </c>
      <c r="BC1384" s="82">
        <f t="shared" si="38"/>
        <v>1089</v>
      </c>
    </row>
    <row r="1385" spans="53:55" x14ac:dyDescent="0.25">
      <c r="BA1385" s="164" t="s">
        <v>1761</v>
      </c>
      <c r="BB1385" s="164">
        <v>939.66899999999998</v>
      </c>
      <c r="BC1385" s="82">
        <f t="shared" si="38"/>
        <v>1136.9994899999999</v>
      </c>
    </row>
    <row r="1386" spans="53:55" x14ac:dyDescent="0.25">
      <c r="BA1386" s="164" t="s">
        <v>1762</v>
      </c>
      <c r="BB1386" s="164">
        <v>1119.835</v>
      </c>
      <c r="BC1386" s="82">
        <f t="shared" si="38"/>
        <v>1355.00035</v>
      </c>
    </row>
    <row r="1387" spans="53:55" x14ac:dyDescent="0.25">
      <c r="BA1387" s="164" t="s">
        <v>1763</v>
      </c>
      <c r="BB1387" s="164">
        <v>1061.9829999999999</v>
      </c>
      <c r="BC1387" s="82">
        <f t="shared" si="38"/>
        <v>1284.9994299999998</v>
      </c>
    </row>
    <row r="1388" spans="53:55" x14ac:dyDescent="0.25">
      <c r="BA1388" s="164" t="s">
        <v>1764</v>
      </c>
      <c r="BB1388" s="164">
        <v>1259.5039999999999</v>
      </c>
      <c r="BC1388" s="82">
        <f t="shared" si="38"/>
        <v>1523.9998399999999</v>
      </c>
    </row>
    <row r="1389" spans="53:55" x14ac:dyDescent="0.25">
      <c r="BA1389" s="164" t="s">
        <v>1765</v>
      </c>
      <c r="BB1389" s="164">
        <v>1057.0250000000001</v>
      </c>
      <c r="BC1389" s="82">
        <f t="shared" si="38"/>
        <v>1279.0002500000001</v>
      </c>
    </row>
    <row r="1390" spans="53:55" x14ac:dyDescent="0.25">
      <c r="BA1390" s="164" t="s">
        <v>1766</v>
      </c>
      <c r="BB1390" s="164">
        <v>1254.546</v>
      </c>
      <c r="BC1390" s="82">
        <f t="shared" si="38"/>
        <v>1518.0006599999999</v>
      </c>
    </row>
    <row r="1391" spans="53:55" x14ac:dyDescent="0.25">
      <c r="BA1391" s="164" t="s">
        <v>1767</v>
      </c>
      <c r="BB1391" s="164">
        <v>1197.521</v>
      </c>
      <c r="BC1391" s="82">
        <f t="shared" si="38"/>
        <v>1449.0004099999999</v>
      </c>
    </row>
    <row r="1392" spans="53:55" x14ac:dyDescent="0.25">
      <c r="BA1392" s="164" t="s">
        <v>1768</v>
      </c>
      <c r="BB1392" s="164">
        <v>1395.0419999999999</v>
      </c>
      <c r="BC1392" s="82">
        <f t="shared" si="38"/>
        <v>1688.0008199999997</v>
      </c>
    </row>
    <row r="1393" spans="53:55" x14ac:dyDescent="0.25">
      <c r="BA1393" s="164" t="s">
        <v>1769</v>
      </c>
      <c r="BB1393" s="164">
        <v>1244.6279999999999</v>
      </c>
      <c r="BC1393" s="82">
        <f t="shared" si="38"/>
        <v>1505.9998799999998</v>
      </c>
    </row>
    <row r="1394" spans="53:55" x14ac:dyDescent="0.25">
      <c r="BA1394" s="164" t="s">
        <v>1770</v>
      </c>
      <c r="BB1394" s="164">
        <v>1442.1489999999999</v>
      </c>
      <c r="BC1394" s="82">
        <f t="shared" si="38"/>
        <v>1745.0002899999997</v>
      </c>
    </row>
    <row r="1395" spans="53:55" x14ac:dyDescent="0.25">
      <c r="BA1395" s="164" t="s">
        <v>1771</v>
      </c>
      <c r="BB1395" s="164">
        <v>1417.355</v>
      </c>
      <c r="BC1395" s="82">
        <f t="shared" si="38"/>
        <v>1714.99955</v>
      </c>
    </row>
    <row r="1396" spans="53:55" x14ac:dyDescent="0.25">
      <c r="BA1396" s="164" t="s">
        <v>1772</v>
      </c>
      <c r="BB1396" s="164">
        <v>1614.876</v>
      </c>
      <c r="BC1396" s="82">
        <f t="shared" si="38"/>
        <v>1953.9999599999999</v>
      </c>
    </row>
    <row r="1397" spans="53:55" x14ac:dyDescent="0.25">
      <c r="BA1397" s="164" t="s">
        <v>1773</v>
      </c>
      <c r="BB1397" s="164">
        <v>197.52099999999999</v>
      </c>
      <c r="BC1397" s="82">
        <f t="shared" si="38"/>
        <v>239.00040999999999</v>
      </c>
    </row>
    <row r="1398" spans="53:55" x14ac:dyDescent="0.25">
      <c r="BA1398" s="164" t="s">
        <v>1774</v>
      </c>
      <c r="BB1398" s="164">
        <v>276.03300000000002</v>
      </c>
      <c r="BC1398" s="82">
        <f t="shared" si="38"/>
        <v>333.99993000000001</v>
      </c>
    </row>
    <row r="1399" spans="53:55" x14ac:dyDescent="0.25">
      <c r="BA1399" s="164" t="s">
        <v>1775</v>
      </c>
      <c r="BB1399" s="164">
        <v>306.61200000000002</v>
      </c>
      <c r="BC1399" s="82">
        <f t="shared" si="38"/>
        <v>371.00051999999999</v>
      </c>
    </row>
    <row r="1400" spans="53:55" x14ac:dyDescent="0.25">
      <c r="BA1400" s="164" t="s">
        <v>1776</v>
      </c>
      <c r="BB1400" s="164">
        <v>361.15699999999998</v>
      </c>
      <c r="BC1400" s="82">
        <f t="shared" si="38"/>
        <v>436.99996999999996</v>
      </c>
    </row>
    <row r="1401" spans="53:55" x14ac:dyDescent="0.25">
      <c r="BA1401" s="164" t="s">
        <v>1777</v>
      </c>
      <c r="BB1401" s="164">
        <v>385.95</v>
      </c>
      <c r="BC1401" s="82">
        <f t="shared" si="38"/>
        <v>466.99949999999995</v>
      </c>
    </row>
    <row r="1402" spans="53:55" x14ac:dyDescent="0.25">
      <c r="BA1402" s="164" t="s">
        <v>1778</v>
      </c>
      <c r="BB1402" s="164">
        <v>473.55399999999997</v>
      </c>
      <c r="BC1402" s="82">
        <f t="shared" si="38"/>
        <v>573.00033999999994</v>
      </c>
    </row>
    <row r="1403" spans="53:55" x14ac:dyDescent="0.25">
      <c r="BA1403" s="164" t="s">
        <v>1779</v>
      </c>
      <c r="BB1403" s="164">
        <v>549.58699999999999</v>
      </c>
      <c r="BC1403" s="82">
        <f t="shared" si="38"/>
        <v>665.00027</v>
      </c>
    </row>
    <row r="1404" spans="53:55" x14ac:dyDescent="0.25">
      <c r="BA1404" s="164" t="s">
        <v>1780</v>
      </c>
      <c r="BB1404" s="164">
        <v>826.44600000000003</v>
      </c>
      <c r="BC1404" s="82">
        <f t="shared" si="38"/>
        <v>999.99965999999995</v>
      </c>
    </row>
    <row r="1405" spans="53:55" x14ac:dyDescent="0.25">
      <c r="BA1405" s="164" t="s">
        <v>1781</v>
      </c>
      <c r="BB1405" s="164">
        <v>247.107</v>
      </c>
      <c r="BC1405" s="82">
        <f t="shared" si="38"/>
        <v>298.99946999999997</v>
      </c>
    </row>
    <row r="1406" spans="53:55" x14ac:dyDescent="0.25">
      <c r="BA1406" s="164" t="s">
        <v>1782</v>
      </c>
      <c r="BB1406" s="164">
        <v>280.16500000000002</v>
      </c>
      <c r="BC1406" s="82">
        <f t="shared" si="38"/>
        <v>338.99965000000003</v>
      </c>
    </row>
    <row r="1407" spans="53:55" x14ac:dyDescent="0.25">
      <c r="BA1407" s="164" t="s">
        <v>1783</v>
      </c>
      <c r="BB1407" s="164">
        <v>329.75200000000001</v>
      </c>
      <c r="BC1407" s="82">
        <f t="shared" si="38"/>
        <v>398.99991999999997</v>
      </c>
    </row>
    <row r="1408" spans="53:55" x14ac:dyDescent="0.25">
      <c r="BA1408" s="164" t="s">
        <v>1784</v>
      </c>
      <c r="BB1408" s="164">
        <v>352.89299999999997</v>
      </c>
      <c r="BC1408" s="82">
        <f t="shared" si="38"/>
        <v>427.00052999999997</v>
      </c>
    </row>
    <row r="1409" spans="53:55" x14ac:dyDescent="0.25">
      <c r="BA1409" s="164" t="s">
        <v>1785</v>
      </c>
      <c r="BB1409" s="164">
        <v>435.53699999999998</v>
      </c>
      <c r="BC1409" s="82">
        <f t="shared" si="38"/>
        <v>526.99977000000001</v>
      </c>
    </row>
    <row r="1410" spans="53:55" x14ac:dyDescent="0.25">
      <c r="BA1410" s="164" t="s">
        <v>1786</v>
      </c>
      <c r="BB1410" s="164">
        <v>505.78500000000003</v>
      </c>
      <c r="BC1410" s="82">
        <f t="shared" si="38"/>
        <v>611.99985000000004</v>
      </c>
    </row>
    <row r="1411" spans="53:55" x14ac:dyDescent="0.25">
      <c r="BA1411" s="164" t="s">
        <v>1787</v>
      </c>
      <c r="BB1411" s="164">
        <v>776.86</v>
      </c>
      <c r="BC1411" s="82">
        <f t="shared" ref="BC1411:BC1474" si="39">BB1411*1.21</f>
        <v>940.00059999999996</v>
      </c>
    </row>
    <row r="1412" spans="53:55" x14ac:dyDescent="0.25">
      <c r="BA1412" s="164" t="s">
        <v>1788</v>
      </c>
      <c r="BB1412" s="164">
        <v>285.95</v>
      </c>
      <c r="BC1412" s="82">
        <f t="shared" si="39"/>
        <v>345.99949999999995</v>
      </c>
    </row>
    <row r="1413" spans="53:55" x14ac:dyDescent="0.25">
      <c r="BA1413" s="164" t="s">
        <v>1789</v>
      </c>
      <c r="BB1413" s="164">
        <v>213.22300000000001</v>
      </c>
      <c r="BC1413" s="82">
        <f t="shared" si="39"/>
        <v>257.99983000000003</v>
      </c>
    </row>
    <row r="1414" spans="53:55" x14ac:dyDescent="0.25">
      <c r="BA1414" s="164" t="s">
        <v>1790</v>
      </c>
      <c r="BB1414" s="164">
        <v>164.46299999999999</v>
      </c>
      <c r="BC1414" s="82">
        <f t="shared" si="39"/>
        <v>199.00022999999999</v>
      </c>
    </row>
    <row r="1415" spans="53:55" x14ac:dyDescent="0.25">
      <c r="BA1415" s="164" t="s">
        <v>1791</v>
      </c>
      <c r="BB1415" s="164">
        <v>554.54600000000005</v>
      </c>
      <c r="BC1415" s="82">
        <f t="shared" si="39"/>
        <v>671.00066000000004</v>
      </c>
    </row>
    <row r="1416" spans="53:55" x14ac:dyDescent="0.25">
      <c r="BA1416" s="164" t="s">
        <v>1792</v>
      </c>
      <c r="BB1416" s="164">
        <v>991.73599999999999</v>
      </c>
      <c r="BC1416" s="82">
        <f t="shared" si="39"/>
        <v>1200.00056</v>
      </c>
    </row>
    <row r="1417" spans="53:55" x14ac:dyDescent="0.25">
      <c r="BA1417" s="164" t="s">
        <v>1793</v>
      </c>
      <c r="BB1417" s="164">
        <v>1115.702</v>
      </c>
      <c r="BC1417" s="82">
        <f t="shared" si="39"/>
        <v>1349.9994199999999</v>
      </c>
    </row>
    <row r="1418" spans="53:55" x14ac:dyDescent="0.25">
      <c r="BA1418" s="164" t="s">
        <v>1794</v>
      </c>
      <c r="BB1418" s="164"/>
      <c r="BC1418" s="82">
        <f t="shared" si="39"/>
        <v>0</v>
      </c>
    </row>
    <row r="1419" spans="53:55" x14ac:dyDescent="0.25">
      <c r="BA1419" s="164" t="s">
        <v>1795</v>
      </c>
      <c r="BB1419" s="164">
        <v>49.59</v>
      </c>
      <c r="BC1419" s="82">
        <f t="shared" si="39"/>
        <v>60.003900000000002</v>
      </c>
    </row>
    <row r="1420" spans="53:55" x14ac:dyDescent="0.25">
      <c r="BA1420" s="164" t="s">
        <v>1796</v>
      </c>
      <c r="BB1420" s="164">
        <v>49.59</v>
      </c>
      <c r="BC1420" s="82">
        <f t="shared" si="39"/>
        <v>60.003900000000002</v>
      </c>
    </row>
    <row r="1421" spans="53:55" x14ac:dyDescent="0.25">
      <c r="BA1421" s="164" t="s">
        <v>1797</v>
      </c>
      <c r="BB1421" s="164">
        <v>49.59</v>
      </c>
      <c r="BC1421" s="82">
        <f t="shared" si="39"/>
        <v>60.003900000000002</v>
      </c>
    </row>
    <row r="1422" spans="53:55" x14ac:dyDescent="0.25">
      <c r="BA1422" s="164" t="s">
        <v>1798</v>
      </c>
      <c r="BB1422" s="164">
        <v>49.59</v>
      </c>
      <c r="BC1422" s="82">
        <f t="shared" si="39"/>
        <v>60.003900000000002</v>
      </c>
    </row>
    <row r="1423" spans="53:55" x14ac:dyDescent="0.25">
      <c r="BA1423" s="164" t="s">
        <v>1799</v>
      </c>
      <c r="BB1423" s="164">
        <v>49.59</v>
      </c>
      <c r="BC1423" s="82">
        <f t="shared" si="39"/>
        <v>60.003900000000002</v>
      </c>
    </row>
    <row r="1424" spans="53:55" x14ac:dyDescent="0.25">
      <c r="BA1424" s="164" t="s">
        <v>1800</v>
      </c>
      <c r="BB1424" s="164">
        <v>49.59</v>
      </c>
      <c r="BC1424" s="82">
        <f t="shared" si="39"/>
        <v>60.003900000000002</v>
      </c>
    </row>
    <row r="1425" spans="53:55" x14ac:dyDescent="0.25">
      <c r="BA1425" s="164" t="s">
        <v>1801</v>
      </c>
      <c r="BB1425" s="164">
        <v>49.59</v>
      </c>
      <c r="BC1425" s="82">
        <f t="shared" si="39"/>
        <v>60.003900000000002</v>
      </c>
    </row>
    <row r="1426" spans="53:55" x14ac:dyDescent="0.25">
      <c r="BA1426" s="164" t="s">
        <v>1802</v>
      </c>
      <c r="BB1426" s="164">
        <v>49.59</v>
      </c>
      <c r="BC1426" s="82">
        <f t="shared" si="39"/>
        <v>60.003900000000002</v>
      </c>
    </row>
    <row r="1427" spans="53:55" x14ac:dyDescent="0.25">
      <c r="BA1427" s="164" t="s">
        <v>1803</v>
      </c>
      <c r="BB1427" s="164">
        <v>9.92</v>
      </c>
      <c r="BC1427" s="82">
        <f t="shared" si="39"/>
        <v>12.0032</v>
      </c>
    </row>
    <row r="1428" spans="53:55" x14ac:dyDescent="0.25">
      <c r="BA1428" s="164" t="s">
        <v>1804</v>
      </c>
      <c r="BB1428" s="164">
        <v>9.92</v>
      </c>
      <c r="BC1428" s="82">
        <f t="shared" si="39"/>
        <v>12.0032</v>
      </c>
    </row>
    <row r="1429" spans="53:55" x14ac:dyDescent="0.25">
      <c r="BA1429" s="164" t="s">
        <v>1805</v>
      </c>
      <c r="BB1429" s="164">
        <v>9.92</v>
      </c>
      <c r="BC1429" s="82">
        <f t="shared" si="39"/>
        <v>12.0032</v>
      </c>
    </row>
    <row r="1430" spans="53:55" x14ac:dyDescent="0.25">
      <c r="BA1430" s="164" t="s">
        <v>1806</v>
      </c>
      <c r="BB1430" s="164">
        <v>9.92</v>
      </c>
      <c r="BC1430" s="82">
        <f t="shared" si="39"/>
        <v>12.0032</v>
      </c>
    </row>
    <row r="1431" spans="53:55" x14ac:dyDescent="0.25">
      <c r="BA1431" s="164" t="s">
        <v>1807</v>
      </c>
      <c r="BB1431" s="164">
        <v>10.74</v>
      </c>
      <c r="BC1431" s="82">
        <f t="shared" si="39"/>
        <v>12.9954</v>
      </c>
    </row>
    <row r="1432" spans="53:55" x14ac:dyDescent="0.25">
      <c r="BA1432" s="164" t="s">
        <v>1808</v>
      </c>
      <c r="BB1432" s="164">
        <v>9.92</v>
      </c>
      <c r="BC1432" s="82">
        <f t="shared" si="39"/>
        <v>12.0032</v>
      </c>
    </row>
    <row r="1433" spans="53:55" x14ac:dyDescent="0.25">
      <c r="BA1433" s="164" t="s">
        <v>1809</v>
      </c>
      <c r="BB1433" s="164">
        <v>10.33</v>
      </c>
      <c r="BC1433" s="82">
        <f t="shared" si="39"/>
        <v>12.4993</v>
      </c>
    </row>
    <row r="1434" spans="53:55" x14ac:dyDescent="0.25">
      <c r="BA1434" s="164" t="s">
        <v>1810</v>
      </c>
      <c r="BB1434" s="164">
        <v>10.33</v>
      </c>
      <c r="BC1434" s="82">
        <f t="shared" si="39"/>
        <v>12.4993</v>
      </c>
    </row>
    <row r="1435" spans="53:55" x14ac:dyDescent="0.25">
      <c r="BA1435" s="164" t="s">
        <v>1811</v>
      </c>
      <c r="BB1435" s="164">
        <v>9.09</v>
      </c>
      <c r="BC1435" s="82">
        <f t="shared" si="39"/>
        <v>10.998899999999999</v>
      </c>
    </row>
    <row r="1436" spans="53:55" x14ac:dyDescent="0.25">
      <c r="BA1436" s="164" t="s">
        <v>1812</v>
      </c>
      <c r="BB1436" s="164">
        <v>10.74</v>
      </c>
      <c r="BC1436" s="82">
        <f t="shared" si="39"/>
        <v>12.9954</v>
      </c>
    </row>
    <row r="1437" spans="53:55" x14ac:dyDescent="0.25">
      <c r="BA1437" s="164" t="s">
        <v>1813</v>
      </c>
      <c r="BB1437" s="164">
        <v>10.74</v>
      </c>
      <c r="BC1437" s="82">
        <f t="shared" si="39"/>
        <v>12.9954</v>
      </c>
    </row>
    <row r="1438" spans="53:55" x14ac:dyDescent="0.25">
      <c r="BA1438" s="164" t="s">
        <v>1814</v>
      </c>
      <c r="BB1438" s="164">
        <v>10.74</v>
      </c>
      <c r="BC1438" s="82">
        <f t="shared" si="39"/>
        <v>12.9954</v>
      </c>
    </row>
    <row r="1439" spans="53:55" x14ac:dyDescent="0.25">
      <c r="BA1439" s="164" t="s">
        <v>1815</v>
      </c>
      <c r="BB1439" s="164">
        <v>10.33</v>
      </c>
      <c r="BC1439" s="82">
        <f t="shared" si="39"/>
        <v>12.4993</v>
      </c>
    </row>
    <row r="1440" spans="53:55" x14ac:dyDescent="0.25">
      <c r="BA1440" s="164" t="s">
        <v>1816</v>
      </c>
      <c r="BB1440" s="164">
        <v>10.33</v>
      </c>
      <c r="BC1440" s="82">
        <f t="shared" si="39"/>
        <v>12.4993</v>
      </c>
    </row>
    <row r="1441" spans="53:55" x14ac:dyDescent="0.25">
      <c r="BA1441" s="164" t="s">
        <v>1817</v>
      </c>
      <c r="BB1441" s="164">
        <v>10.33</v>
      </c>
      <c r="BC1441" s="82">
        <f t="shared" si="39"/>
        <v>12.4993</v>
      </c>
    </row>
    <row r="1442" spans="53:55" x14ac:dyDescent="0.25">
      <c r="BA1442" s="164" t="s">
        <v>1818</v>
      </c>
      <c r="BB1442" s="164">
        <v>9.09</v>
      </c>
      <c r="BC1442" s="82">
        <f t="shared" si="39"/>
        <v>10.998899999999999</v>
      </c>
    </row>
    <row r="1443" spans="53:55" x14ac:dyDescent="0.25">
      <c r="BA1443" s="164" t="s">
        <v>1819</v>
      </c>
      <c r="BB1443" s="164">
        <v>9.09</v>
      </c>
      <c r="BC1443" s="82">
        <f t="shared" si="39"/>
        <v>10.998899999999999</v>
      </c>
    </row>
    <row r="1444" spans="53:55" x14ac:dyDescent="0.25">
      <c r="BA1444" s="164" t="s">
        <v>1820</v>
      </c>
      <c r="BB1444" s="164">
        <v>9.09</v>
      </c>
      <c r="BC1444" s="82">
        <f t="shared" si="39"/>
        <v>10.998899999999999</v>
      </c>
    </row>
    <row r="1445" spans="53:55" x14ac:dyDescent="0.25">
      <c r="BA1445" s="164" t="s">
        <v>1821</v>
      </c>
      <c r="BB1445" s="164">
        <v>9.09</v>
      </c>
      <c r="BC1445" s="82">
        <f t="shared" si="39"/>
        <v>10.998899999999999</v>
      </c>
    </row>
    <row r="1446" spans="53:55" x14ac:dyDescent="0.25">
      <c r="BA1446" s="164" t="s">
        <v>1822</v>
      </c>
      <c r="BB1446" s="164">
        <v>9.09</v>
      </c>
      <c r="BC1446" s="82">
        <f t="shared" si="39"/>
        <v>10.998899999999999</v>
      </c>
    </row>
    <row r="1447" spans="53:55" x14ac:dyDescent="0.25">
      <c r="BA1447" s="164" t="s">
        <v>1823</v>
      </c>
      <c r="BB1447" s="164">
        <v>9.09</v>
      </c>
      <c r="BC1447" s="82">
        <f t="shared" si="39"/>
        <v>10.998899999999999</v>
      </c>
    </row>
    <row r="1448" spans="53:55" x14ac:dyDescent="0.25">
      <c r="BA1448" s="164" t="s">
        <v>1824</v>
      </c>
      <c r="BB1448" s="164">
        <v>1.24</v>
      </c>
      <c r="BC1448" s="82">
        <f t="shared" si="39"/>
        <v>1.5004</v>
      </c>
    </row>
    <row r="1449" spans="53:55" x14ac:dyDescent="0.25">
      <c r="BA1449" s="164" t="s">
        <v>1825</v>
      </c>
      <c r="BB1449" s="164">
        <v>2.0659999999999998</v>
      </c>
      <c r="BC1449" s="82">
        <f t="shared" si="39"/>
        <v>2.4998599999999995</v>
      </c>
    </row>
    <row r="1450" spans="53:55" x14ac:dyDescent="0.25">
      <c r="BA1450" s="164" t="s">
        <v>1826</v>
      </c>
      <c r="BB1450" s="164">
        <v>6.1980000000000004</v>
      </c>
      <c r="BC1450" s="82">
        <f t="shared" si="39"/>
        <v>7.4995799999999999</v>
      </c>
    </row>
    <row r="1451" spans="53:55" x14ac:dyDescent="0.25">
      <c r="BA1451" s="164" t="s">
        <v>1827</v>
      </c>
      <c r="BB1451" s="164">
        <v>2.0659999999999998</v>
      </c>
      <c r="BC1451" s="82">
        <f t="shared" si="39"/>
        <v>2.4998599999999995</v>
      </c>
    </row>
    <row r="1452" spans="53:55" x14ac:dyDescent="0.25">
      <c r="BA1452" s="164" t="s">
        <v>1828</v>
      </c>
      <c r="BB1452" s="164">
        <v>2.0659999999999998</v>
      </c>
      <c r="BC1452" s="82">
        <f t="shared" si="39"/>
        <v>2.4998599999999995</v>
      </c>
    </row>
    <row r="1453" spans="53:55" x14ac:dyDescent="0.25">
      <c r="BA1453" s="164" t="s">
        <v>1829</v>
      </c>
      <c r="BB1453" s="164">
        <v>3123.97</v>
      </c>
      <c r="BC1453" s="82">
        <f t="shared" si="39"/>
        <v>3780.0036999999998</v>
      </c>
    </row>
    <row r="1454" spans="53:55" x14ac:dyDescent="0.25">
      <c r="BA1454" s="164" t="s">
        <v>1830</v>
      </c>
      <c r="BB1454" s="164">
        <v>3123.97</v>
      </c>
      <c r="BC1454" s="82">
        <f t="shared" si="39"/>
        <v>3780.0036999999998</v>
      </c>
    </row>
    <row r="1455" spans="53:55" x14ac:dyDescent="0.25">
      <c r="BA1455" s="164" t="s">
        <v>1831</v>
      </c>
      <c r="BB1455" s="164">
        <v>3123.97</v>
      </c>
      <c r="BC1455" s="82">
        <f t="shared" si="39"/>
        <v>3780.0036999999998</v>
      </c>
    </row>
    <row r="1456" spans="53:55" x14ac:dyDescent="0.25">
      <c r="BA1456" s="164" t="s">
        <v>1832</v>
      </c>
      <c r="BB1456" s="164">
        <v>3123.97</v>
      </c>
      <c r="BC1456" s="82">
        <f t="shared" si="39"/>
        <v>3780.0036999999998</v>
      </c>
    </row>
    <row r="1457" spans="53:55" x14ac:dyDescent="0.25">
      <c r="BA1457" s="164" t="s">
        <v>1833</v>
      </c>
      <c r="BB1457" s="164">
        <v>674.97</v>
      </c>
      <c r="BC1457" s="82">
        <f t="shared" si="39"/>
        <v>816.71370000000002</v>
      </c>
    </row>
    <row r="1458" spans="53:55" x14ac:dyDescent="0.25">
      <c r="BA1458" s="164" t="s">
        <v>1834</v>
      </c>
      <c r="BB1458" s="164">
        <v>674.97</v>
      </c>
      <c r="BC1458" s="82">
        <f t="shared" si="39"/>
        <v>816.71370000000002</v>
      </c>
    </row>
    <row r="1459" spans="53:55" x14ac:dyDescent="0.25">
      <c r="BA1459" s="164" t="s">
        <v>1835</v>
      </c>
      <c r="BB1459" s="164">
        <v>674.97</v>
      </c>
      <c r="BC1459" s="82">
        <f t="shared" si="39"/>
        <v>816.71370000000002</v>
      </c>
    </row>
    <row r="1460" spans="53:55" x14ac:dyDescent="0.25">
      <c r="BA1460" s="164" t="s">
        <v>1836</v>
      </c>
      <c r="BB1460" s="164">
        <v>674.97</v>
      </c>
      <c r="BC1460" s="82">
        <f t="shared" si="39"/>
        <v>816.71370000000002</v>
      </c>
    </row>
    <row r="1461" spans="53:55" x14ac:dyDescent="0.25">
      <c r="BA1461" s="164" t="s">
        <v>1837</v>
      </c>
      <c r="BB1461" s="164">
        <v>61.982999999999997</v>
      </c>
      <c r="BC1461" s="82">
        <f t="shared" si="39"/>
        <v>74.99942999999999</v>
      </c>
    </row>
    <row r="1462" spans="53:55" x14ac:dyDescent="0.25">
      <c r="BA1462" s="164" t="s">
        <v>1838</v>
      </c>
      <c r="BB1462" s="164">
        <v>12.397</v>
      </c>
      <c r="BC1462" s="82">
        <f t="shared" si="39"/>
        <v>15.00037</v>
      </c>
    </row>
    <row r="1463" spans="53:55" x14ac:dyDescent="0.25">
      <c r="BA1463" s="164" t="s">
        <v>1839</v>
      </c>
      <c r="BB1463" s="164">
        <v>11.57</v>
      </c>
      <c r="BC1463" s="82">
        <f t="shared" si="39"/>
        <v>13.999700000000001</v>
      </c>
    </row>
    <row r="1464" spans="53:55" x14ac:dyDescent="0.25">
      <c r="BA1464" s="164" t="s">
        <v>1840</v>
      </c>
      <c r="BB1464" s="164">
        <v>24.792999999999999</v>
      </c>
      <c r="BC1464" s="82">
        <f t="shared" si="39"/>
        <v>29.999529999999996</v>
      </c>
    </row>
    <row r="1465" spans="53:55" x14ac:dyDescent="0.25">
      <c r="BA1465" s="164" t="s">
        <v>1841</v>
      </c>
      <c r="BB1465" s="164">
        <v>2.4790000000000001</v>
      </c>
      <c r="BC1465" s="82">
        <f t="shared" si="39"/>
        <v>2.99959</v>
      </c>
    </row>
    <row r="1466" spans="53:55" x14ac:dyDescent="0.25">
      <c r="BA1466" s="164" t="s">
        <v>1842</v>
      </c>
      <c r="BB1466" s="164">
        <v>12.397</v>
      </c>
      <c r="BC1466" s="82">
        <f t="shared" si="39"/>
        <v>15.00037</v>
      </c>
    </row>
    <row r="1467" spans="53:55" x14ac:dyDescent="0.25">
      <c r="BA1467" s="164" t="s">
        <v>1843</v>
      </c>
      <c r="BB1467" s="164">
        <v>12.397</v>
      </c>
      <c r="BC1467" s="82">
        <f t="shared" si="39"/>
        <v>15.00037</v>
      </c>
    </row>
    <row r="1468" spans="53:55" x14ac:dyDescent="0.25">
      <c r="BA1468" s="164" t="s">
        <v>1844</v>
      </c>
      <c r="BB1468" s="164">
        <v>229.75200000000001</v>
      </c>
      <c r="BC1468" s="82">
        <f t="shared" si="39"/>
        <v>277.99992000000003</v>
      </c>
    </row>
    <row r="1469" spans="53:55" x14ac:dyDescent="0.25">
      <c r="BA1469" s="164" t="s">
        <v>1845</v>
      </c>
      <c r="BB1469" s="164">
        <v>210.744</v>
      </c>
      <c r="BC1469" s="82">
        <f t="shared" si="39"/>
        <v>255.00023999999999</v>
      </c>
    </row>
    <row r="1470" spans="53:55" x14ac:dyDescent="0.25">
      <c r="BA1470" s="164" t="s">
        <v>1846</v>
      </c>
      <c r="BB1470" s="164">
        <v>16.529</v>
      </c>
      <c r="BC1470" s="82">
        <f t="shared" si="39"/>
        <v>20.00009</v>
      </c>
    </row>
    <row r="1471" spans="53:55" x14ac:dyDescent="0.25">
      <c r="BA1471" s="164" t="s">
        <v>1847</v>
      </c>
      <c r="BB1471" s="164">
        <v>4.1319999999999997</v>
      </c>
      <c r="BC1471" s="82">
        <f t="shared" si="39"/>
        <v>4.9997199999999991</v>
      </c>
    </row>
    <row r="1472" spans="53:55" x14ac:dyDescent="0.25">
      <c r="BA1472" s="164" t="s">
        <v>1848</v>
      </c>
      <c r="BB1472" s="164">
        <v>157.851</v>
      </c>
      <c r="BC1472" s="82">
        <f t="shared" si="39"/>
        <v>190.99970999999999</v>
      </c>
    </row>
    <row r="1473" spans="53:55" x14ac:dyDescent="0.25">
      <c r="BA1473" s="164" t="s">
        <v>1849</v>
      </c>
      <c r="BB1473" s="164">
        <v>23.966999999999999</v>
      </c>
      <c r="BC1473" s="82">
        <f t="shared" si="39"/>
        <v>29.000069999999997</v>
      </c>
    </row>
    <row r="1474" spans="53:55" x14ac:dyDescent="0.25">
      <c r="BA1474" s="164" t="s">
        <v>1850</v>
      </c>
      <c r="BB1474" s="164">
        <v>10.744</v>
      </c>
      <c r="BC1474" s="82">
        <f t="shared" si="39"/>
        <v>13.00024</v>
      </c>
    </row>
    <row r="1475" spans="53:55" x14ac:dyDescent="0.25">
      <c r="BA1475" s="164" t="s">
        <v>1851</v>
      </c>
      <c r="BB1475" s="164">
        <v>12.397</v>
      </c>
      <c r="BC1475" s="82">
        <f t="shared" ref="BC1475:BC1538" si="40">BB1475*1.21</f>
        <v>15.00037</v>
      </c>
    </row>
    <row r="1476" spans="53:55" x14ac:dyDescent="0.25">
      <c r="BA1476" s="164" t="s">
        <v>1852</v>
      </c>
      <c r="BB1476" s="164">
        <v>11.57</v>
      </c>
      <c r="BC1476" s="82">
        <f t="shared" si="40"/>
        <v>13.999700000000001</v>
      </c>
    </row>
    <row r="1477" spans="53:55" x14ac:dyDescent="0.25">
      <c r="BA1477" s="164" t="s">
        <v>1853</v>
      </c>
      <c r="BB1477" s="164">
        <v>75.206999999999994</v>
      </c>
      <c r="BC1477" s="82">
        <f t="shared" si="40"/>
        <v>91.000469999999993</v>
      </c>
    </row>
    <row r="1478" spans="53:55" x14ac:dyDescent="0.25">
      <c r="BA1478" s="164" t="s">
        <v>1854</v>
      </c>
      <c r="BB1478" s="164">
        <v>11.57</v>
      </c>
      <c r="BC1478" s="82">
        <f t="shared" si="40"/>
        <v>13.999700000000001</v>
      </c>
    </row>
    <row r="1479" spans="53:55" x14ac:dyDescent="0.25">
      <c r="BA1479" s="164" t="s">
        <v>1855</v>
      </c>
      <c r="BB1479" s="164">
        <v>21.488</v>
      </c>
      <c r="BC1479" s="82">
        <f t="shared" si="40"/>
        <v>26.00048</v>
      </c>
    </row>
    <row r="1480" spans="53:55" x14ac:dyDescent="0.25">
      <c r="BA1480" s="164" t="s">
        <v>1856</v>
      </c>
      <c r="BB1480" s="164">
        <v>38.843000000000004</v>
      </c>
      <c r="BC1480" s="82">
        <f t="shared" si="40"/>
        <v>47.000030000000002</v>
      </c>
    </row>
    <row r="1481" spans="53:55" x14ac:dyDescent="0.25">
      <c r="BA1481" s="164" t="s">
        <v>1857</v>
      </c>
      <c r="BB1481" s="164">
        <v>4.1319999999999997</v>
      </c>
      <c r="BC1481" s="82">
        <f t="shared" si="40"/>
        <v>4.9997199999999991</v>
      </c>
    </row>
    <row r="1482" spans="53:55" x14ac:dyDescent="0.25">
      <c r="BA1482" s="164" t="s">
        <v>1858</v>
      </c>
      <c r="BB1482" s="164">
        <v>19.007999999999999</v>
      </c>
      <c r="BC1482" s="82">
        <f t="shared" si="40"/>
        <v>22.999679999999998</v>
      </c>
    </row>
    <row r="1483" spans="53:55" x14ac:dyDescent="0.25">
      <c r="BA1483" s="164" t="s">
        <v>1859</v>
      </c>
      <c r="BB1483" s="164">
        <v>32.231000000000002</v>
      </c>
      <c r="BC1483" s="82">
        <f t="shared" si="40"/>
        <v>38.999510000000001</v>
      </c>
    </row>
    <row r="1484" spans="53:55" x14ac:dyDescent="0.25">
      <c r="BA1484" s="164" t="s">
        <v>1860</v>
      </c>
      <c r="BB1484" s="164">
        <v>15.702999999999999</v>
      </c>
      <c r="BC1484" s="82">
        <f t="shared" si="40"/>
        <v>19.000629999999997</v>
      </c>
    </row>
    <row r="1485" spans="53:55" x14ac:dyDescent="0.25">
      <c r="BA1485" s="164" t="s">
        <v>1861</v>
      </c>
      <c r="BB1485" s="164">
        <v>7.4379999999999997</v>
      </c>
      <c r="BC1485" s="82">
        <f t="shared" si="40"/>
        <v>8.999979999999999</v>
      </c>
    </row>
    <row r="1486" spans="53:55" x14ac:dyDescent="0.25">
      <c r="BA1486" s="164" t="s">
        <v>1862</v>
      </c>
      <c r="BB1486" s="164">
        <v>20.661000000000001</v>
      </c>
      <c r="BC1486" s="82">
        <f t="shared" si="40"/>
        <v>24.99981</v>
      </c>
    </row>
    <row r="1487" spans="53:55" x14ac:dyDescent="0.25">
      <c r="BA1487" s="164" t="s">
        <v>1863</v>
      </c>
      <c r="BB1487" s="164">
        <v>37.19</v>
      </c>
      <c r="BC1487" s="82">
        <f t="shared" si="40"/>
        <v>44.999899999999997</v>
      </c>
    </row>
    <row r="1488" spans="53:55" x14ac:dyDescent="0.25">
      <c r="BA1488" s="164" t="s">
        <v>1864</v>
      </c>
      <c r="BB1488" s="164">
        <v>12.397</v>
      </c>
      <c r="BC1488" s="82">
        <f t="shared" si="40"/>
        <v>15.00037</v>
      </c>
    </row>
    <row r="1489" spans="53:55" x14ac:dyDescent="0.25">
      <c r="BA1489" s="164" t="s">
        <v>1865</v>
      </c>
      <c r="BB1489" s="164">
        <v>89.256</v>
      </c>
      <c r="BC1489" s="82">
        <f t="shared" si="40"/>
        <v>107.99975999999999</v>
      </c>
    </row>
    <row r="1490" spans="53:55" x14ac:dyDescent="0.25">
      <c r="BA1490" s="164" t="s">
        <v>1866</v>
      </c>
      <c r="BB1490" s="164">
        <v>19.007999999999999</v>
      </c>
      <c r="BC1490" s="82">
        <f t="shared" si="40"/>
        <v>22.999679999999998</v>
      </c>
    </row>
    <row r="1491" spans="53:55" x14ac:dyDescent="0.25">
      <c r="BA1491" s="164" t="s">
        <v>1867</v>
      </c>
      <c r="BB1491" s="164">
        <v>250.41300000000001</v>
      </c>
      <c r="BC1491" s="82">
        <f t="shared" si="40"/>
        <v>302.99973</v>
      </c>
    </row>
    <row r="1492" spans="53:55" x14ac:dyDescent="0.25">
      <c r="BA1492" s="164" t="s">
        <v>1868</v>
      </c>
      <c r="BB1492" s="164">
        <v>32.231000000000002</v>
      </c>
      <c r="BC1492" s="82">
        <f t="shared" si="40"/>
        <v>38.999510000000001</v>
      </c>
    </row>
    <row r="1493" spans="53:55" x14ac:dyDescent="0.25">
      <c r="BA1493" s="164" t="s">
        <v>1869</v>
      </c>
      <c r="BB1493" s="164">
        <v>11.57</v>
      </c>
      <c r="BC1493" s="82">
        <f t="shared" si="40"/>
        <v>13.999700000000001</v>
      </c>
    </row>
    <row r="1494" spans="53:55" x14ac:dyDescent="0.25">
      <c r="BA1494" s="164" t="s">
        <v>1870</v>
      </c>
      <c r="BB1494" s="164">
        <v>11.57</v>
      </c>
      <c r="BC1494" s="82">
        <f t="shared" si="40"/>
        <v>13.999700000000001</v>
      </c>
    </row>
    <row r="1495" spans="53:55" x14ac:dyDescent="0.25">
      <c r="BA1495" s="164" t="s">
        <v>1871</v>
      </c>
      <c r="BB1495" s="164">
        <v>9.0909999999999993</v>
      </c>
      <c r="BC1495" s="82">
        <f t="shared" si="40"/>
        <v>11.000109999999999</v>
      </c>
    </row>
    <row r="1496" spans="53:55" x14ac:dyDescent="0.25">
      <c r="BA1496" s="164" t="s">
        <v>1872</v>
      </c>
      <c r="BB1496" s="164">
        <v>72.727000000000004</v>
      </c>
      <c r="BC1496" s="82">
        <f t="shared" si="40"/>
        <v>87.999670000000009</v>
      </c>
    </row>
    <row r="1497" spans="53:55" x14ac:dyDescent="0.25">
      <c r="BA1497" s="164" t="s">
        <v>1873</v>
      </c>
      <c r="BB1497" s="164">
        <v>19.007999999999999</v>
      </c>
      <c r="BC1497" s="82">
        <f t="shared" si="40"/>
        <v>22.999679999999998</v>
      </c>
    </row>
    <row r="1498" spans="53:55" x14ac:dyDescent="0.25">
      <c r="BA1498" s="164" t="s">
        <v>1874</v>
      </c>
      <c r="BB1498" s="164">
        <v>151.24</v>
      </c>
      <c r="BC1498" s="82">
        <f t="shared" si="40"/>
        <v>183.00040000000001</v>
      </c>
    </row>
    <row r="1499" spans="53:55" x14ac:dyDescent="0.25">
      <c r="BA1499" s="164" t="s">
        <v>1875</v>
      </c>
      <c r="BB1499" s="164">
        <v>54.545000000000002</v>
      </c>
      <c r="BC1499" s="82">
        <f t="shared" si="40"/>
        <v>65.999449999999996</v>
      </c>
    </row>
    <row r="1500" spans="53:55" x14ac:dyDescent="0.25">
      <c r="BA1500" s="164" t="s">
        <v>1876</v>
      </c>
      <c r="BB1500" s="164">
        <v>137.19</v>
      </c>
      <c r="BC1500" s="82">
        <f t="shared" si="40"/>
        <v>165.9999</v>
      </c>
    </row>
    <row r="1501" spans="53:55" x14ac:dyDescent="0.25">
      <c r="BA1501" s="164" t="s">
        <v>1877</v>
      </c>
      <c r="BB1501" s="164">
        <v>242.97499999999999</v>
      </c>
      <c r="BC1501" s="82">
        <f t="shared" si="40"/>
        <v>293.99975000000001</v>
      </c>
    </row>
    <row r="1502" spans="53:55" x14ac:dyDescent="0.25">
      <c r="BA1502" s="164" t="s">
        <v>1878</v>
      </c>
      <c r="BB1502" s="164">
        <v>367.76900000000001</v>
      </c>
      <c r="BC1502" s="82">
        <f t="shared" si="40"/>
        <v>445.00049000000001</v>
      </c>
    </row>
    <row r="1503" spans="53:55" x14ac:dyDescent="0.25">
      <c r="BA1503" s="164" t="s">
        <v>1879</v>
      </c>
      <c r="BB1503" s="164">
        <v>186.77699999999999</v>
      </c>
      <c r="BC1503" s="82">
        <f t="shared" si="40"/>
        <v>226.00016999999997</v>
      </c>
    </row>
    <row r="1504" spans="53:55" x14ac:dyDescent="0.25">
      <c r="BA1504" s="164" t="s">
        <v>1880</v>
      </c>
      <c r="BB1504" s="164">
        <v>108.264</v>
      </c>
      <c r="BC1504" s="82">
        <f t="shared" si="40"/>
        <v>130.99943999999999</v>
      </c>
    </row>
    <row r="1505" spans="53:55" x14ac:dyDescent="0.25">
      <c r="BA1505" s="164" t="s">
        <v>1881</v>
      </c>
      <c r="BB1505" s="164">
        <v>146.28100000000001</v>
      </c>
      <c r="BC1505" s="82">
        <f t="shared" si="40"/>
        <v>177.00001</v>
      </c>
    </row>
    <row r="1506" spans="53:55" x14ac:dyDescent="0.25">
      <c r="BA1506" s="164" t="s">
        <v>1882</v>
      </c>
      <c r="BB1506" s="164">
        <v>7.4379999999999997</v>
      </c>
      <c r="BC1506" s="82">
        <f t="shared" si="40"/>
        <v>8.999979999999999</v>
      </c>
    </row>
    <row r="1507" spans="53:55" x14ac:dyDescent="0.25">
      <c r="BA1507" s="164" t="s">
        <v>1883</v>
      </c>
      <c r="BB1507" s="164">
        <v>207.43799999999999</v>
      </c>
      <c r="BC1507" s="82">
        <f t="shared" si="40"/>
        <v>250.99997999999997</v>
      </c>
    </row>
    <row r="1508" spans="53:55" x14ac:dyDescent="0.25">
      <c r="BA1508" s="164" t="s">
        <v>1884</v>
      </c>
      <c r="BB1508" s="164">
        <v>114.876</v>
      </c>
      <c r="BC1508" s="82">
        <f t="shared" si="40"/>
        <v>138.99996000000002</v>
      </c>
    </row>
    <row r="1509" spans="53:55" x14ac:dyDescent="0.25">
      <c r="BA1509" s="164" t="s">
        <v>1885</v>
      </c>
      <c r="BB1509" s="164">
        <v>111.57</v>
      </c>
      <c r="BC1509" s="82">
        <f t="shared" si="40"/>
        <v>134.99969999999999</v>
      </c>
    </row>
    <row r="1510" spans="53:55" x14ac:dyDescent="0.25">
      <c r="BA1510" s="164" t="s">
        <v>1886</v>
      </c>
      <c r="BB1510" s="164">
        <v>44.628</v>
      </c>
      <c r="BC1510" s="82">
        <f t="shared" si="40"/>
        <v>53.999879999999997</v>
      </c>
    </row>
    <row r="1511" spans="53:55" x14ac:dyDescent="0.25">
      <c r="BA1511" s="164" t="s">
        <v>1887</v>
      </c>
      <c r="BB1511" s="164">
        <v>35.536999999999999</v>
      </c>
      <c r="BC1511" s="82">
        <f t="shared" si="40"/>
        <v>42.999769999999998</v>
      </c>
    </row>
    <row r="1512" spans="53:55" x14ac:dyDescent="0.25">
      <c r="BA1512" s="164" t="s">
        <v>1888</v>
      </c>
      <c r="BB1512" s="164">
        <v>169.42099999999999</v>
      </c>
      <c r="BC1512" s="82">
        <f t="shared" si="40"/>
        <v>204.99940999999998</v>
      </c>
    </row>
    <row r="1513" spans="53:55" x14ac:dyDescent="0.25">
      <c r="BA1513" s="164" t="s">
        <v>1889</v>
      </c>
      <c r="BB1513" s="164">
        <v>161.15700000000001</v>
      </c>
      <c r="BC1513" s="82">
        <f t="shared" si="40"/>
        <v>194.99997000000002</v>
      </c>
    </row>
    <row r="1514" spans="53:55" x14ac:dyDescent="0.25">
      <c r="BA1514" s="164" t="s">
        <v>1890</v>
      </c>
      <c r="BB1514" s="164">
        <v>10.744</v>
      </c>
      <c r="BC1514" s="82">
        <f t="shared" si="40"/>
        <v>13.00024</v>
      </c>
    </row>
    <row r="1515" spans="53:55" x14ac:dyDescent="0.25">
      <c r="BA1515" s="164" t="s">
        <v>1891</v>
      </c>
      <c r="BB1515" s="164">
        <v>25.62</v>
      </c>
      <c r="BC1515" s="82">
        <f t="shared" si="40"/>
        <v>31.0002</v>
      </c>
    </row>
    <row r="1516" spans="53:55" x14ac:dyDescent="0.25">
      <c r="BA1516" s="164" t="s">
        <v>1892</v>
      </c>
      <c r="BB1516" s="164">
        <v>17.529</v>
      </c>
      <c r="BC1516" s="82">
        <f t="shared" si="40"/>
        <v>21.210090000000001</v>
      </c>
    </row>
    <row r="1517" spans="53:55" x14ac:dyDescent="0.25">
      <c r="BA1517" s="164" t="s">
        <v>1893</v>
      </c>
      <c r="BB1517" s="164">
        <v>64.462999999999994</v>
      </c>
      <c r="BC1517" s="82">
        <f t="shared" si="40"/>
        <v>78.000229999999988</v>
      </c>
    </row>
    <row r="1518" spans="53:55" x14ac:dyDescent="0.25">
      <c r="BA1518" s="164" t="s">
        <v>1894</v>
      </c>
      <c r="BB1518" s="164">
        <v>38.017000000000003</v>
      </c>
      <c r="BC1518" s="82">
        <f t="shared" si="40"/>
        <v>46.000570000000003</v>
      </c>
    </row>
    <row r="1519" spans="53:55" x14ac:dyDescent="0.25">
      <c r="BA1519" s="164" t="s">
        <v>1895</v>
      </c>
      <c r="BB1519" s="164">
        <v>10.744</v>
      </c>
      <c r="BC1519" s="82">
        <f t="shared" si="40"/>
        <v>13.00024</v>
      </c>
    </row>
    <row r="1520" spans="53:55" x14ac:dyDescent="0.25">
      <c r="BA1520" s="164" t="s">
        <v>1896</v>
      </c>
      <c r="BB1520" s="164">
        <v>48.76</v>
      </c>
      <c r="BC1520" s="82">
        <f t="shared" si="40"/>
        <v>58.999599999999994</v>
      </c>
    </row>
    <row r="1521" spans="53:55" x14ac:dyDescent="0.25">
      <c r="BA1521" s="164" t="s">
        <v>1897</v>
      </c>
      <c r="BB1521" s="164">
        <v>9.0909999999999993</v>
      </c>
      <c r="BC1521" s="82">
        <f t="shared" si="40"/>
        <v>11.000109999999999</v>
      </c>
    </row>
    <row r="1522" spans="53:55" x14ac:dyDescent="0.25">
      <c r="BA1522" s="164" t="s">
        <v>1898</v>
      </c>
      <c r="BB1522" s="164">
        <v>26.86</v>
      </c>
      <c r="BC1522" s="82">
        <f t="shared" si="40"/>
        <v>32.500599999999999</v>
      </c>
    </row>
    <row r="1523" spans="53:55" x14ac:dyDescent="0.25">
      <c r="BA1523" s="164" t="s">
        <v>1899</v>
      </c>
      <c r="BB1523" s="164">
        <v>109.917</v>
      </c>
      <c r="BC1523" s="82">
        <f t="shared" si="40"/>
        <v>132.99957000000001</v>
      </c>
    </row>
    <row r="1524" spans="53:55" x14ac:dyDescent="0.25">
      <c r="BA1524" s="164" t="s">
        <v>1900</v>
      </c>
      <c r="BB1524" s="164">
        <v>205.785</v>
      </c>
      <c r="BC1524" s="82">
        <f t="shared" si="40"/>
        <v>248.99984999999998</v>
      </c>
    </row>
    <row r="1525" spans="53:55" x14ac:dyDescent="0.25">
      <c r="BA1525" s="164" t="s">
        <v>1901</v>
      </c>
      <c r="BB1525" s="164">
        <v>3.306</v>
      </c>
      <c r="BC1525" s="82">
        <f t="shared" si="40"/>
        <v>4.0002599999999999</v>
      </c>
    </row>
    <row r="1526" spans="53:55" x14ac:dyDescent="0.25">
      <c r="BA1526" s="164" t="s">
        <v>1902</v>
      </c>
      <c r="BB1526" s="164">
        <v>19.835000000000001</v>
      </c>
      <c r="BC1526" s="82">
        <f t="shared" si="40"/>
        <v>24.000350000000001</v>
      </c>
    </row>
    <row r="1527" spans="53:55" x14ac:dyDescent="0.25">
      <c r="BA1527" s="164" t="s">
        <v>1903</v>
      </c>
      <c r="BB1527" s="164">
        <v>20.661000000000001</v>
      </c>
      <c r="BC1527" s="82">
        <f t="shared" si="40"/>
        <v>24.99981</v>
      </c>
    </row>
    <row r="1528" spans="53:55" x14ac:dyDescent="0.25">
      <c r="BA1528" s="164" t="s">
        <v>1904</v>
      </c>
      <c r="BB1528" s="164">
        <v>175.20699999999999</v>
      </c>
      <c r="BC1528" s="82">
        <f t="shared" si="40"/>
        <v>212.00046999999998</v>
      </c>
    </row>
    <row r="1529" spans="53:55" x14ac:dyDescent="0.25">
      <c r="BA1529" s="164" t="s">
        <v>1905</v>
      </c>
      <c r="BB1529" s="164">
        <v>166.94200000000001</v>
      </c>
      <c r="BC1529" s="82">
        <f t="shared" si="40"/>
        <v>201.99982</v>
      </c>
    </row>
    <row r="1530" spans="53:55" x14ac:dyDescent="0.25">
      <c r="BA1530" s="164" t="s">
        <v>1906</v>
      </c>
      <c r="BB1530" s="164">
        <v>9.9169999999999998</v>
      </c>
      <c r="BC1530" s="82">
        <f t="shared" si="40"/>
        <v>11.99957</v>
      </c>
    </row>
    <row r="1531" spans="53:55" x14ac:dyDescent="0.25">
      <c r="BA1531" s="164" t="s">
        <v>1907</v>
      </c>
      <c r="BB1531" s="164">
        <v>17.355</v>
      </c>
      <c r="BC1531" s="82">
        <f t="shared" si="40"/>
        <v>20.999549999999999</v>
      </c>
    </row>
    <row r="1532" spans="53:55" x14ac:dyDescent="0.25">
      <c r="BA1532" s="164" t="s">
        <v>1908</v>
      </c>
      <c r="BB1532" s="164">
        <v>23.966999999999999</v>
      </c>
      <c r="BC1532" s="82">
        <f t="shared" si="40"/>
        <v>29.000069999999997</v>
      </c>
    </row>
    <row r="1533" spans="53:55" x14ac:dyDescent="0.25">
      <c r="BA1533" s="164" t="s">
        <v>1909</v>
      </c>
      <c r="BB1533" s="164">
        <v>64.462999999999994</v>
      </c>
      <c r="BC1533" s="82">
        <f t="shared" si="40"/>
        <v>78.000229999999988</v>
      </c>
    </row>
    <row r="1534" spans="53:55" x14ac:dyDescent="0.25">
      <c r="BA1534" s="164" t="s">
        <v>1910</v>
      </c>
      <c r="BB1534" s="164">
        <v>7.5789999999999997</v>
      </c>
      <c r="BC1534" s="82">
        <f t="shared" si="40"/>
        <v>9.1705899999999989</v>
      </c>
    </row>
    <row r="1535" spans="53:55" x14ac:dyDescent="0.25">
      <c r="BA1535" s="164" t="s">
        <v>1911</v>
      </c>
      <c r="BB1535" s="164">
        <v>26.446000000000002</v>
      </c>
      <c r="BC1535" s="82">
        <f t="shared" si="40"/>
        <v>31.999660000000002</v>
      </c>
    </row>
    <row r="1536" spans="53:55" x14ac:dyDescent="0.25">
      <c r="BA1536" s="164" t="s">
        <v>1912</v>
      </c>
      <c r="BB1536" s="164">
        <v>1.653</v>
      </c>
      <c r="BC1536" s="82">
        <f t="shared" si="40"/>
        <v>2.00013</v>
      </c>
    </row>
    <row r="1537" spans="53:55" x14ac:dyDescent="0.25">
      <c r="BA1537" s="164" t="s">
        <v>1913</v>
      </c>
      <c r="BB1537" s="164">
        <v>161.15700000000001</v>
      </c>
      <c r="BC1537" s="82">
        <f t="shared" si="40"/>
        <v>194.99997000000002</v>
      </c>
    </row>
    <row r="1538" spans="53:55" x14ac:dyDescent="0.25">
      <c r="BA1538" s="164" t="s">
        <v>1914</v>
      </c>
      <c r="BB1538" s="164">
        <v>64.462999999999994</v>
      </c>
      <c r="BC1538" s="82">
        <f t="shared" si="40"/>
        <v>78.000229999999988</v>
      </c>
    </row>
    <row r="1539" spans="53:55" x14ac:dyDescent="0.25">
      <c r="BA1539" s="164" t="s">
        <v>1915</v>
      </c>
      <c r="BB1539" s="164">
        <v>109.09099999999999</v>
      </c>
      <c r="BC1539" s="82">
        <f t="shared" ref="BC1539:BC1602" si="41">BB1539*1.21</f>
        <v>132.00010999999998</v>
      </c>
    </row>
    <row r="1540" spans="53:55" x14ac:dyDescent="0.25">
      <c r="BA1540" s="164" t="s">
        <v>1916</v>
      </c>
      <c r="BB1540" s="164">
        <v>37.19</v>
      </c>
      <c r="BC1540" s="82">
        <f t="shared" si="41"/>
        <v>44.999899999999997</v>
      </c>
    </row>
    <row r="1541" spans="53:55" x14ac:dyDescent="0.25">
      <c r="BA1541" s="164" t="s">
        <v>1917</v>
      </c>
      <c r="BB1541" s="164">
        <v>2.4790000000000001</v>
      </c>
      <c r="BC1541" s="82">
        <f t="shared" si="41"/>
        <v>2.99959</v>
      </c>
    </row>
    <row r="1542" spans="53:55" x14ac:dyDescent="0.25">
      <c r="BA1542" s="164" t="s">
        <v>1918</v>
      </c>
      <c r="BB1542" s="164">
        <v>13.223000000000001</v>
      </c>
      <c r="BC1542" s="82">
        <f t="shared" si="41"/>
        <v>15.999830000000001</v>
      </c>
    </row>
    <row r="1543" spans="53:55" x14ac:dyDescent="0.25">
      <c r="BA1543" s="164" t="s">
        <v>1919</v>
      </c>
      <c r="BB1543" s="164">
        <v>14.875999999999999</v>
      </c>
      <c r="BC1543" s="82">
        <f t="shared" si="41"/>
        <v>17.999959999999998</v>
      </c>
    </row>
    <row r="1544" spans="53:55" x14ac:dyDescent="0.25">
      <c r="BA1544" s="164" t="s">
        <v>1920</v>
      </c>
      <c r="BB1544" s="164">
        <v>124.79300000000001</v>
      </c>
      <c r="BC1544" s="82">
        <f t="shared" si="41"/>
        <v>150.99952999999999</v>
      </c>
    </row>
    <row r="1545" spans="53:55" x14ac:dyDescent="0.25">
      <c r="BA1545" s="164" t="s">
        <v>1921</v>
      </c>
      <c r="BB1545" s="164">
        <v>2.4790000000000001</v>
      </c>
      <c r="BC1545" s="82">
        <f t="shared" si="41"/>
        <v>2.99959</v>
      </c>
    </row>
    <row r="1546" spans="53:55" x14ac:dyDescent="0.25">
      <c r="BA1546" s="164" t="s">
        <v>1922</v>
      </c>
      <c r="BB1546" s="164">
        <v>7.4379999999999997</v>
      </c>
      <c r="BC1546" s="82">
        <f t="shared" si="41"/>
        <v>8.999979999999999</v>
      </c>
    </row>
    <row r="1547" spans="53:55" x14ac:dyDescent="0.25">
      <c r="BA1547" s="164" t="s">
        <v>1923</v>
      </c>
      <c r="BB1547" s="164">
        <v>1.653</v>
      </c>
      <c r="BC1547" s="82">
        <f t="shared" si="41"/>
        <v>2.00013</v>
      </c>
    </row>
    <row r="1548" spans="53:55" x14ac:dyDescent="0.25">
      <c r="BA1548" s="164" t="s">
        <v>1924</v>
      </c>
      <c r="BB1548" s="164">
        <v>1.653</v>
      </c>
      <c r="BC1548" s="82">
        <f t="shared" si="41"/>
        <v>2.00013</v>
      </c>
    </row>
    <row r="1549" spans="53:55" x14ac:dyDescent="0.25">
      <c r="BA1549" s="164" t="s">
        <v>1925</v>
      </c>
      <c r="BB1549" s="164">
        <v>9.0909999999999993</v>
      </c>
      <c r="BC1549" s="82">
        <f t="shared" si="41"/>
        <v>11.000109999999999</v>
      </c>
    </row>
    <row r="1550" spans="53:55" x14ac:dyDescent="0.25">
      <c r="BA1550" s="164" t="s">
        <v>1926</v>
      </c>
      <c r="BB1550" s="164">
        <v>1.653</v>
      </c>
      <c r="BC1550" s="82">
        <f t="shared" si="41"/>
        <v>2.00013</v>
      </c>
    </row>
    <row r="1551" spans="53:55" x14ac:dyDescent="0.25">
      <c r="BA1551" s="164" t="s">
        <v>1927</v>
      </c>
      <c r="BB1551" s="164">
        <v>33.058</v>
      </c>
      <c r="BC1551" s="82">
        <f t="shared" si="41"/>
        <v>40.00018</v>
      </c>
    </row>
    <row r="1552" spans="53:55" x14ac:dyDescent="0.25">
      <c r="BA1552" s="164" t="s">
        <v>1928</v>
      </c>
      <c r="BB1552" s="164">
        <v>16.529</v>
      </c>
      <c r="BC1552" s="82">
        <f t="shared" si="41"/>
        <v>20.00009</v>
      </c>
    </row>
    <row r="1553" spans="53:55" x14ac:dyDescent="0.25">
      <c r="BA1553" s="164" t="s">
        <v>1929</v>
      </c>
      <c r="BB1553" s="164">
        <v>7.4379999999999997</v>
      </c>
      <c r="BC1553" s="82">
        <f t="shared" si="41"/>
        <v>8.999979999999999</v>
      </c>
    </row>
    <row r="1554" spans="53:55" x14ac:dyDescent="0.25">
      <c r="BA1554" s="164" t="s">
        <v>1930</v>
      </c>
      <c r="BB1554" s="164">
        <v>19.007999999999999</v>
      </c>
      <c r="BC1554" s="82">
        <f t="shared" si="41"/>
        <v>22.999679999999998</v>
      </c>
    </row>
    <row r="1555" spans="53:55" x14ac:dyDescent="0.25">
      <c r="BA1555" s="164" t="s">
        <v>1931</v>
      </c>
      <c r="BB1555" s="164">
        <v>162.81</v>
      </c>
      <c r="BC1555" s="82">
        <f t="shared" si="41"/>
        <v>197.0001</v>
      </c>
    </row>
    <row r="1556" spans="53:55" x14ac:dyDescent="0.25">
      <c r="BA1556" s="164" t="s">
        <v>1932</v>
      </c>
      <c r="BB1556" s="164">
        <v>54.545999999999999</v>
      </c>
      <c r="BC1556" s="82">
        <f t="shared" si="41"/>
        <v>66.000659999999996</v>
      </c>
    </row>
    <row r="1557" spans="53:55" x14ac:dyDescent="0.25">
      <c r="BA1557" s="164" t="s">
        <v>1933</v>
      </c>
      <c r="BB1557" s="164">
        <v>28.925999999999998</v>
      </c>
      <c r="BC1557" s="82">
        <f t="shared" si="41"/>
        <v>35.000459999999997</v>
      </c>
    </row>
    <row r="1558" spans="53:55" x14ac:dyDescent="0.25">
      <c r="BA1558" s="164" t="s">
        <v>1934</v>
      </c>
      <c r="BB1558" s="164">
        <v>123.967</v>
      </c>
      <c r="BC1558" s="82">
        <f t="shared" si="41"/>
        <v>150.00006999999999</v>
      </c>
    </row>
    <row r="1559" spans="53:55" x14ac:dyDescent="0.25">
      <c r="BA1559" s="164" t="s">
        <v>1935</v>
      </c>
      <c r="BB1559" s="164">
        <v>75.206999999999994</v>
      </c>
      <c r="BC1559" s="82">
        <f t="shared" si="41"/>
        <v>91.000469999999993</v>
      </c>
    </row>
    <row r="1560" spans="53:55" x14ac:dyDescent="0.25">
      <c r="BA1560" s="164" t="s">
        <v>1936</v>
      </c>
      <c r="BB1560" s="164">
        <v>53.719000000000001</v>
      </c>
      <c r="BC1560" s="82">
        <f t="shared" si="41"/>
        <v>64.999989999999997</v>
      </c>
    </row>
    <row r="1561" spans="53:55" x14ac:dyDescent="0.25">
      <c r="BA1561" s="164" t="s">
        <v>1937</v>
      </c>
      <c r="BB1561" s="164">
        <v>137.19</v>
      </c>
      <c r="BC1561" s="82">
        <f t="shared" si="41"/>
        <v>165.9999</v>
      </c>
    </row>
    <row r="1562" spans="53:55" x14ac:dyDescent="0.25">
      <c r="BA1562" s="164" t="s">
        <v>1938</v>
      </c>
      <c r="BB1562" s="164">
        <v>144.62799999999999</v>
      </c>
      <c r="BC1562" s="82">
        <f t="shared" si="41"/>
        <v>174.99987999999999</v>
      </c>
    </row>
    <row r="1563" spans="53:55" x14ac:dyDescent="0.25">
      <c r="BA1563" s="164" t="s">
        <v>1939</v>
      </c>
      <c r="BB1563" s="164">
        <v>43.802</v>
      </c>
      <c r="BC1563" s="82">
        <f t="shared" si="41"/>
        <v>53.000419999999998</v>
      </c>
    </row>
    <row r="1564" spans="53:55" x14ac:dyDescent="0.25">
      <c r="BA1564" s="164" t="s">
        <v>1940</v>
      </c>
      <c r="BB1564" s="164">
        <v>24.792999999999999</v>
      </c>
      <c r="BC1564" s="82">
        <f t="shared" si="41"/>
        <v>29.999529999999996</v>
      </c>
    </row>
    <row r="1565" spans="53:55" x14ac:dyDescent="0.25">
      <c r="BA1565" s="164" t="s">
        <v>1941</v>
      </c>
      <c r="BB1565" s="164">
        <v>135.53700000000001</v>
      </c>
      <c r="BC1565" s="82">
        <f t="shared" si="41"/>
        <v>163.99977000000001</v>
      </c>
    </row>
    <row r="1566" spans="53:55" x14ac:dyDescent="0.25">
      <c r="BA1566" s="164" t="s">
        <v>1942</v>
      </c>
      <c r="BB1566" s="164">
        <v>61.156999999999996</v>
      </c>
      <c r="BC1566" s="82">
        <f t="shared" si="41"/>
        <v>73.99996999999999</v>
      </c>
    </row>
    <row r="1567" spans="53:55" x14ac:dyDescent="0.25">
      <c r="BA1567" s="164" t="s">
        <v>1943</v>
      </c>
      <c r="BB1567" s="164">
        <v>42.149000000000001</v>
      </c>
      <c r="BC1567" s="82">
        <f t="shared" si="41"/>
        <v>51.00029</v>
      </c>
    </row>
    <row r="1568" spans="53:55" x14ac:dyDescent="0.25">
      <c r="BA1568" s="164" t="s">
        <v>1944</v>
      </c>
      <c r="BB1568" s="164">
        <v>5.7850000000000001</v>
      </c>
      <c r="BC1568" s="82">
        <f t="shared" si="41"/>
        <v>6.9998500000000003</v>
      </c>
    </row>
    <row r="1569" spans="53:55" x14ac:dyDescent="0.25">
      <c r="BA1569" s="164" t="s">
        <v>1945</v>
      </c>
      <c r="BB1569" s="164">
        <v>11.57</v>
      </c>
      <c r="BC1569" s="82">
        <f t="shared" si="41"/>
        <v>13.999700000000001</v>
      </c>
    </row>
    <row r="1570" spans="53:55" x14ac:dyDescent="0.25">
      <c r="BA1570" s="164" t="s">
        <v>1946</v>
      </c>
      <c r="BB1570" s="164">
        <v>1.653</v>
      </c>
      <c r="BC1570" s="82">
        <f t="shared" si="41"/>
        <v>2.00013</v>
      </c>
    </row>
    <row r="1571" spans="53:55" x14ac:dyDescent="0.25">
      <c r="BA1571" s="164" t="s">
        <v>1947</v>
      </c>
      <c r="BB1571" s="164">
        <v>71.073999999999998</v>
      </c>
      <c r="BC1571" s="82">
        <f t="shared" si="41"/>
        <v>85.999539999999996</v>
      </c>
    </row>
    <row r="1572" spans="53:55" x14ac:dyDescent="0.25">
      <c r="BA1572" s="164" t="s">
        <v>1948</v>
      </c>
      <c r="BB1572" s="164">
        <v>16.529</v>
      </c>
      <c r="BC1572" s="82">
        <f t="shared" si="41"/>
        <v>20.00009</v>
      </c>
    </row>
    <row r="1573" spans="53:55" x14ac:dyDescent="0.25">
      <c r="BA1573" s="164" t="s">
        <v>1949</v>
      </c>
      <c r="BB1573" s="164">
        <v>9.9169999999999998</v>
      </c>
      <c r="BC1573" s="82">
        <f t="shared" si="41"/>
        <v>11.99957</v>
      </c>
    </row>
    <row r="1574" spans="53:55" x14ac:dyDescent="0.25">
      <c r="BA1574" s="164" t="s">
        <v>1950</v>
      </c>
      <c r="BB1574" s="164">
        <v>35.536999999999999</v>
      </c>
      <c r="BC1574" s="82">
        <f t="shared" si="41"/>
        <v>42.999769999999998</v>
      </c>
    </row>
    <row r="1575" spans="53:55" x14ac:dyDescent="0.25">
      <c r="BA1575" s="164" t="s">
        <v>1951</v>
      </c>
      <c r="BB1575" s="164">
        <v>6.6120000000000001</v>
      </c>
      <c r="BC1575" s="82">
        <f t="shared" si="41"/>
        <v>8.0005199999999999</v>
      </c>
    </row>
    <row r="1576" spans="53:55" x14ac:dyDescent="0.25">
      <c r="BA1576" s="164" t="s">
        <v>1952</v>
      </c>
      <c r="BB1576" s="164">
        <v>28.099</v>
      </c>
      <c r="BC1576" s="82">
        <f t="shared" si="41"/>
        <v>33.999789999999997</v>
      </c>
    </row>
    <row r="1577" spans="53:55" x14ac:dyDescent="0.25">
      <c r="BA1577" s="164" t="s">
        <v>1953</v>
      </c>
      <c r="BB1577" s="164">
        <v>30.579000000000001</v>
      </c>
      <c r="BC1577" s="82">
        <f t="shared" si="41"/>
        <v>37.000590000000003</v>
      </c>
    </row>
    <row r="1578" spans="53:55" x14ac:dyDescent="0.25">
      <c r="BA1578" s="164" t="s">
        <v>1954</v>
      </c>
      <c r="BB1578" s="164">
        <v>68.594999999999999</v>
      </c>
      <c r="BC1578" s="82">
        <f t="shared" si="41"/>
        <v>82.999949999999998</v>
      </c>
    </row>
    <row r="1579" spans="53:55" x14ac:dyDescent="0.25">
      <c r="BA1579" s="164" t="s">
        <v>1955</v>
      </c>
      <c r="BB1579" s="164">
        <v>8.2650000000000006</v>
      </c>
      <c r="BC1579" s="82">
        <f t="shared" si="41"/>
        <v>10.00065</v>
      </c>
    </row>
    <row r="1580" spans="53:55" x14ac:dyDescent="0.25">
      <c r="BA1580" s="164" t="s">
        <v>1956</v>
      </c>
      <c r="BB1580" s="164">
        <v>2.4790000000000001</v>
      </c>
      <c r="BC1580" s="82">
        <f t="shared" si="41"/>
        <v>2.99959</v>
      </c>
    </row>
    <row r="1581" spans="53:55" x14ac:dyDescent="0.25">
      <c r="BA1581" s="164" t="s">
        <v>1957</v>
      </c>
      <c r="BB1581" s="164">
        <v>108.264</v>
      </c>
      <c r="BC1581" s="82">
        <f t="shared" si="41"/>
        <v>130.99943999999999</v>
      </c>
    </row>
    <row r="1582" spans="53:55" x14ac:dyDescent="0.25">
      <c r="BA1582" s="164" t="s">
        <v>1958</v>
      </c>
      <c r="BB1582" s="164">
        <v>2.4790000000000001</v>
      </c>
      <c r="BC1582" s="82">
        <f t="shared" si="41"/>
        <v>2.99959</v>
      </c>
    </row>
    <row r="1583" spans="53:55" x14ac:dyDescent="0.25">
      <c r="BA1583" s="164" t="s">
        <v>1959</v>
      </c>
      <c r="BB1583" s="164">
        <v>9.0909999999999993</v>
      </c>
      <c r="BC1583" s="82">
        <f t="shared" si="41"/>
        <v>11.000109999999999</v>
      </c>
    </row>
    <row r="1584" spans="53:55" x14ac:dyDescent="0.25">
      <c r="BA1584" s="164" t="s">
        <v>1960</v>
      </c>
      <c r="BB1584" s="164">
        <v>161.983</v>
      </c>
      <c r="BC1584" s="82">
        <f t="shared" si="41"/>
        <v>195.99942999999999</v>
      </c>
    </row>
    <row r="1585" spans="53:55" x14ac:dyDescent="0.25">
      <c r="BA1585" s="164" t="s">
        <v>1961</v>
      </c>
      <c r="BB1585" s="164">
        <v>3.306</v>
      </c>
      <c r="BC1585" s="82">
        <f t="shared" si="41"/>
        <v>4.0002599999999999</v>
      </c>
    </row>
    <row r="1586" spans="53:55" x14ac:dyDescent="0.25">
      <c r="BA1586" s="164" t="s">
        <v>1962</v>
      </c>
      <c r="BB1586" s="164">
        <v>38.017000000000003</v>
      </c>
      <c r="BC1586" s="82">
        <f t="shared" si="41"/>
        <v>46.000570000000003</v>
      </c>
    </row>
    <row r="1587" spans="53:55" x14ac:dyDescent="0.25">
      <c r="BA1587" s="164" t="s">
        <v>1963</v>
      </c>
      <c r="BB1587" s="164">
        <v>32.231000000000002</v>
      </c>
      <c r="BC1587" s="82">
        <f t="shared" si="41"/>
        <v>38.999510000000001</v>
      </c>
    </row>
    <row r="1588" spans="53:55" x14ac:dyDescent="0.25">
      <c r="BA1588" s="164" t="s">
        <v>1964</v>
      </c>
      <c r="BB1588" s="164">
        <v>15.702999999999999</v>
      </c>
      <c r="BC1588" s="82">
        <f t="shared" si="41"/>
        <v>19.000629999999997</v>
      </c>
    </row>
    <row r="1589" spans="53:55" x14ac:dyDescent="0.25">
      <c r="BA1589" s="164" t="s">
        <v>1965</v>
      </c>
      <c r="BB1589" s="164">
        <v>27.273</v>
      </c>
      <c r="BC1589" s="82">
        <f t="shared" si="41"/>
        <v>33.000329999999998</v>
      </c>
    </row>
    <row r="1590" spans="53:55" x14ac:dyDescent="0.25">
      <c r="BA1590" s="164" t="s">
        <v>1966</v>
      </c>
      <c r="BB1590" s="164">
        <v>104.13200000000001</v>
      </c>
      <c r="BC1590" s="82">
        <f t="shared" si="41"/>
        <v>125.99972</v>
      </c>
    </row>
    <row r="1591" spans="53:55" x14ac:dyDescent="0.25">
      <c r="BA1591" s="164" t="s">
        <v>1967</v>
      </c>
      <c r="BB1591" s="164">
        <v>81.817999999999998</v>
      </c>
      <c r="BC1591" s="82">
        <f t="shared" si="41"/>
        <v>98.999780000000001</v>
      </c>
    </row>
    <row r="1592" spans="53:55" x14ac:dyDescent="0.25">
      <c r="BA1592" s="164" t="s">
        <v>1968</v>
      </c>
      <c r="BB1592" s="164">
        <v>3.306</v>
      </c>
      <c r="BC1592" s="82">
        <f t="shared" si="41"/>
        <v>4.0002599999999999</v>
      </c>
    </row>
    <row r="1593" spans="53:55" x14ac:dyDescent="0.25">
      <c r="BA1593" s="164" t="s">
        <v>1969</v>
      </c>
      <c r="BB1593" s="164">
        <v>13.462999999999999</v>
      </c>
      <c r="BC1593" s="82">
        <f t="shared" si="41"/>
        <v>16.290229999999998</v>
      </c>
    </row>
    <row r="1594" spans="53:55" x14ac:dyDescent="0.25">
      <c r="BA1594" s="164" t="s">
        <v>1970</v>
      </c>
      <c r="BB1594" s="164">
        <v>23.966999999999999</v>
      </c>
      <c r="BC1594" s="82">
        <f t="shared" si="41"/>
        <v>29.000069999999997</v>
      </c>
    </row>
    <row r="1595" spans="53:55" x14ac:dyDescent="0.25">
      <c r="BA1595" s="164" t="s">
        <v>1971</v>
      </c>
      <c r="BB1595" s="164">
        <v>8.2650000000000006</v>
      </c>
      <c r="BC1595" s="82">
        <f t="shared" si="41"/>
        <v>10.00065</v>
      </c>
    </row>
    <row r="1596" spans="53:55" x14ac:dyDescent="0.25">
      <c r="BA1596" s="164" t="s">
        <v>1972</v>
      </c>
      <c r="BB1596" s="164">
        <v>34.710999999999999</v>
      </c>
      <c r="BC1596" s="82">
        <f t="shared" si="41"/>
        <v>42.000309999999999</v>
      </c>
    </row>
    <row r="1597" spans="53:55" x14ac:dyDescent="0.25">
      <c r="BA1597" s="164" t="s">
        <v>1973</v>
      </c>
      <c r="BB1597" s="164">
        <v>8.2650000000000006</v>
      </c>
      <c r="BC1597" s="82">
        <f t="shared" si="41"/>
        <v>10.00065</v>
      </c>
    </row>
    <row r="1598" spans="53:55" x14ac:dyDescent="0.25">
      <c r="BA1598" s="164" t="s">
        <v>1974</v>
      </c>
      <c r="BB1598" s="164">
        <v>17.355</v>
      </c>
      <c r="BC1598" s="82">
        <f t="shared" si="41"/>
        <v>20.999549999999999</v>
      </c>
    </row>
    <row r="1599" spans="53:55" x14ac:dyDescent="0.25">
      <c r="BA1599" s="164" t="s">
        <v>1975</v>
      </c>
      <c r="BB1599" s="164">
        <v>35.536999999999999</v>
      </c>
      <c r="BC1599" s="82">
        <f t="shared" si="41"/>
        <v>42.999769999999998</v>
      </c>
    </row>
    <row r="1600" spans="53:55" x14ac:dyDescent="0.25">
      <c r="BA1600" s="164" t="s">
        <v>1976</v>
      </c>
      <c r="BB1600" s="164">
        <v>40.496000000000002</v>
      </c>
      <c r="BC1600" s="82">
        <f t="shared" si="41"/>
        <v>49.000160000000001</v>
      </c>
    </row>
    <row r="1601" spans="53:55" x14ac:dyDescent="0.25">
      <c r="BA1601" s="164" t="s">
        <v>1977</v>
      </c>
      <c r="BB1601" s="164">
        <v>23.966999999999999</v>
      </c>
      <c r="BC1601" s="82">
        <f t="shared" si="41"/>
        <v>29.000069999999997</v>
      </c>
    </row>
    <row r="1602" spans="53:55" x14ac:dyDescent="0.25">
      <c r="BA1602" s="164" t="s">
        <v>1978</v>
      </c>
      <c r="BB1602" s="164">
        <v>20.661000000000001</v>
      </c>
      <c r="BC1602" s="82">
        <f t="shared" si="41"/>
        <v>24.99981</v>
      </c>
    </row>
    <row r="1603" spans="53:55" x14ac:dyDescent="0.25">
      <c r="BA1603" s="164" t="s">
        <v>1979</v>
      </c>
      <c r="BB1603" s="164">
        <v>14.875999999999999</v>
      </c>
      <c r="BC1603" s="82">
        <f t="shared" ref="BC1603:BC1666" si="42">BB1603*1.21</f>
        <v>17.999959999999998</v>
      </c>
    </row>
    <row r="1604" spans="53:55" x14ac:dyDescent="0.25">
      <c r="BA1604" s="164" t="s">
        <v>1980</v>
      </c>
      <c r="BB1604" s="164">
        <v>13.223000000000001</v>
      </c>
      <c r="BC1604" s="82">
        <f t="shared" si="42"/>
        <v>15.999830000000001</v>
      </c>
    </row>
    <row r="1605" spans="53:55" x14ac:dyDescent="0.25">
      <c r="BA1605" s="164" t="s">
        <v>1981</v>
      </c>
      <c r="BB1605" s="164">
        <v>28.099</v>
      </c>
      <c r="BC1605" s="82">
        <f t="shared" si="42"/>
        <v>33.999789999999997</v>
      </c>
    </row>
    <row r="1606" spans="53:55" x14ac:dyDescent="0.25">
      <c r="BA1606" s="164" t="s">
        <v>1982</v>
      </c>
      <c r="BB1606" s="164">
        <v>4.9589999999999996</v>
      </c>
      <c r="BC1606" s="82">
        <f t="shared" si="42"/>
        <v>6.0003899999999994</v>
      </c>
    </row>
    <row r="1607" spans="53:55" x14ac:dyDescent="0.25">
      <c r="BA1607" s="164" t="s">
        <v>1983</v>
      </c>
      <c r="BB1607" s="164">
        <v>41.322000000000003</v>
      </c>
      <c r="BC1607" s="82">
        <f t="shared" si="42"/>
        <v>49.99962</v>
      </c>
    </row>
    <row r="1608" spans="53:55" x14ac:dyDescent="0.25">
      <c r="BA1608" s="164" t="s">
        <v>1984</v>
      </c>
      <c r="BB1608" s="164">
        <v>33.058</v>
      </c>
      <c r="BC1608" s="82">
        <f t="shared" si="42"/>
        <v>40.00018</v>
      </c>
    </row>
    <row r="1609" spans="53:55" x14ac:dyDescent="0.25">
      <c r="BA1609" s="164" t="s">
        <v>1985</v>
      </c>
      <c r="BB1609" s="164">
        <v>25.901</v>
      </c>
      <c r="BC1609" s="82">
        <f t="shared" si="42"/>
        <v>31.340209999999999</v>
      </c>
    </row>
    <row r="1610" spans="53:55" x14ac:dyDescent="0.25">
      <c r="BA1610" s="164" t="s">
        <v>1986</v>
      </c>
      <c r="BB1610" s="164">
        <v>7.4379999999999997</v>
      </c>
      <c r="BC1610" s="82">
        <f t="shared" si="42"/>
        <v>8.999979999999999</v>
      </c>
    </row>
    <row r="1611" spans="53:55" x14ac:dyDescent="0.25">
      <c r="BA1611" s="164" t="s">
        <v>1987</v>
      </c>
      <c r="BB1611" s="164">
        <v>7.5789999999999997</v>
      </c>
      <c r="BC1611" s="82">
        <f t="shared" si="42"/>
        <v>9.1705899999999989</v>
      </c>
    </row>
    <row r="1612" spans="53:55" x14ac:dyDescent="0.25">
      <c r="BA1612" s="164" t="s">
        <v>1988</v>
      </c>
      <c r="BB1612" s="164">
        <v>4.1319999999999997</v>
      </c>
      <c r="BC1612" s="82">
        <f t="shared" si="42"/>
        <v>4.9997199999999991</v>
      </c>
    </row>
    <row r="1613" spans="53:55" x14ac:dyDescent="0.25">
      <c r="BA1613" s="164" t="s">
        <v>1989</v>
      </c>
      <c r="BB1613" s="164">
        <v>11.57</v>
      </c>
      <c r="BC1613" s="82">
        <f t="shared" si="42"/>
        <v>13.999700000000001</v>
      </c>
    </row>
    <row r="1614" spans="53:55" x14ac:dyDescent="0.25">
      <c r="BA1614" s="164" t="s">
        <v>1990</v>
      </c>
      <c r="BB1614" s="164">
        <v>14.875999999999999</v>
      </c>
      <c r="BC1614" s="82">
        <f t="shared" si="42"/>
        <v>17.999959999999998</v>
      </c>
    </row>
    <row r="1615" spans="53:55" x14ac:dyDescent="0.25">
      <c r="BA1615" s="164" t="s">
        <v>1991</v>
      </c>
      <c r="BB1615" s="164">
        <v>4.9589999999999996</v>
      </c>
      <c r="BC1615" s="82">
        <f t="shared" si="42"/>
        <v>6.0003899999999994</v>
      </c>
    </row>
    <row r="1616" spans="53:55" x14ac:dyDescent="0.25">
      <c r="BA1616" s="164" t="s">
        <v>1992</v>
      </c>
      <c r="BB1616" s="164">
        <v>5.9420000000000002</v>
      </c>
      <c r="BC1616" s="82">
        <f t="shared" si="42"/>
        <v>7.1898200000000001</v>
      </c>
    </row>
    <row r="1617" spans="53:55" x14ac:dyDescent="0.25">
      <c r="BA1617" s="164" t="s">
        <v>1993</v>
      </c>
      <c r="BB1617" s="164">
        <v>2.4790000000000001</v>
      </c>
      <c r="BC1617" s="82">
        <f t="shared" si="42"/>
        <v>2.99959</v>
      </c>
    </row>
    <row r="1618" spans="53:55" x14ac:dyDescent="0.25">
      <c r="BA1618" s="164" t="s">
        <v>1994</v>
      </c>
      <c r="BB1618" s="164">
        <v>4.1319999999999997</v>
      </c>
      <c r="BC1618" s="82">
        <f t="shared" si="42"/>
        <v>4.9997199999999991</v>
      </c>
    </row>
    <row r="1619" spans="53:55" x14ac:dyDescent="0.25">
      <c r="BA1619" s="164" t="s">
        <v>1995</v>
      </c>
      <c r="BB1619" s="164">
        <v>4.1319999999999997</v>
      </c>
      <c r="BC1619" s="82">
        <f t="shared" si="42"/>
        <v>4.9997199999999991</v>
      </c>
    </row>
    <row r="1620" spans="53:55" x14ac:dyDescent="0.25">
      <c r="BA1620" s="164" t="s">
        <v>1996</v>
      </c>
      <c r="BB1620" s="164">
        <v>4.3879999999999999</v>
      </c>
      <c r="BC1620" s="82">
        <f t="shared" si="42"/>
        <v>5.3094799999999998</v>
      </c>
    </row>
    <row r="1621" spans="53:55" x14ac:dyDescent="0.25">
      <c r="BA1621" s="164" t="s">
        <v>1997</v>
      </c>
      <c r="BB1621" s="164">
        <v>8.2650000000000006</v>
      </c>
      <c r="BC1621" s="82">
        <f t="shared" si="42"/>
        <v>10.00065</v>
      </c>
    </row>
    <row r="1622" spans="53:55" x14ac:dyDescent="0.25">
      <c r="BA1622" s="164" t="s">
        <v>1998</v>
      </c>
      <c r="BB1622" s="164">
        <v>18.181999999999999</v>
      </c>
      <c r="BC1622" s="82">
        <f t="shared" si="42"/>
        <v>22.000219999999999</v>
      </c>
    </row>
    <row r="1623" spans="53:55" x14ac:dyDescent="0.25">
      <c r="BA1623" s="164" t="s">
        <v>1999</v>
      </c>
      <c r="BB1623" s="164">
        <v>380.99200000000002</v>
      </c>
      <c r="BC1623" s="82">
        <f t="shared" si="42"/>
        <v>461.00031999999999</v>
      </c>
    </row>
    <row r="1624" spans="53:55" x14ac:dyDescent="0.25">
      <c r="BA1624" s="164" t="s">
        <v>2000</v>
      </c>
      <c r="BB1624" s="164">
        <v>17.355</v>
      </c>
      <c r="BC1624" s="82">
        <f t="shared" si="42"/>
        <v>20.999549999999999</v>
      </c>
    </row>
    <row r="1625" spans="53:55" x14ac:dyDescent="0.25">
      <c r="BA1625" s="164" t="s">
        <v>2001</v>
      </c>
      <c r="BB1625" s="164">
        <v>17.355</v>
      </c>
      <c r="BC1625" s="82">
        <f t="shared" si="42"/>
        <v>20.999549999999999</v>
      </c>
    </row>
    <row r="1626" spans="53:55" x14ac:dyDescent="0.25">
      <c r="BA1626" s="164" t="s">
        <v>2002</v>
      </c>
      <c r="BB1626" s="164">
        <v>122.31399999999999</v>
      </c>
      <c r="BC1626" s="82">
        <f t="shared" si="42"/>
        <v>147.99993999999998</v>
      </c>
    </row>
    <row r="1627" spans="53:55" x14ac:dyDescent="0.25">
      <c r="BA1627" s="164" t="s">
        <v>2003</v>
      </c>
      <c r="BB1627" s="164">
        <v>71.900999999999996</v>
      </c>
      <c r="BC1627" s="82">
        <f t="shared" si="42"/>
        <v>87.000209999999996</v>
      </c>
    </row>
    <row r="1628" spans="53:55" x14ac:dyDescent="0.25">
      <c r="BA1628" s="164" t="s">
        <v>2004</v>
      </c>
      <c r="BB1628" s="164">
        <v>6.6120000000000001</v>
      </c>
      <c r="BC1628" s="82">
        <f t="shared" si="42"/>
        <v>8.0005199999999999</v>
      </c>
    </row>
    <row r="1629" spans="53:55" x14ac:dyDescent="0.25">
      <c r="BA1629" s="164" t="s">
        <v>2005</v>
      </c>
      <c r="BB1629" s="164">
        <v>2.4790000000000001</v>
      </c>
      <c r="BC1629" s="82">
        <f t="shared" si="42"/>
        <v>2.99959</v>
      </c>
    </row>
    <row r="1630" spans="53:55" x14ac:dyDescent="0.25">
      <c r="BA1630" s="164" t="s">
        <v>2006</v>
      </c>
      <c r="BB1630" s="164">
        <v>120.661</v>
      </c>
      <c r="BC1630" s="82">
        <f t="shared" si="42"/>
        <v>145.99981</v>
      </c>
    </row>
    <row r="1631" spans="53:55" x14ac:dyDescent="0.25">
      <c r="BA1631" s="164" t="s">
        <v>2007</v>
      </c>
      <c r="BB1631" s="164">
        <v>54.545999999999999</v>
      </c>
      <c r="BC1631" s="82">
        <f t="shared" si="42"/>
        <v>66.000659999999996</v>
      </c>
    </row>
    <row r="1632" spans="53:55" x14ac:dyDescent="0.25">
      <c r="BA1632" s="164" t="s">
        <v>2008</v>
      </c>
      <c r="BB1632" s="164">
        <v>27.273</v>
      </c>
      <c r="BC1632" s="82">
        <f t="shared" si="42"/>
        <v>33.000329999999998</v>
      </c>
    </row>
    <row r="1633" spans="53:55" x14ac:dyDescent="0.25">
      <c r="BA1633" s="164" t="s">
        <v>2009</v>
      </c>
      <c r="BB1633" s="164">
        <v>19.007999999999999</v>
      </c>
      <c r="BC1633" s="82">
        <f t="shared" si="42"/>
        <v>22.999679999999998</v>
      </c>
    </row>
    <row r="1634" spans="53:55" x14ac:dyDescent="0.25">
      <c r="BA1634" s="164" t="s">
        <v>2010</v>
      </c>
      <c r="BB1634" s="164">
        <v>18.181999999999999</v>
      </c>
      <c r="BC1634" s="82">
        <f t="shared" si="42"/>
        <v>22.000219999999999</v>
      </c>
    </row>
    <row r="1635" spans="53:55" x14ac:dyDescent="0.25">
      <c r="BA1635" s="164" t="s">
        <v>2011</v>
      </c>
      <c r="BB1635" s="164">
        <v>14.05</v>
      </c>
      <c r="BC1635" s="82">
        <f t="shared" si="42"/>
        <v>17.000499999999999</v>
      </c>
    </row>
    <row r="1636" spans="53:55" x14ac:dyDescent="0.25">
      <c r="BA1636" s="164" t="s">
        <v>2012</v>
      </c>
      <c r="BB1636" s="164">
        <v>20.661000000000001</v>
      </c>
      <c r="BC1636" s="82">
        <f t="shared" si="42"/>
        <v>24.99981</v>
      </c>
    </row>
    <row r="1637" spans="53:55" x14ac:dyDescent="0.25">
      <c r="BA1637" s="164" t="s">
        <v>2013</v>
      </c>
      <c r="BB1637" s="164">
        <v>19.835000000000001</v>
      </c>
      <c r="BC1637" s="82">
        <f t="shared" si="42"/>
        <v>24.000350000000001</v>
      </c>
    </row>
    <row r="1638" spans="53:55" x14ac:dyDescent="0.25">
      <c r="BA1638" s="164" t="s">
        <v>2014</v>
      </c>
      <c r="BB1638" s="164">
        <v>34.710999999999999</v>
      </c>
      <c r="BC1638" s="82">
        <f t="shared" si="42"/>
        <v>42.000309999999999</v>
      </c>
    </row>
    <row r="1639" spans="53:55" x14ac:dyDescent="0.25">
      <c r="BA1639" s="164" t="s">
        <v>2015</v>
      </c>
      <c r="BB1639" s="164">
        <v>71.073999999999998</v>
      </c>
      <c r="BC1639" s="82">
        <f t="shared" si="42"/>
        <v>85.999539999999996</v>
      </c>
    </row>
    <row r="1640" spans="53:55" x14ac:dyDescent="0.25">
      <c r="BA1640" s="164" t="s">
        <v>2016</v>
      </c>
      <c r="BB1640" s="164">
        <v>57.024999999999999</v>
      </c>
      <c r="BC1640" s="82">
        <f t="shared" si="42"/>
        <v>69.000249999999994</v>
      </c>
    </row>
    <row r="1641" spans="53:55" x14ac:dyDescent="0.25">
      <c r="BA1641" s="164" t="s">
        <v>2017</v>
      </c>
      <c r="BB1641" s="164">
        <v>41.322000000000003</v>
      </c>
      <c r="BC1641" s="82">
        <f t="shared" si="42"/>
        <v>49.99962</v>
      </c>
    </row>
    <row r="1642" spans="53:55" x14ac:dyDescent="0.25">
      <c r="BA1642" s="164" t="s">
        <v>2018</v>
      </c>
      <c r="BB1642" s="164">
        <v>42.149000000000001</v>
      </c>
      <c r="BC1642" s="82">
        <f t="shared" si="42"/>
        <v>51.00029</v>
      </c>
    </row>
    <row r="1643" spans="53:55" x14ac:dyDescent="0.25">
      <c r="BA1643" s="164" t="s">
        <v>2019</v>
      </c>
      <c r="BB1643" s="164">
        <v>42.149000000000001</v>
      </c>
      <c r="BC1643" s="82">
        <f t="shared" si="42"/>
        <v>51.00029</v>
      </c>
    </row>
    <row r="1644" spans="53:55" x14ac:dyDescent="0.25">
      <c r="BA1644" s="164" t="s">
        <v>2020</v>
      </c>
      <c r="BB1644" s="164">
        <v>46.280999999999999</v>
      </c>
      <c r="BC1644" s="82">
        <f t="shared" si="42"/>
        <v>56.000009999999996</v>
      </c>
    </row>
    <row r="1645" spans="53:55" x14ac:dyDescent="0.25">
      <c r="BA1645" s="164" t="s">
        <v>2021</v>
      </c>
      <c r="BB1645" s="164">
        <v>28.099</v>
      </c>
      <c r="BC1645" s="82">
        <f t="shared" si="42"/>
        <v>33.999789999999997</v>
      </c>
    </row>
    <row r="1646" spans="53:55" x14ac:dyDescent="0.25">
      <c r="BA1646" s="164" t="s">
        <v>2022</v>
      </c>
      <c r="BB1646" s="164">
        <v>28.099</v>
      </c>
      <c r="BC1646" s="82">
        <f t="shared" si="42"/>
        <v>33.999789999999997</v>
      </c>
    </row>
    <row r="1647" spans="53:55" x14ac:dyDescent="0.25">
      <c r="BA1647" s="164" t="s">
        <v>2023</v>
      </c>
      <c r="BB1647" s="164">
        <v>29.751999999999999</v>
      </c>
      <c r="BC1647" s="82">
        <f t="shared" si="42"/>
        <v>35.999919999999996</v>
      </c>
    </row>
    <row r="1648" spans="53:55" x14ac:dyDescent="0.25">
      <c r="BA1648" s="164" t="s">
        <v>2024</v>
      </c>
      <c r="BB1648" s="164">
        <v>8.2639999999999993</v>
      </c>
      <c r="BC1648" s="82">
        <f t="shared" si="42"/>
        <v>9.9994399999999981</v>
      </c>
    </row>
    <row r="1649" spans="53:55" x14ac:dyDescent="0.25">
      <c r="BA1649" s="164" t="s">
        <v>2025</v>
      </c>
      <c r="BB1649" s="164">
        <v>6.6120000000000001</v>
      </c>
      <c r="BC1649" s="82">
        <f t="shared" si="42"/>
        <v>8.0005199999999999</v>
      </c>
    </row>
    <row r="1650" spans="53:55" x14ac:dyDescent="0.25">
      <c r="BA1650" s="164" t="s">
        <v>2026</v>
      </c>
      <c r="BB1650" s="164">
        <v>4.1319999999999997</v>
      </c>
      <c r="BC1650" s="82">
        <f t="shared" si="42"/>
        <v>4.9997199999999991</v>
      </c>
    </row>
    <row r="1651" spans="53:55" x14ac:dyDescent="0.25">
      <c r="BA1651" s="164" t="s">
        <v>2027</v>
      </c>
      <c r="BB1651" s="164">
        <v>4.1319999999999997</v>
      </c>
      <c r="BC1651" s="82">
        <f t="shared" si="42"/>
        <v>4.9997199999999991</v>
      </c>
    </row>
    <row r="1652" spans="53:55" x14ac:dyDescent="0.25">
      <c r="BA1652" s="164" t="s">
        <v>2028</v>
      </c>
      <c r="BB1652" s="164">
        <v>8.4220000000000006</v>
      </c>
      <c r="BC1652" s="82">
        <f t="shared" si="42"/>
        <v>10.190620000000001</v>
      </c>
    </row>
    <row r="1653" spans="53:55" x14ac:dyDescent="0.25">
      <c r="BA1653" s="164" t="s">
        <v>2029</v>
      </c>
      <c r="BB1653" s="164">
        <v>14.875999999999999</v>
      </c>
      <c r="BC1653" s="82">
        <f t="shared" si="42"/>
        <v>17.999959999999998</v>
      </c>
    </row>
    <row r="1654" spans="53:55" x14ac:dyDescent="0.25">
      <c r="BA1654" s="164" t="s">
        <v>2030</v>
      </c>
      <c r="BB1654" s="164">
        <v>10.744</v>
      </c>
      <c r="BC1654" s="82">
        <f t="shared" si="42"/>
        <v>13.00024</v>
      </c>
    </row>
    <row r="1655" spans="53:55" x14ac:dyDescent="0.25">
      <c r="BA1655" s="164" t="s">
        <v>2031</v>
      </c>
      <c r="BB1655" s="164">
        <v>4.9589999999999996</v>
      </c>
      <c r="BC1655" s="82">
        <f t="shared" si="42"/>
        <v>6.0003899999999994</v>
      </c>
    </row>
    <row r="1656" spans="53:55" x14ac:dyDescent="0.25">
      <c r="BA1656" s="164" t="s">
        <v>2032</v>
      </c>
      <c r="BB1656" s="164">
        <v>48.76</v>
      </c>
      <c r="BC1656" s="82">
        <f t="shared" si="42"/>
        <v>58.999599999999994</v>
      </c>
    </row>
    <row r="1657" spans="53:55" x14ac:dyDescent="0.25">
      <c r="BA1657" s="164" t="s">
        <v>2033</v>
      </c>
      <c r="BB1657" s="164">
        <v>19.835000000000001</v>
      </c>
      <c r="BC1657" s="82">
        <f t="shared" si="42"/>
        <v>24.000350000000001</v>
      </c>
    </row>
    <row r="1658" spans="53:55" x14ac:dyDescent="0.25">
      <c r="BA1658" s="164" t="s">
        <v>2034</v>
      </c>
      <c r="BB1658" s="164">
        <v>19.835000000000001</v>
      </c>
      <c r="BC1658" s="82">
        <f t="shared" si="42"/>
        <v>24.000350000000001</v>
      </c>
    </row>
    <row r="1659" spans="53:55" x14ac:dyDescent="0.25">
      <c r="BA1659" s="164" t="s">
        <v>2035</v>
      </c>
      <c r="BB1659" s="164">
        <v>19.835000000000001</v>
      </c>
      <c r="BC1659" s="82">
        <f t="shared" si="42"/>
        <v>24.000350000000001</v>
      </c>
    </row>
    <row r="1660" spans="53:55" x14ac:dyDescent="0.25">
      <c r="BA1660" s="164" t="s">
        <v>2036</v>
      </c>
      <c r="BB1660" s="164">
        <v>18.198</v>
      </c>
      <c r="BC1660" s="82">
        <f t="shared" si="42"/>
        <v>22.019580000000001</v>
      </c>
    </row>
    <row r="1661" spans="53:55" x14ac:dyDescent="0.25">
      <c r="BA1661" s="164" t="s">
        <v>2037</v>
      </c>
      <c r="BB1661" s="164">
        <v>6.6120000000000001</v>
      </c>
      <c r="BC1661" s="82">
        <f t="shared" si="42"/>
        <v>8.0005199999999999</v>
      </c>
    </row>
    <row r="1662" spans="53:55" x14ac:dyDescent="0.25">
      <c r="BA1662" s="164" t="s">
        <v>2038</v>
      </c>
      <c r="BB1662" s="164">
        <v>8.2650000000000006</v>
      </c>
      <c r="BC1662" s="82">
        <f t="shared" si="42"/>
        <v>10.00065</v>
      </c>
    </row>
    <row r="1663" spans="53:55" x14ac:dyDescent="0.25">
      <c r="BA1663" s="164" t="s">
        <v>2039</v>
      </c>
      <c r="BB1663" s="164">
        <v>2.4790000000000001</v>
      </c>
      <c r="BC1663" s="82">
        <f t="shared" si="42"/>
        <v>2.99959</v>
      </c>
    </row>
    <row r="1664" spans="53:55" x14ac:dyDescent="0.25">
      <c r="BA1664" s="164" t="s">
        <v>2040</v>
      </c>
      <c r="BB1664" s="164">
        <v>1.653</v>
      </c>
      <c r="BC1664" s="82">
        <f t="shared" si="42"/>
        <v>2.00013</v>
      </c>
    </row>
    <row r="1665" spans="53:55" x14ac:dyDescent="0.25">
      <c r="BA1665" s="164" t="s">
        <v>2041</v>
      </c>
      <c r="BB1665" s="164">
        <v>19.007999999999999</v>
      </c>
      <c r="BC1665" s="82">
        <f t="shared" si="42"/>
        <v>22.999679999999998</v>
      </c>
    </row>
    <row r="1666" spans="53:55" x14ac:dyDescent="0.25">
      <c r="BA1666" s="164" t="s">
        <v>2042</v>
      </c>
      <c r="BB1666" s="164">
        <v>11.007999999999999</v>
      </c>
      <c r="BC1666" s="82">
        <f t="shared" si="42"/>
        <v>13.319679999999998</v>
      </c>
    </row>
    <row r="1667" spans="53:55" x14ac:dyDescent="0.25">
      <c r="BA1667" s="164" t="s">
        <v>2043</v>
      </c>
      <c r="BB1667" s="164">
        <v>25.222999999999999</v>
      </c>
      <c r="BC1667" s="82">
        <f t="shared" ref="BC1667:BC1730" si="43">BB1667*1.21</f>
        <v>30.519829999999999</v>
      </c>
    </row>
    <row r="1668" spans="53:55" x14ac:dyDescent="0.25">
      <c r="BA1668" s="164" t="s">
        <v>2044</v>
      </c>
      <c r="BB1668" s="164">
        <v>131.405</v>
      </c>
      <c r="BC1668" s="82">
        <f t="shared" si="43"/>
        <v>159.00004999999999</v>
      </c>
    </row>
    <row r="1669" spans="53:55" x14ac:dyDescent="0.25">
      <c r="BA1669" s="164" t="s">
        <v>2045</v>
      </c>
      <c r="BB1669" s="164">
        <v>36.363999999999997</v>
      </c>
      <c r="BC1669" s="82">
        <f t="shared" si="43"/>
        <v>44.000439999999998</v>
      </c>
    </row>
    <row r="1670" spans="53:55" x14ac:dyDescent="0.25">
      <c r="BA1670" s="164" t="s">
        <v>2046</v>
      </c>
      <c r="BB1670" s="164">
        <v>23.966999999999999</v>
      </c>
      <c r="BC1670" s="82">
        <f t="shared" si="43"/>
        <v>29.000069999999997</v>
      </c>
    </row>
    <row r="1671" spans="53:55" x14ac:dyDescent="0.25">
      <c r="BA1671" s="164" t="s">
        <v>2047</v>
      </c>
      <c r="BB1671" s="164">
        <v>6.6120000000000001</v>
      </c>
      <c r="BC1671" s="82">
        <f t="shared" si="43"/>
        <v>8.0005199999999999</v>
      </c>
    </row>
    <row r="1672" spans="53:55" x14ac:dyDescent="0.25">
      <c r="BA1672" s="164" t="s">
        <v>2048</v>
      </c>
      <c r="BB1672" s="164">
        <v>13.223000000000001</v>
      </c>
      <c r="BC1672" s="82">
        <f t="shared" si="43"/>
        <v>15.999830000000001</v>
      </c>
    </row>
    <row r="1673" spans="53:55" x14ac:dyDescent="0.25">
      <c r="BA1673" s="164" t="s">
        <v>2049</v>
      </c>
      <c r="BB1673" s="164">
        <v>4.9589999999999996</v>
      </c>
      <c r="BC1673" s="82">
        <f t="shared" si="43"/>
        <v>6.0003899999999994</v>
      </c>
    </row>
    <row r="1674" spans="53:55" x14ac:dyDescent="0.25">
      <c r="BA1674" s="164" t="s">
        <v>2050</v>
      </c>
      <c r="BB1674" s="164">
        <v>2.4790000000000001</v>
      </c>
      <c r="BC1674" s="82">
        <f t="shared" si="43"/>
        <v>2.99959</v>
      </c>
    </row>
    <row r="1675" spans="53:55" x14ac:dyDescent="0.25">
      <c r="BA1675" s="164" t="s">
        <v>2051</v>
      </c>
      <c r="BB1675" s="164">
        <v>18.181999999999999</v>
      </c>
      <c r="BC1675" s="82">
        <f t="shared" si="43"/>
        <v>22.000219999999999</v>
      </c>
    </row>
    <row r="1676" spans="53:55" x14ac:dyDescent="0.25">
      <c r="BA1676" s="164" t="s">
        <v>2052</v>
      </c>
      <c r="BB1676" s="164">
        <v>18.181999999999999</v>
      </c>
      <c r="BC1676" s="82">
        <f t="shared" si="43"/>
        <v>22.000219999999999</v>
      </c>
    </row>
    <row r="1677" spans="53:55" x14ac:dyDescent="0.25">
      <c r="BA1677" s="164" t="s">
        <v>2053</v>
      </c>
      <c r="BB1677" s="164">
        <v>3.306</v>
      </c>
      <c r="BC1677" s="82">
        <f t="shared" si="43"/>
        <v>4.0002599999999999</v>
      </c>
    </row>
    <row r="1678" spans="53:55" x14ac:dyDescent="0.25">
      <c r="BA1678" s="164" t="s">
        <v>2054</v>
      </c>
      <c r="BB1678" s="164">
        <v>14.05</v>
      </c>
      <c r="BC1678" s="82">
        <f t="shared" si="43"/>
        <v>17.000499999999999</v>
      </c>
    </row>
    <row r="1679" spans="53:55" x14ac:dyDescent="0.25">
      <c r="BA1679" s="164" t="s">
        <v>2055</v>
      </c>
      <c r="BB1679" s="164">
        <v>28.099</v>
      </c>
      <c r="BC1679" s="82">
        <f t="shared" si="43"/>
        <v>33.999789999999997</v>
      </c>
    </row>
    <row r="1680" spans="53:55" x14ac:dyDescent="0.25">
      <c r="BA1680" s="164" t="s">
        <v>2056</v>
      </c>
      <c r="BB1680" s="164">
        <v>5.7850000000000001</v>
      </c>
      <c r="BC1680" s="82">
        <f t="shared" si="43"/>
        <v>6.9998500000000003</v>
      </c>
    </row>
    <row r="1681" spans="53:55" x14ac:dyDescent="0.25">
      <c r="BA1681" s="164" t="s">
        <v>2057</v>
      </c>
      <c r="BB1681" s="164">
        <v>14.05</v>
      </c>
      <c r="BC1681" s="82">
        <f t="shared" si="43"/>
        <v>17.000499999999999</v>
      </c>
    </row>
    <row r="1682" spans="53:55" x14ac:dyDescent="0.25">
      <c r="BA1682" s="164" t="s">
        <v>2058</v>
      </c>
      <c r="BB1682" s="164">
        <v>15.702999999999999</v>
      </c>
      <c r="BC1682" s="82">
        <f t="shared" si="43"/>
        <v>19.000629999999997</v>
      </c>
    </row>
    <row r="1683" spans="53:55" x14ac:dyDescent="0.25">
      <c r="BA1683" s="164" t="s">
        <v>2059</v>
      </c>
      <c r="BB1683" s="164">
        <v>19.835000000000001</v>
      </c>
      <c r="BC1683" s="82">
        <f t="shared" si="43"/>
        <v>24.000350000000001</v>
      </c>
    </row>
    <row r="1684" spans="53:55" x14ac:dyDescent="0.25">
      <c r="BA1684" s="164" t="s">
        <v>2060</v>
      </c>
      <c r="BB1684" s="164">
        <v>2.4790000000000001</v>
      </c>
      <c r="BC1684" s="82">
        <f t="shared" si="43"/>
        <v>2.99959</v>
      </c>
    </row>
    <row r="1685" spans="53:55" x14ac:dyDescent="0.25">
      <c r="BA1685" s="164" t="s">
        <v>2061</v>
      </c>
      <c r="BB1685" s="164">
        <v>1.653</v>
      </c>
      <c r="BC1685" s="82">
        <f t="shared" si="43"/>
        <v>2.00013</v>
      </c>
    </row>
    <row r="1686" spans="53:55" x14ac:dyDescent="0.25">
      <c r="BA1686" s="164" t="s">
        <v>2062</v>
      </c>
      <c r="BB1686" s="164">
        <v>15.702999999999999</v>
      </c>
      <c r="BC1686" s="82">
        <f t="shared" si="43"/>
        <v>19.000629999999997</v>
      </c>
    </row>
    <row r="1687" spans="53:55" x14ac:dyDescent="0.25">
      <c r="BA1687" s="164" t="s">
        <v>2063</v>
      </c>
      <c r="BB1687" s="164">
        <v>2.4790000000000001</v>
      </c>
      <c r="BC1687" s="82">
        <f t="shared" si="43"/>
        <v>2.99959</v>
      </c>
    </row>
    <row r="1688" spans="53:55" x14ac:dyDescent="0.25">
      <c r="BA1688" s="164" t="s">
        <v>2064</v>
      </c>
      <c r="BB1688" s="164">
        <v>10.744</v>
      </c>
      <c r="BC1688" s="82">
        <f t="shared" si="43"/>
        <v>13.00024</v>
      </c>
    </row>
    <row r="1689" spans="53:55" x14ac:dyDescent="0.25">
      <c r="BA1689" s="164" t="s">
        <v>2065</v>
      </c>
      <c r="BB1689" s="164">
        <v>27.273</v>
      </c>
      <c r="BC1689" s="82">
        <f t="shared" si="43"/>
        <v>33.000329999999998</v>
      </c>
    </row>
    <row r="1690" spans="53:55" x14ac:dyDescent="0.25">
      <c r="BA1690" s="164" t="s">
        <v>2066</v>
      </c>
      <c r="BB1690" s="164">
        <v>34.710999999999999</v>
      </c>
      <c r="BC1690" s="82">
        <f t="shared" si="43"/>
        <v>42.000309999999999</v>
      </c>
    </row>
    <row r="1691" spans="53:55" x14ac:dyDescent="0.25">
      <c r="BA1691" s="164" t="s">
        <v>2067</v>
      </c>
      <c r="BB1691" s="164">
        <v>19.007999999999999</v>
      </c>
      <c r="BC1691" s="82">
        <f t="shared" si="43"/>
        <v>22.999679999999998</v>
      </c>
    </row>
    <row r="1692" spans="53:55" x14ac:dyDescent="0.25">
      <c r="BA1692" s="164" t="s">
        <v>2068</v>
      </c>
      <c r="BB1692" s="164">
        <v>4.9589999999999996</v>
      </c>
      <c r="BC1692" s="82">
        <f t="shared" si="43"/>
        <v>6.0003899999999994</v>
      </c>
    </row>
    <row r="1693" spans="53:55" x14ac:dyDescent="0.25">
      <c r="BA1693" s="164" t="s">
        <v>2069</v>
      </c>
      <c r="BB1693" s="164">
        <v>64.462999999999994</v>
      </c>
      <c r="BC1693" s="82">
        <f t="shared" si="43"/>
        <v>78.000229999999988</v>
      </c>
    </row>
    <row r="1694" spans="53:55" x14ac:dyDescent="0.25">
      <c r="BA1694" s="164" t="s">
        <v>2070</v>
      </c>
      <c r="BB1694" s="164">
        <v>4.1319999999999997</v>
      </c>
      <c r="BC1694" s="82">
        <f t="shared" si="43"/>
        <v>4.9997199999999991</v>
      </c>
    </row>
    <row r="1695" spans="53:55" x14ac:dyDescent="0.25">
      <c r="BA1695" s="164" t="s">
        <v>2071</v>
      </c>
      <c r="BB1695" s="164">
        <v>133.05799999999999</v>
      </c>
      <c r="BC1695" s="82">
        <f t="shared" si="43"/>
        <v>161.00018</v>
      </c>
    </row>
    <row r="1696" spans="53:55" x14ac:dyDescent="0.25">
      <c r="BA1696" s="164" t="s">
        <v>2072</v>
      </c>
      <c r="BB1696" s="164">
        <v>39.587000000000003</v>
      </c>
      <c r="BC1696" s="82">
        <f t="shared" si="43"/>
        <v>47.900270000000006</v>
      </c>
    </row>
    <row r="1697" spans="53:55" x14ac:dyDescent="0.25">
      <c r="BA1697" s="164" t="s">
        <v>2073</v>
      </c>
      <c r="BB1697" s="164">
        <v>61.156999999999996</v>
      </c>
      <c r="BC1697" s="82">
        <f t="shared" si="43"/>
        <v>73.99996999999999</v>
      </c>
    </row>
    <row r="1698" spans="53:55" x14ac:dyDescent="0.25">
      <c r="BA1698" s="164" t="s">
        <v>2074</v>
      </c>
      <c r="BB1698" s="164">
        <v>47.933999999999997</v>
      </c>
      <c r="BC1698" s="82">
        <f t="shared" si="43"/>
        <v>58.000139999999995</v>
      </c>
    </row>
    <row r="1699" spans="53:55" x14ac:dyDescent="0.25">
      <c r="BA1699" s="164" t="s">
        <v>2075</v>
      </c>
      <c r="BB1699" s="164">
        <v>686.77700000000004</v>
      </c>
      <c r="BC1699" s="82">
        <f t="shared" si="43"/>
        <v>831.00017000000003</v>
      </c>
    </row>
    <row r="1700" spans="53:55" x14ac:dyDescent="0.25">
      <c r="BA1700" s="164" t="s">
        <v>2076</v>
      </c>
      <c r="BB1700" s="164">
        <v>344.62799999999999</v>
      </c>
      <c r="BC1700" s="82">
        <f t="shared" si="43"/>
        <v>416.99987999999996</v>
      </c>
    </row>
    <row r="1701" spans="53:55" x14ac:dyDescent="0.25">
      <c r="BA1701" s="164" t="s">
        <v>2077</v>
      </c>
      <c r="BB1701" s="164">
        <v>9.9169999999999998</v>
      </c>
      <c r="BC1701" s="82">
        <f t="shared" si="43"/>
        <v>11.99957</v>
      </c>
    </row>
    <row r="1702" spans="53:55" x14ac:dyDescent="0.25">
      <c r="BA1702" s="164" t="s">
        <v>2078</v>
      </c>
      <c r="BB1702" s="164">
        <v>23.792999999999999</v>
      </c>
      <c r="BC1702" s="82">
        <f t="shared" si="43"/>
        <v>28.789529999999999</v>
      </c>
    </row>
    <row r="1703" spans="53:55" x14ac:dyDescent="0.25">
      <c r="BA1703" s="164" t="s">
        <v>2079</v>
      </c>
      <c r="BB1703" s="164">
        <v>4.9589999999999996</v>
      </c>
      <c r="BC1703" s="82">
        <f t="shared" si="43"/>
        <v>6.0003899999999994</v>
      </c>
    </row>
    <row r="1704" spans="53:55" x14ac:dyDescent="0.25">
      <c r="BA1704" s="164" t="s">
        <v>2080</v>
      </c>
      <c r="BB1704" s="164">
        <v>6.34</v>
      </c>
      <c r="BC1704" s="82">
        <f t="shared" si="43"/>
        <v>7.6713999999999993</v>
      </c>
    </row>
    <row r="1705" spans="53:55" x14ac:dyDescent="0.25">
      <c r="BA1705" s="164" t="s">
        <v>2081</v>
      </c>
      <c r="BB1705" s="164">
        <v>12.43</v>
      </c>
      <c r="BC1705" s="82">
        <f t="shared" si="43"/>
        <v>15.040299999999998</v>
      </c>
    </row>
    <row r="1706" spans="53:55" x14ac:dyDescent="0.25">
      <c r="BA1706" s="164" t="s">
        <v>2082</v>
      </c>
      <c r="BB1706" s="164">
        <v>14.875999999999999</v>
      </c>
      <c r="BC1706" s="82">
        <f t="shared" si="43"/>
        <v>17.999959999999998</v>
      </c>
    </row>
    <row r="1707" spans="53:55" x14ac:dyDescent="0.25">
      <c r="BA1707" s="164" t="s">
        <v>2083</v>
      </c>
      <c r="BB1707" s="164">
        <v>7.4379999999999997</v>
      </c>
      <c r="BC1707" s="82">
        <f t="shared" si="43"/>
        <v>8.999979999999999</v>
      </c>
    </row>
    <row r="1708" spans="53:55" x14ac:dyDescent="0.25">
      <c r="BA1708" s="164" t="s">
        <v>2084</v>
      </c>
      <c r="BB1708" s="164">
        <v>10.744</v>
      </c>
      <c r="BC1708" s="82">
        <f t="shared" si="43"/>
        <v>13.00024</v>
      </c>
    </row>
    <row r="1709" spans="53:55" x14ac:dyDescent="0.25">
      <c r="BA1709" s="164" t="s">
        <v>2085</v>
      </c>
      <c r="BB1709" s="164">
        <v>14.05</v>
      </c>
      <c r="BC1709" s="82">
        <f t="shared" si="43"/>
        <v>17.000499999999999</v>
      </c>
    </row>
    <row r="1710" spans="53:55" x14ac:dyDescent="0.25">
      <c r="BA1710" s="164" t="s">
        <v>2086</v>
      </c>
      <c r="BB1710" s="164">
        <v>9.9169999999999998</v>
      </c>
      <c r="BC1710" s="82">
        <f t="shared" si="43"/>
        <v>11.99957</v>
      </c>
    </row>
    <row r="1711" spans="53:55" x14ac:dyDescent="0.25">
      <c r="BA1711" s="164" t="s">
        <v>2087</v>
      </c>
      <c r="BB1711" s="164">
        <v>33.488</v>
      </c>
      <c r="BC1711" s="82">
        <f t="shared" si="43"/>
        <v>40.520479999999999</v>
      </c>
    </row>
    <row r="1712" spans="53:55" x14ac:dyDescent="0.25">
      <c r="BA1712" s="164" t="s">
        <v>2088</v>
      </c>
      <c r="BB1712" s="164">
        <v>4.1319999999999997</v>
      </c>
      <c r="BC1712" s="82">
        <f t="shared" si="43"/>
        <v>4.9997199999999991</v>
      </c>
    </row>
    <row r="1713" spans="53:55" x14ac:dyDescent="0.25">
      <c r="BA1713" s="164" t="s">
        <v>2089</v>
      </c>
      <c r="BB1713" s="164">
        <v>46.280999999999999</v>
      </c>
      <c r="BC1713" s="82">
        <f t="shared" si="43"/>
        <v>56.000009999999996</v>
      </c>
    </row>
    <row r="1714" spans="53:55" x14ac:dyDescent="0.25">
      <c r="BA1714" s="164" t="s">
        <v>2090</v>
      </c>
      <c r="BB1714" s="164">
        <v>4.1319999999999997</v>
      </c>
      <c r="BC1714" s="82">
        <f t="shared" si="43"/>
        <v>4.9997199999999991</v>
      </c>
    </row>
    <row r="1715" spans="53:55" x14ac:dyDescent="0.25">
      <c r="BA1715" s="164" t="s">
        <v>2091</v>
      </c>
      <c r="BB1715" s="164">
        <v>40.496000000000002</v>
      </c>
      <c r="BC1715" s="82">
        <f t="shared" si="43"/>
        <v>49.000160000000001</v>
      </c>
    </row>
    <row r="1716" spans="53:55" x14ac:dyDescent="0.25">
      <c r="BA1716" s="164" t="s">
        <v>2092</v>
      </c>
      <c r="BB1716" s="164">
        <v>4.1319999999999997</v>
      </c>
      <c r="BC1716" s="82">
        <f t="shared" si="43"/>
        <v>4.9997199999999991</v>
      </c>
    </row>
    <row r="1717" spans="53:55" x14ac:dyDescent="0.25">
      <c r="BA1717" s="164" t="s">
        <v>2093</v>
      </c>
      <c r="BB1717" s="164">
        <v>18.181999999999999</v>
      </c>
      <c r="BC1717" s="82">
        <f t="shared" si="43"/>
        <v>22.000219999999999</v>
      </c>
    </row>
    <row r="1718" spans="53:55" x14ac:dyDescent="0.25">
      <c r="BA1718" s="164" t="s">
        <v>2094</v>
      </c>
      <c r="BB1718" s="164">
        <v>6.6120000000000001</v>
      </c>
      <c r="BC1718" s="82">
        <f t="shared" si="43"/>
        <v>8.0005199999999999</v>
      </c>
    </row>
    <row r="1719" spans="53:55" x14ac:dyDescent="0.25">
      <c r="BA1719" s="164" t="s">
        <v>2095</v>
      </c>
      <c r="BB1719" s="164">
        <v>19.835000000000001</v>
      </c>
      <c r="BC1719" s="82">
        <f t="shared" si="43"/>
        <v>24.000350000000001</v>
      </c>
    </row>
    <row r="1720" spans="53:55" x14ac:dyDescent="0.25">
      <c r="BA1720" s="164" t="s">
        <v>2096</v>
      </c>
      <c r="BB1720" s="164">
        <v>50.412999999999997</v>
      </c>
      <c r="BC1720" s="82">
        <f t="shared" si="43"/>
        <v>60.999729999999992</v>
      </c>
    </row>
    <row r="1721" spans="53:55" x14ac:dyDescent="0.25">
      <c r="BA1721" s="164" t="s">
        <v>2097</v>
      </c>
      <c r="BB1721" s="164">
        <v>4.9589999999999996</v>
      </c>
      <c r="BC1721" s="82">
        <f t="shared" si="43"/>
        <v>6.0003899999999994</v>
      </c>
    </row>
    <row r="1722" spans="53:55" x14ac:dyDescent="0.25">
      <c r="BA1722" s="164" t="s">
        <v>2098</v>
      </c>
      <c r="BB1722" s="164">
        <v>4.1319999999999997</v>
      </c>
      <c r="BC1722" s="82">
        <f t="shared" si="43"/>
        <v>4.9997199999999991</v>
      </c>
    </row>
    <row r="1723" spans="53:55" x14ac:dyDescent="0.25">
      <c r="BA1723" s="164" t="s">
        <v>2099</v>
      </c>
      <c r="BB1723" s="164">
        <v>12.397</v>
      </c>
      <c r="BC1723" s="82">
        <f t="shared" si="43"/>
        <v>15.00037</v>
      </c>
    </row>
    <row r="1724" spans="53:55" x14ac:dyDescent="0.25">
      <c r="BA1724" s="164" t="s">
        <v>2100</v>
      </c>
      <c r="BB1724" s="164">
        <v>1.653</v>
      </c>
      <c r="BC1724" s="82">
        <f t="shared" si="43"/>
        <v>2.00013</v>
      </c>
    </row>
    <row r="1725" spans="53:55" x14ac:dyDescent="0.25">
      <c r="BA1725" s="164" t="s">
        <v>2101</v>
      </c>
      <c r="BB1725" s="164">
        <v>46.280999999999999</v>
      </c>
      <c r="BC1725" s="82">
        <f t="shared" si="43"/>
        <v>56.000009999999996</v>
      </c>
    </row>
    <row r="1726" spans="53:55" x14ac:dyDescent="0.25">
      <c r="BA1726" s="164" t="s">
        <v>2102</v>
      </c>
      <c r="BB1726" s="164">
        <v>9.9169999999999998</v>
      </c>
      <c r="BC1726" s="82">
        <f t="shared" si="43"/>
        <v>11.99957</v>
      </c>
    </row>
    <row r="1727" spans="53:55" x14ac:dyDescent="0.25">
      <c r="BA1727" s="164" t="s">
        <v>2103</v>
      </c>
      <c r="BB1727" s="164">
        <v>4.1319999999999997</v>
      </c>
      <c r="BC1727" s="82">
        <f t="shared" si="43"/>
        <v>4.9997199999999991</v>
      </c>
    </row>
    <row r="1728" spans="53:55" x14ac:dyDescent="0.25">
      <c r="BA1728" s="164" t="s">
        <v>2104</v>
      </c>
      <c r="BB1728" s="164">
        <v>60.331000000000003</v>
      </c>
      <c r="BC1728" s="82">
        <f t="shared" si="43"/>
        <v>73.000510000000006</v>
      </c>
    </row>
    <row r="1729" spans="53:55" x14ac:dyDescent="0.25">
      <c r="BA1729" s="164" t="s">
        <v>2105</v>
      </c>
      <c r="BB1729" s="164">
        <v>4.1239999999999997</v>
      </c>
      <c r="BC1729" s="82">
        <f t="shared" si="43"/>
        <v>4.9900399999999996</v>
      </c>
    </row>
    <row r="1730" spans="53:55" x14ac:dyDescent="0.25">
      <c r="BA1730" s="164" t="s">
        <v>2106</v>
      </c>
      <c r="BB1730" s="164">
        <v>33.049999999999997</v>
      </c>
      <c r="BC1730" s="82">
        <f t="shared" si="43"/>
        <v>39.990499999999997</v>
      </c>
    </row>
    <row r="1731" spans="53:55" x14ac:dyDescent="0.25">
      <c r="BA1731" s="164" t="s">
        <v>2107</v>
      </c>
      <c r="BB1731" s="164">
        <v>61.97</v>
      </c>
      <c r="BC1731" s="82">
        <f t="shared" ref="BC1731:BC1794" si="44">BB1731*1.21</f>
        <v>74.983699999999999</v>
      </c>
    </row>
    <row r="1732" spans="53:55" x14ac:dyDescent="0.25">
      <c r="BA1732" s="164" t="s">
        <v>2108</v>
      </c>
      <c r="BB1732" s="164">
        <v>18.170000000000002</v>
      </c>
      <c r="BC1732" s="82">
        <f t="shared" si="44"/>
        <v>21.985700000000001</v>
      </c>
    </row>
    <row r="1733" spans="53:55" x14ac:dyDescent="0.25">
      <c r="BA1733" s="164" t="s">
        <v>2109</v>
      </c>
      <c r="BB1733" s="164">
        <v>5.7850000000000001</v>
      </c>
      <c r="BC1733" s="82">
        <f t="shared" si="44"/>
        <v>6.9998500000000003</v>
      </c>
    </row>
    <row r="1734" spans="53:55" x14ac:dyDescent="0.25">
      <c r="BA1734" s="164" t="s">
        <v>2110</v>
      </c>
      <c r="BB1734" s="164">
        <v>41.322000000000003</v>
      </c>
      <c r="BC1734" s="82">
        <f t="shared" si="44"/>
        <v>49.99962</v>
      </c>
    </row>
    <row r="1735" spans="53:55" x14ac:dyDescent="0.25">
      <c r="BA1735" s="164" t="s">
        <v>2111</v>
      </c>
      <c r="BB1735" s="164">
        <v>77.686000000000007</v>
      </c>
      <c r="BC1735" s="82">
        <f t="shared" si="44"/>
        <v>94.000060000000005</v>
      </c>
    </row>
    <row r="1736" spans="53:55" x14ac:dyDescent="0.25">
      <c r="BA1736" s="164" t="s">
        <v>2112</v>
      </c>
      <c r="BB1736" s="164">
        <v>23.140999999999998</v>
      </c>
      <c r="BC1736" s="82">
        <f t="shared" si="44"/>
        <v>28.000609999999998</v>
      </c>
    </row>
    <row r="1737" spans="53:55" x14ac:dyDescent="0.25">
      <c r="BA1737" s="164" t="s">
        <v>2113</v>
      </c>
      <c r="BB1737" s="164">
        <v>4.96</v>
      </c>
      <c r="BC1737" s="82">
        <f t="shared" si="44"/>
        <v>6.0015999999999998</v>
      </c>
    </row>
    <row r="1738" spans="53:55" x14ac:dyDescent="0.25">
      <c r="BA1738" s="164" t="s">
        <v>2114</v>
      </c>
      <c r="BB1738" s="164">
        <v>6.61</v>
      </c>
      <c r="BC1738" s="82">
        <f t="shared" si="44"/>
        <v>7.9981</v>
      </c>
    </row>
    <row r="1739" spans="53:55" x14ac:dyDescent="0.25">
      <c r="BA1739" s="164" t="s">
        <v>2115</v>
      </c>
      <c r="BB1739" s="164">
        <v>3.7189999999999999</v>
      </c>
      <c r="BC1739" s="82">
        <f t="shared" si="44"/>
        <v>4.4999899999999995</v>
      </c>
    </row>
    <row r="1740" spans="53:55" x14ac:dyDescent="0.25">
      <c r="BA1740" s="164" t="s">
        <v>2116</v>
      </c>
      <c r="BB1740" s="164">
        <v>2.4790000000000001</v>
      </c>
      <c r="BC1740" s="82">
        <f t="shared" si="44"/>
        <v>2.99959</v>
      </c>
    </row>
    <row r="1741" spans="53:55" x14ac:dyDescent="0.25">
      <c r="BA1741" s="164" t="s">
        <v>2117</v>
      </c>
      <c r="BB1741" s="164">
        <v>161.983</v>
      </c>
      <c r="BC1741" s="82">
        <f t="shared" si="44"/>
        <v>195.99942999999999</v>
      </c>
    </row>
    <row r="1742" spans="53:55" x14ac:dyDescent="0.25">
      <c r="BA1742" s="164" t="s">
        <v>2118</v>
      </c>
      <c r="BB1742" s="164">
        <v>123.14</v>
      </c>
      <c r="BC1742" s="82">
        <f t="shared" si="44"/>
        <v>148.99940000000001</v>
      </c>
    </row>
    <row r="1743" spans="53:55" x14ac:dyDescent="0.25">
      <c r="BA1743" s="164" t="s">
        <v>2119</v>
      </c>
      <c r="BB1743" s="164">
        <v>41.322000000000003</v>
      </c>
      <c r="BC1743" s="82">
        <f t="shared" si="44"/>
        <v>49.99962</v>
      </c>
    </row>
    <row r="1744" spans="53:55" x14ac:dyDescent="0.25">
      <c r="BA1744" s="164" t="s">
        <v>2120</v>
      </c>
      <c r="BB1744" s="164">
        <v>49.587000000000003</v>
      </c>
      <c r="BC1744" s="82">
        <f t="shared" si="44"/>
        <v>60.00027</v>
      </c>
    </row>
    <row r="1745" spans="53:55" x14ac:dyDescent="0.25">
      <c r="BA1745" s="164" t="s">
        <v>2121</v>
      </c>
      <c r="BB1745" s="164">
        <v>103.306</v>
      </c>
      <c r="BC1745" s="82">
        <f t="shared" si="44"/>
        <v>125.00026</v>
      </c>
    </row>
    <row r="1746" spans="53:55" x14ac:dyDescent="0.25">
      <c r="BA1746" s="164" t="s">
        <v>2122</v>
      </c>
      <c r="BB1746" s="164">
        <v>123.967</v>
      </c>
      <c r="BC1746" s="82">
        <f t="shared" si="44"/>
        <v>150.00006999999999</v>
      </c>
    </row>
    <row r="1747" spans="53:55" x14ac:dyDescent="0.25">
      <c r="BA1747" s="164" t="s">
        <v>2123</v>
      </c>
      <c r="BB1747" s="164">
        <v>149.58699999999999</v>
      </c>
      <c r="BC1747" s="82">
        <f t="shared" si="44"/>
        <v>181.00026999999997</v>
      </c>
    </row>
    <row r="1748" spans="53:55" x14ac:dyDescent="0.25">
      <c r="BA1748" s="164" t="s">
        <v>2124</v>
      </c>
      <c r="BB1748" s="164">
        <v>170.24799999999999</v>
      </c>
      <c r="BC1748" s="82">
        <f t="shared" si="44"/>
        <v>206.00007999999997</v>
      </c>
    </row>
    <row r="1749" spans="53:55" x14ac:dyDescent="0.25">
      <c r="BA1749" s="164" t="s">
        <v>2125</v>
      </c>
      <c r="BB1749" s="164">
        <v>11.57</v>
      </c>
      <c r="BC1749" s="82">
        <f t="shared" si="44"/>
        <v>13.999700000000001</v>
      </c>
    </row>
    <row r="1750" spans="53:55" x14ac:dyDescent="0.25">
      <c r="BA1750" s="164" t="s">
        <v>2126</v>
      </c>
      <c r="BB1750" s="164">
        <v>56.198</v>
      </c>
      <c r="BC1750" s="82">
        <f t="shared" si="44"/>
        <v>67.999579999999995</v>
      </c>
    </row>
    <row r="1751" spans="53:55" x14ac:dyDescent="0.25">
      <c r="BA1751" s="164" t="s">
        <v>2127</v>
      </c>
      <c r="BB1751" s="164">
        <v>2.48</v>
      </c>
      <c r="BC1751" s="82">
        <f t="shared" si="44"/>
        <v>3.0007999999999999</v>
      </c>
    </row>
    <row r="1752" spans="53:55" x14ac:dyDescent="0.25">
      <c r="BA1752" s="164" t="s">
        <v>2128</v>
      </c>
      <c r="BB1752" s="164">
        <v>247.93</v>
      </c>
      <c r="BC1752" s="82">
        <f t="shared" si="44"/>
        <v>299.99529999999999</v>
      </c>
    </row>
    <row r="1753" spans="53:55" x14ac:dyDescent="0.25">
      <c r="BA1753" s="164" t="s">
        <v>2129</v>
      </c>
      <c r="BB1753" s="164">
        <v>2.4790000000000001</v>
      </c>
      <c r="BC1753" s="82">
        <f t="shared" si="44"/>
        <v>2.99959</v>
      </c>
    </row>
    <row r="1754" spans="53:55" x14ac:dyDescent="0.25">
      <c r="BA1754" s="164" t="s">
        <v>2130</v>
      </c>
      <c r="BB1754" s="164">
        <v>1.645</v>
      </c>
      <c r="BC1754" s="82">
        <f t="shared" si="44"/>
        <v>1.9904500000000001</v>
      </c>
    </row>
    <row r="1755" spans="53:55" x14ac:dyDescent="0.25">
      <c r="BA1755" s="164" t="s">
        <v>2131</v>
      </c>
      <c r="BB1755" s="164">
        <v>23.966999999999999</v>
      </c>
      <c r="BC1755" s="82">
        <f t="shared" si="44"/>
        <v>29.000069999999997</v>
      </c>
    </row>
    <row r="1756" spans="53:55" x14ac:dyDescent="0.25">
      <c r="BA1756" s="164" t="s">
        <v>2132</v>
      </c>
      <c r="BB1756" s="164">
        <v>8.26</v>
      </c>
      <c r="BC1756" s="82">
        <f t="shared" si="44"/>
        <v>9.9946000000000002</v>
      </c>
    </row>
    <row r="1757" spans="53:55" x14ac:dyDescent="0.25">
      <c r="BA1757" s="164" t="s">
        <v>2133</v>
      </c>
      <c r="BB1757" s="164">
        <v>9.09</v>
      </c>
      <c r="BC1757" s="82">
        <f t="shared" si="44"/>
        <v>10.998899999999999</v>
      </c>
    </row>
    <row r="1758" spans="53:55" x14ac:dyDescent="0.25">
      <c r="BA1758" s="164" t="s">
        <v>2134</v>
      </c>
      <c r="BB1758" s="164">
        <v>6.61</v>
      </c>
      <c r="BC1758" s="82">
        <f t="shared" si="44"/>
        <v>7.9981</v>
      </c>
    </row>
    <row r="1759" spans="53:55" x14ac:dyDescent="0.25">
      <c r="BA1759" s="164" t="s">
        <v>2135</v>
      </c>
      <c r="BB1759" s="164">
        <v>6.9420000000000002</v>
      </c>
      <c r="BC1759" s="82">
        <f t="shared" si="44"/>
        <v>8.3998200000000001</v>
      </c>
    </row>
    <row r="1760" spans="53:55" x14ac:dyDescent="0.25">
      <c r="BA1760" s="164" t="s">
        <v>2136</v>
      </c>
      <c r="BB1760" s="164">
        <v>8.43</v>
      </c>
      <c r="BC1760" s="82">
        <f t="shared" si="44"/>
        <v>10.200299999999999</v>
      </c>
    </row>
    <row r="1761" spans="53:55" x14ac:dyDescent="0.25">
      <c r="BA1761" s="164" t="s">
        <v>2137</v>
      </c>
      <c r="BB1761" s="164">
        <v>7.4379999999999997</v>
      </c>
      <c r="BC1761" s="82">
        <f t="shared" si="44"/>
        <v>8.999979999999999</v>
      </c>
    </row>
    <row r="1762" spans="53:55" x14ac:dyDescent="0.25">
      <c r="BA1762" s="164" t="s">
        <v>2138</v>
      </c>
      <c r="BB1762" s="164">
        <v>7.4379999999999997</v>
      </c>
      <c r="BC1762" s="82">
        <f t="shared" si="44"/>
        <v>8.999979999999999</v>
      </c>
    </row>
    <row r="1763" spans="53:55" x14ac:dyDescent="0.25">
      <c r="BA1763" s="164" t="s">
        <v>2139</v>
      </c>
      <c r="BB1763" s="164">
        <v>7.02</v>
      </c>
      <c r="BC1763" s="82">
        <f t="shared" si="44"/>
        <v>8.4941999999999993</v>
      </c>
    </row>
    <row r="1764" spans="53:55" x14ac:dyDescent="0.25">
      <c r="BA1764" s="164" t="s">
        <v>2140</v>
      </c>
      <c r="BB1764" s="164"/>
      <c r="BC1764" s="82">
        <f t="shared" si="44"/>
        <v>0</v>
      </c>
    </row>
    <row r="1765" spans="53:55" x14ac:dyDescent="0.25">
      <c r="BA1765" s="164" t="s">
        <v>2141</v>
      </c>
      <c r="BB1765" s="164">
        <v>49.59</v>
      </c>
      <c r="BC1765" s="82">
        <f t="shared" si="44"/>
        <v>60.003900000000002</v>
      </c>
    </row>
    <row r="1766" spans="53:55" x14ac:dyDescent="0.25">
      <c r="BA1766" s="164" t="s">
        <v>2142</v>
      </c>
      <c r="BB1766" s="164">
        <v>49.59</v>
      </c>
      <c r="BC1766" s="82">
        <f t="shared" si="44"/>
        <v>60.003900000000002</v>
      </c>
    </row>
    <row r="1767" spans="53:55" x14ac:dyDescent="0.25">
      <c r="BA1767" s="164" t="s">
        <v>2143</v>
      </c>
      <c r="BB1767" s="164">
        <v>49.59</v>
      </c>
      <c r="BC1767" s="82">
        <f t="shared" si="44"/>
        <v>60.003900000000002</v>
      </c>
    </row>
    <row r="1768" spans="53:55" x14ac:dyDescent="0.25">
      <c r="BA1768" s="164" t="s">
        <v>2144</v>
      </c>
      <c r="BB1768" s="164">
        <v>49.59</v>
      </c>
      <c r="BC1768" s="82">
        <f t="shared" si="44"/>
        <v>60.003900000000002</v>
      </c>
    </row>
    <row r="1769" spans="53:55" x14ac:dyDescent="0.25">
      <c r="BA1769" s="164" t="s">
        <v>2145</v>
      </c>
      <c r="BB1769" s="164">
        <v>49.59</v>
      </c>
      <c r="BC1769" s="82">
        <f t="shared" si="44"/>
        <v>60.003900000000002</v>
      </c>
    </row>
    <row r="1770" spans="53:55" x14ac:dyDescent="0.25">
      <c r="BA1770" s="164" t="s">
        <v>2146</v>
      </c>
      <c r="BB1770" s="164">
        <v>49.59</v>
      </c>
      <c r="BC1770" s="82">
        <f t="shared" si="44"/>
        <v>60.003900000000002</v>
      </c>
    </row>
    <row r="1771" spans="53:55" x14ac:dyDescent="0.25">
      <c r="BA1771" s="164" t="s">
        <v>2147</v>
      </c>
      <c r="BB1771" s="164">
        <v>49.59</v>
      </c>
      <c r="BC1771" s="82">
        <f t="shared" si="44"/>
        <v>60.003900000000002</v>
      </c>
    </row>
    <row r="1772" spans="53:55" x14ac:dyDescent="0.25">
      <c r="BA1772" s="164" t="s">
        <v>2148</v>
      </c>
      <c r="BB1772" s="164">
        <v>59.503999999999998</v>
      </c>
      <c r="BC1772" s="82">
        <f t="shared" si="44"/>
        <v>71.999839999999992</v>
      </c>
    </row>
    <row r="1773" spans="53:55" x14ac:dyDescent="0.25">
      <c r="BA1773" s="164" t="s">
        <v>2149</v>
      </c>
      <c r="BB1773" s="164">
        <v>119.008</v>
      </c>
      <c r="BC1773" s="82">
        <f t="shared" si="44"/>
        <v>143.99967999999998</v>
      </c>
    </row>
    <row r="1774" spans="53:55" x14ac:dyDescent="0.25">
      <c r="BA1774" s="164" t="s">
        <v>2150</v>
      </c>
      <c r="BB1774" s="164">
        <v>49.59</v>
      </c>
      <c r="BC1774" s="82">
        <f t="shared" si="44"/>
        <v>60.003900000000002</v>
      </c>
    </row>
    <row r="1775" spans="53:55" x14ac:dyDescent="0.25">
      <c r="BA1775" s="164" t="s">
        <v>2151</v>
      </c>
      <c r="BB1775" s="164">
        <v>99.17</v>
      </c>
      <c r="BC1775" s="82">
        <f t="shared" si="44"/>
        <v>119.9957</v>
      </c>
    </row>
    <row r="1776" spans="53:55" x14ac:dyDescent="0.25">
      <c r="BA1776" s="164" t="s">
        <v>2152</v>
      </c>
      <c r="BB1776" s="164">
        <v>8.2650000000000006</v>
      </c>
      <c r="BC1776" s="82">
        <f t="shared" si="44"/>
        <v>10.00065</v>
      </c>
    </row>
    <row r="1777" spans="53:55" x14ac:dyDescent="0.25">
      <c r="BA1777" s="164" t="s">
        <v>2153</v>
      </c>
      <c r="BB1777" s="164">
        <v>9.9169999999999998</v>
      </c>
      <c r="BC1777" s="82">
        <f t="shared" si="44"/>
        <v>11.99957</v>
      </c>
    </row>
    <row r="1778" spans="53:55" x14ac:dyDescent="0.25">
      <c r="BA1778" s="164" t="s">
        <v>2154</v>
      </c>
      <c r="BB1778" s="164">
        <v>11.57</v>
      </c>
      <c r="BC1778" s="82">
        <f t="shared" si="44"/>
        <v>13.999700000000001</v>
      </c>
    </row>
    <row r="1779" spans="53:55" x14ac:dyDescent="0.25">
      <c r="BA1779" s="164" t="s">
        <v>2155</v>
      </c>
      <c r="BB1779" s="164">
        <v>13.223000000000001</v>
      </c>
      <c r="BC1779" s="82">
        <f t="shared" si="44"/>
        <v>15.999830000000001</v>
      </c>
    </row>
    <row r="1780" spans="53:55" x14ac:dyDescent="0.25">
      <c r="BA1780" s="164" t="s">
        <v>2156</v>
      </c>
      <c r="BB1780" s="164">
        <v>12.397</v>
      </c>
      <c r="BC1780" s="82">
        <f t="shared" si="44"/>
        <v>15.00037</v>
      </c>
    </row>
    <row r="1781" spans="53:55" x14ac:dyDescent="0.25">
      <c r="BA1781" s="164" t="s">
        <v>2157</v>
      </c>
      <c r="BB1781" s="164">
        <v>14.05</v>
      </c>
      <c r="BC1781" s="82">
        <f t="shared" si="44"/>
        <v>17.000499999999999</v>
      </c>
    </row>
    <row r="1782" spans="53:55" x14ac:dyDescent="0.25">
      <c r="BA1782" s="164" t="s">
        <v>2158</v>
      </c>
      <c r="BB1782" s="164">
        <v>661.16</v>
      </c>
      <c r="BC1782" s="82">
        <f t="shared" si="44"/>
        <v>800.00359999999989</v>
      </c>
    </row>
    <row r="1783" spans="53:55" x14ac:dyDescent="0.25">
      <c r="BA1783" s="164" t="s">
        <v>2159</v>
      </c>
      <c r="BB1783" s="164">
        <v>826.45</v>
      </c>
      <c r="BC1783" s="82">
        <f t="shared" si="44"/>
        <v>1000.0045</v>
      </c>
    </row>
    <row r="1784" spans="53:55" x14ac:dyDescent="0.25">
      <c r="BA1784" s="164" t="s">
        <v>2160</v>
      </c>
      <c r="BB1784" s="164">
        <v>909.09</v>
      </c>
      <c r="BC1784" s="82">
        <f t="shared" si="44"/>
        <v>1099.9989</v>
      </c>
    </row>
    <row r="1785" spans="53:55" x14ac:dyDescent="0.25">
      <c r="BA1785" s="164" t="s">
        <v>2161</v>
      </c>
      <c r="BB1785" s="164">
        <v>314.05</v>
      </c>
      <c r="BC1785" s="82">
        <f t="shared" si="44"/>
        <v>380.00049999999999</v>
      </c>
    </row>
    <row r="1786" spans="53:55" x14ac:dyDescent="0.25">
      <c r="BA1786" s="164" t="s">
        <v>2162</v>
      </c>
      <c r="BB1786" s="164">
        <v>350.41300000000001</v>
      </c>
      <c r="BC1786" s="82">
        <f t="shared" si="44"/>
        <v>423.99973</v>
      </c>
    </row>
    <row r="1787" spans="53:55" x14ac:dyDescent="0.25">
      <c r="BA1787" s="164" t="s">
        <v>2163</v>
      </c>
      <c r="BB1787" s="164">
        <v>387.60300000000001</v>
      </c>
      <c r="BC1787" s="82">
        <f t="shared" si="44"/>
        <v>468.99963000000002</v>
      </c>
    </row>
    <row r="1788" spans="53:55" x14ac:dyDescent="0.25">
      <c r="BA1788" s="164" t="s">
        <v>2164</v>
      </c>
      <c r="BB1788" s="164">
        <v>423.14</v>
      </c>
      <c r="BC1788" s="82">
        <f t="shared" si="44"/>
        <v>511.99939999999998</v>
      </c>
    </row>
    <row r="1789" spans="53:55" x14ac:dyDescent="0.25">
      <c r="BA1789" s="164" t="s">
        <v>2165</v>
      </c>
      <c r="BB1789" s="164">
        <v>461.983</v>
      </c>
      <c r="BC1789" s="82">
        <f t="shared" si="44"/>
        <v>558.99942999999996</v>
      </c>
    </row>
    <row r="1790" spans="53:55" x14ac:dyDescent="0.25">
      <c r="BA1790" s="164" t="s">
        <v>2166</v>
      </c>
      <c r="BB1790" s="164">
        <v>494.21499999999997</v>
      </c>
      <c r="BC1790" s="82">
        <f t="shared" si="44"/>
        <v>598.00014999999996</v>
      </c>
    </row>
    <row r="1791" spans="53:55" x14ac:dyDescent="0.25">
      <c r="BA1791" s="164" t="s">
        <v>2167</v>
      </c>
      <c r="BB1791" s="164">
        <v>991.74</v>
      </c>
      <c r="BC1791" s="82">
        <f t="shared" si="44"/>
        <v>1200.0054</v>
      </c>
    </row>
    <row r="1792" spans="53:55" x14ac:dyDescent="0.25">
      <c r="BA1792" s="164" t="s">
        <v>2168</v>
      </c>
      <c r="BB1792" s="164">
        <v>1157.02</v>
      </c>
      <c r="BC1792" s="82">
        <f t="shared" si="44"/>
        <v>1399.9941999999999</v>
      </c>
    </row>
    <row r="1793" spans="53:55" x14ac:dyDescent="0.25">
      <c r="BA1793" s="164" t="s">
        <v>2169</v>
      </c>
      <c r="BB1793" s="164">
        <v>1239.67</v>
      </c>
      <c r="BC1793" s="82">
        <f t="shared" si="44"/>
        <v>1500.0007000000001</v>
      </c>
    </row>
    <row r="1794" spans="53:55" x14ac:dyDescent="0.25">
      <c r="BA1794" s="164" t="s">
        <v>2170</v>
      </c>
      <c r="BB1794" s="164">
        <v>349.58699999999999</v>
      </c>
      <c r="BC1794" s="82">
        <f t="shared" si="44"/>
        <v>423.00027</v>
      </c>
    </row>
    <row r="1795" spans="53:55" x14ac:dyDescent="0.25">
      <c r="BA1795" s="164" t="s">
        <v>2171</v>
      </c>
      <c r="BB1795" s="164">
        <v>390.90899999999999</v>
      </c>
      <c r="BC1795" s="82">
        <f t="shared" ref="BC1795:BC1858" si="45">BB1795*1.21</f>
        <v>472.99988999999999</v>
      </c>
    </row>
    <row r="1796" spans="53:55" x14ac:dyDescent="0.25">
      <c r="BA1796" s="164" t="s">
        <v>2172</v>
      </c>
      <c r="BB1796" s="164">
        <v>430.57900000000001</v>
      </c>
      <c r="BC1796" s="82">
        <f t="shared" si="45"/>
        <v>521.00058999999999</v>
      </c>
    </row>
    <row r="1797" spans="53:55" x14ac:dyDescent="0.25">
      <c r="BA1797" s="164" t="s">
        <v>2173</v>
      </c>
      <c r="BB1797" s="164">
        <v>470.24799999999999</v>
      </c>
      <c r="BC1797" s="82">
        <f t="shared" si="45"/>
        <v>569.00008000000003</v>
      </c>
    </row>
    <row r="1798" spans="53:55" x14ac:dyDescent="0.25">
      <c r="BA1798" s="164" t="s">
        <v>2174</v>
      </c>
      <c r="BB1798" s="164">
        <v>507.43799999999999</v>
      </c>
      <c r="BC1798" s="82">
        <f t="shared" si="45"/>
        <v>613.99997999999994</v>
      </c>
    </row>
    <row r="1799" spans="53:55" x14ac:dyDescent="0.25">
      <c r="BA1799" s="164" t="s">
        <v>2175</v>
      </c>
      <c r="BB1799" s="164">
        <v>547.10699999999997</v>
      </c>
      <c r="BC1799" s="82">
        <f t="shared" si="45"/>
        <v>661.99946999999997</v>
      </c>
    </row>
    <row r="1800" spans="53:55" x14ac:dyDescent="0.25">
      <c r="BA1800" s="164" t="s">
        <v>2176</v>
      </c>
      <c r="BB1800" s="164">
        <v>1685.95</v>
      </c>
      <c r="BC1800" s="82">
        <f t="shared" si="45"/>
        <v>2039.9994999999999</v>
      </c>
    </row>
    <row r="1801" spans="53:55" x14ac:dyDescent="0.25">
      <c r="BA1801" s="164" t="s">
        <v>2177</v>
      </c>
      <c r="BB1801" s="164">
        <v>1685.95</v>
      </c>
      <c r="BC1801" s="82">
        <f t="shared" si="45"/>
        <v>2039.9994999999999</v>
      </c>
    </row>
    <row r="1802" spans="53:55" x14ac:dyDescent="0.25">
      <c r="BA1802" s="164" t="s">
        <v>2178</v>
      </c>
      <c r="BB1802" s="164">
        <v>1685.95</v>
      </c>
      <c r="BC1802" s="82">
        <f t="shared" si="45"/>
        <v>2039.9994999999999</v>
      </c>
    </row>
    <row r="1803" spans="53:55" x14ac:dyDescent="0.25">
      <c r="BA1803" s="164" t="s">
        <v>2179</v>
      </c>
      <c r="BB1803" s="164">
        <v>1685.95</v>
      </c>
      <c r="BC1803" s="82">
        <f t="shared" si="45"/>
        <v>2039.9994999999999</v>
      </c>
    </row>
    <row r="1804" spans="53:55" x14ac:dyDescent="0.25">
      <c r="BA1804" s="164" t="s">
        <v>2180</v>
      </c>
      <c r="BB1804" s="164">
        <v>1685.95</v>
      </c>
      <c r="BC1804" s="82">
        <f t="shared" si="45"/>
        <v>2039.9994999999999</v>
      </c>
    </row>
    <row r="1805" spans="53:55" x14ac:dyDescent="0.25">
      <c r="BA1805" s="164" t="s">
        <v>2181</v>
      </c>
      <c r="BB1805" s="164">
        <v>12.355</v>
      </c>
      <c r="BC1805" s="82">
        <f t="shared" si="45"/>
        <v>14.94955</v>
      </c>
    </row>
    <row r="1806" spans="53:55" x14ac:dyDescent="0.25">
      <c r="BA1806" s="164" t="s">
        <v>2182</v>
      </c>
      <c r="BB1806" s="164">
        <v>123.97</v>
      </c>
      <c r="BC1806" s="82">
        <f t="shared" si="45"/>
        <v>150.00369999999998</v>
      </c>
    </row>
    <row r="1807" spans="53:55" x14ac:dyDescent="0.25">
      <c r="BA1807" s="164" t="s">
        <v>2183</v>
      </c>
      <c r="BB1807" s="164">
        <v>30.579000000000001</v>
      </c>
      <c r="BC1807" s="82">
        <f t="shared" si="45"/>
        <v>37.000590000000003</v>
      </c>
    </row>
    <row r="1808" spans="53:55" x14ac:dyDescent="0.25">
      <c r="BA1808" s="164" t="s">
        <v>2184</v>
      </c>
      <c r="BB1808" s="164">
        <v>33.058</v>
      </c>
      <c r="BC1808" s="82">
        <f t="shared" si="45"/>
        <v>40.00018</v>
      </c>
    </row>
    <row r="1809" spans="53:55" x14ac:dyDescent="0.25">
      <c r="BA1809" s="164" t="s">
        <v>2185</v>
      </c>
      <c r="BB1809" s="164">
        <v>91.14</v>
      </c>
      <c r="BC1809" s="82">
        <f t="shared" si="45"/>
        <v>110.2794</v>
      </c>
    </row>
    <row r="1810" spans="53:55" x14ac:dyDescent="0.25">
      <c r="BA1810" s="164" t="s">
        <v>2186</v>
      </c>
      <c r="BB1810" s="164">
        <v>0.83</v>
      </c>
      <c r="BC1810" s="82">
        <f t="shared" si="45"/>
        <v>1.0043</v>
      </c>
    </row>
    <row r="1811" spans="53:55" x14ac:dyDescent="0.25">
      <c r="BA1811" s="164" t="s">
        <v>2187</v>
      </c>
      <c r="BB1811" s="164">
        <v>0.83</v>
      </c>
      <c r="BC1811" s="82">
        <f t="shared" si="45"/>
        <v>1.0043</v>
      </c>
    </row>
    <row r="1812" spans="53:55" x14ac:dyDescent="0.25">
      <c r="BA1812" s="164" t="s">
        <v>2188</v>
      </c>
      <c r="BB1812" s="164">
        <v>0.83</v>
      </c>
      <c r="BC1812" s="82">
        <f t="shared" si="45"/>
        <v>1.0043</v>
      </c>
    </row>
    <row r="1813" spans="53:55" x14ac:dyDescent="0.25">
      <c r="BA1813" s="164" t="s">
        <v>2189</v>
      </c>
      <c r="BB1813" s="164">
        <v>0.83</v>
      </c>
      <c r="BC1813" s="82">
        <f t="shared" si="45"/>
        <v>1.0043</v>
      </c>
    </row>
    <row r="1814" spans="53:55" x14ac:dyDescent="0.25">
      <c r="BA1814" s="164" t="s">
        <v>2190</v>
      </c>
      <c r="BB1814" s="164">
        <v>1</v>
      </c>
      <c r="BC1814" s="82">
        <f t="shared" si="45"/>
        <v>1.21</v>
      </c>
    </row>
    <row r="1815" spans="53:55" x14ac:dyDescent="0.25">
      <c r="BA1815" s="164" t="s">
        <v>2191</v>
      </c>
      <c r="BB1815" s="164">
        <v>1</v>
      </c>
      <c r="BC1815" s="82">
        <f t="shared" si="45"/>
        <v>1.21</v>
      </c>
    </row>
    <row r="1816" spans="53:55" x14ac:dyDescent="0.25">
      <c r="BA1816" s="164" t="s">
        <v>2192</v>
      </c>
      <c r="BB1816" s="164">
        <v>10.74</v>
      </c>
      <c r="BC1816" s="82">
        <f t="shared" si="45"/>
        <v>12.9954</v>
      </c>
    </row>
    <row r="1817" spans="53:55" x14ac:dyDescent="0.25">
      <c r="BA1817" s="164" t="s">
        <v>2193</v>
      </c>
      <c r="BB1817" s="164">
        <v>9.9169999999999998</v>
      </c>
      <c r="BC1817" s="82">
        <f t="shared" si="45"/>
        <v>11.99957</v>
      </c>
    </row>
    <row r="1818" spans="53:55" x14ac:dyDescent="0.25">
      <c r="BA1818" s="164" t="s">
        <v>2194</v>
      </c>
      <c r="BB1818" s="164">
        <v>37.19</v>
      </c>
      <c r="BC1818" s="82">
        <f t="shared" si="45"/>
        <v>44.999899999999997</v>
      </c>
    </row>
    <row r="1819" spans="53:55" x14ac:dyDescent="0.25">
      <c r="BA1819" s="164" t="s">
        <v>2195</v>
      </c>
      <c r="BB1819" s="164">
        <v>37.19</v>
      </c>
      <c r="BC1819" s="82">
        <f t="shared" si="45"/>
        <v>44.999899999999997</v>
      </c>
    </row>
    <row r="1820" spans="53:55" x14ac:dyDescent="0.25">
      <c r="BA1820" s="164" t="s">
        <v>2196</v>
      </c>
      <c r="BB1820" s="164">
        <v>138.84299999999999</v>
      </c>
      <c r="BC1820" s="82">
        <f t="shared" si="45"/>
        <v>168.00002999999998</v>
      </c>
    </row>
    <row r="1821" spans="53:55" x14ac:dyDescent="0.25">
      <c r="BA1821" s="164" t="s">
        <v>2197</v>
      </c>
      <c r="BB1821" s="164">
        <v>37.19</v>
      </c>
      <c r="BC1821" s="82">
        <f t="shared" si="45"/>
        <v>44.999899999999997</v>
      </c>
    </row>
    <row r="1822" spans="53:55" x14ac:dyDescent="0.25">
      <c r="BA1822" s="164" t="s">
        <v>2198</v>
      </c>
      <c r="BB1822" s="164">
        <v>37.19</v>
      </c>
      <c r="BC1822" s="82">
        <f t="shared" si="45"/>
        <v>44.999899999999997</v>
      </c>
    </row>
    <row r="1823" spans="53:55" x14ac:dyDescent="0.25">
      <c r="BA1823" s="164" t="s">
        <v>2199</v>
      </c>
      <c r="BB1823" s="164">
        <v>37.19</v>
      </c>
      <c r="BC1823" s="82">
        <f t="shared" si="45"/>
        <v>44.999899999999997</v>
      </c>
    </row>
    <row r="1824" spans="53:55" x14ac:dyDescent="0.25">
      <c r="BA1824" s="164" t="s">
        <v>2200</v>
      </c>
      <c r="BB1824" s="164">
        <v>115.702</v>
      </c>
      <c r="BC1824" s="82">
        <f t="shared" si="45"/>
        <v>139.99941999999999</v>
      </c>
    </row>
    <row r="1825" spans="53:55" x14ac:dyDescent="0.25">
      <c r="BA1825" s="164" t="s">
        <v>2201</v>
      </c>
      <c r="BB1825" s="164">
        <v>209.09100000000001</v>
      </c>
      <c r="BC1825" s="82">
        <f t="shared" si="45"/>
        <v>253.00011000000001</v>
      </c>
    </row>
    <row r="1826" spans="53:55" x14ac:dyDescent="0.25">
      <c r="BA1826" s="164" t="s">
        <v>2202</v>
      </c>
      <c r="BB1826" s="164">
        <v>123.967</v>
      </c>
      <c r="BC1826" s="82">
        <f t="shared" si="45"/>
        <v>150.00006999999999</v>
      </c>
    </row>
    <row r="1827" spans="53:55" x14ac:dyDescent="0.25">
      <c r="BA1827" s="164" t="s">
        <v>2203</v>
      </c>
      <c r="BB1827" s="164">
        <v>181.82</v>
      </c>
      <c r="BC1827" s="82">
        <f t="shared" si="45"/>
        <v>220.00219999999999</v>
      </c>
    </row>
    <row r="1828" spans="53:55" x14ac:dyDescent="0.25">
      <c r="BA1828" s="164" t="s">
        <v>2204</v>
      </c>
      <c r="BB1828" s="164">
        <v>139.66900000000001</v>
      </c>
      <c r="BC1828" s="82">
        <f t="shared" si="45"/>
        <v>168.99949000000001</v>
      </c>
    </row>
    <row r="1829" spans="53:55" x14ac:dyDescent="0.25">
      <c r="BA1829" s="164" t="s">
        <v>2205</v>
      </c>
      <c r="BB1829" s="164">
        <v>219.01</v>
      </c>
      <c r="BC1829" s="82">
        <f t="shared" si="45"/>
        <v>265.00209999999998</v>
      </c>
    </row>
    <row r="1830" spans="53:55" x14ac:dyDescent="0.25">
      <c r="BA1830" s="164" t="s">
        <v>2206</v>
      </c>
      <c r="BB1830" s="164">
        <v>219.01</v>
      </c>
      <c r="BC1830" s="82">
        <f t="shared" si="45"/>
        <v>265.00209999999998</v>
      </c>
    </row>
    <row r="1831" spans="53:55" x14ac:dyDescent="0.25">
      <c r="BA1831" s="164" t="s">
        <v>2207</v>
      </c>
      <c r="BB1831" s="164">
        <v>61.98</v>
      </c>
      <c r="BC1831" s="82">
        <f t="shared" si="45"/>
        <v>74.995799999999988</v>
      </c>
    </row>
    <row r="1832" spans="53:55" x14ac:dyDescent="0.25">
      <c r="BA1832" s="164" t="s">
        <v>2208</v>
      </c>
      <c r="BB1832" s="164">
        <v>329.75</v>
      </c>
      <c r="BC1832" s="82">
        <f t="shared" si="45"/>
        <v>398.9975</v>
      </c>
    </row>
    <row r="1833" spans="53:55" x14ac:dyDescent="0.25">
      <c r="BA1833" s="164" t="s">
        <v>2209</v>
      </c>
      <c r="BB1833" s="164">
        <v>329.75</v>
      </c>
      <c r="BC1833" s="82">
        <f t="shared" si="45"/>
        <v>398.9975</v>
      </c>
    </row>
    <row r="1834" spans="53:55" x14ac:dyDescent="0.25">
      <c r="BA1834" s="164" t="s">
        <v>2210</v>
      </c>
      <c r="BB1834" s="164">
        <v>95.040999999999997</v>
      </c>
      <c r="BC1834" s="82">
        <f t="shared" si="45"/>
        <v>114.99960999999999</v>
      </c>
    </row>
    <row r="1835" spans="53:55" x14ac:dyDescent="0.25">
      <c r="BA1835" s="164" t="s">
        <v>2211</v>
      </c>
      <c r="BB1835" s="164">
        <v>103.306</v>
      </c>
      <c r="BC1835" s="82">
        <f t="shared" si="45"/>
        <v>125.00026</v>
      </c>
    </row>
    <row r="1836" spans="53:55" x14ac:dyDescent="0.25">
      <c r="BA1836" s="164" t="s">
        <v>2212</v>
      </c>
      <c r="BB1836" s="164">
        <v>371.9</v>
      </c>
      <c r="BC1836" s="82">
        <f t="shared" si="45"/>
        <v>449.99899999999997</v>
      </c>
    </row>
    <row r="1837" spans="53:55" x14ac:dyDescent="0.25">
      <c r="BA1837" s="164" t="s">
        <v>2213</v>
      </c>
      <c r="BB1837" s="164">
        <v>93.94</v>
      </c>
      <c r="BC1837" s="82">
        <f t="shared" si="45"/>
        <v>113.6674</v>
      </c>
    </row>
    <row r="1838" spans="53:55" x14ac:dyDescent="0.25">
      <c r="BA1838" s="164" t="s">
        <v>2214</v>
      </c>
      <c r="BB1838" s="164">
        <v>16.529</v>
      </c>
      <c r="BC1838" s="82">
        <f t="shared" si="45"/>
        <v>20.00009</v>
      </c>
    </row>
    <row r="1839" spans="53:55" x14ac:dyDescent="0.25">
      <c r="BA1839" s="164" t="s">
        <v>2215</v>
      </c>
      <c r="BB1839" s="164">
        <v>23.966999999999999</v>
      </c>
      <c r="BC1839" s="82">
        <f t="shared" si="45"/>
        <v>29.000069999999997</v>
      </c>
    </row>
    <row r="1840" spans="53:55" x14ac:dyDescent="0.25">
      <c r="BA1840" s="164" t="s">
        <v>2216</v>
      </c>
      <c r="BB1840" s="164">
        <v>16.529</v>
      </c>
      <c r="BC1840" s="82">
        <f t="shared" si="45"/>
        <v>20.00009</v>
      </c>
    </row>
    <row r="1841" spans="53:55" x14ac:dyDescent="0.25">
      <c r="BA1841" s="164" t="s">
        <v>2217</v>
      </c>
      <c r="BB1841" s="164">
        <v>818.18</v>
      </c>
      <c r="BC1841" s="82">
        <f t="shared" si="45"/>
        <v>989.99779999999987</v>
      </c>
    </row>
    <row r="1842" spans="53:55" x14ac:dyDescent="0.25">
      <c r="BA1842" s="164" t="s">
        <v>2218</v>
      </c>
      <c r="BB1842" s="164">
        <v>139.66900000000001</v>
      </c>
      <c r="BC1842" s="82">
        <f t="shared" si="45"/>
        <v>168.99949000000001</v>
      </c>
    </row>
    <row r="1843" spans="53:55" x14ac:dyDescent="0.25">
      <c r="BA1843" s="164" t="s">
        <v>2219</v>
      </c>
      <c r="BB1843" s="164">
        <v>173.55</v>
      </c>
      <c r="BC1843" s="82">
        <f t="shared" si="45"/>
        <v>209.99550000000002</v>
      </c>
    </row>
    <row r="1844" spans="53:55" x14ac:dyDescent="0.25">
      <c r="BA1844" s="164" t="s">
        <v>2220</v>
      </c>
      <c r="BB1844" s="164">
        <v>85</v>
      </c>
      <c r="BC1844" s="82">
        <f t="shared" si="45"/>
        <v>102.85</v>
      </c>
    </row>
    <row r="1845" spans="53:55" x14ac:dyDescent="0.25">
      <c r="BA1845" s="164" t="s">
        <v>2221</v>
      </c>
      <c r="BB1845" s="164">
        <v>147.934</v>
      </c>
      <c r="BC1845" s="82">
        <f t="shared" si="45"/>
        <v>179.00013999999999</v>
      </c>
    </row>
    <row r="1846" spans="53:55" x14ac:dyDescent="0.25">
      <c r="BA1846" s="164" t="s">
        <v>2222</v>
      </c>
      <c r="BB1846" s="164">
        <v>219.00800000000001</v>
      </c>
      <c r="BC1846" s="82">
        <f t="shared" si="45"/>
        <v>264.99968000000001</v>
      </c>
    </row>
    <row r="1847" spans="53:55" x14ac:dyDescent="0.25">
      <c r="BA1847" s="164" t="s">
        <v>2223</v>
      </c>
      <c r="BB1847" s="164">
        <v>329.75200000000001</v>
      </c>
      <c r="BC1847" s="82">
        <f t="shared" si="45"/>
        <v>398.99991999999997</v>
      </c>
    </row>
    <row r="1848" spans="53:55" x14ac:dyDescent="0.25">
      <c r="BA1848" s="164" t="s">
        <v>2224</v>
      </c>
      <c r="BB1848" s="164">
        <v>371.90100000000001</v>
      </c>
      <c r="BC1848" s="82">
        <f t="shared" si="45"/>
        <v>450.00020999999998</v>
      </c>
    </row>
    <row r="1849" spans="53:55" x14ac:dyDescent="0.25">
      <c r="BA1849" s="164" t="s">
        <v>2225</v>
      </c>
      <c r="BB1849" s="164">
        <v>6.1980000000000004</v>
      </c>
      <c r="BC1849" s="82">
        <f t="shared" si="45"/>
        <v>7.4995799999999999</v>
      </c>
    </row>
    <row r="1850" spans="53:55" x14ac:dyDescent="0.25">
      <c r="BA1850" s="164" t="s">
        <v>2226</v>
      </c>
      <c r="BB1850" s="164">
        <v>2.0659999999999998</v>
      </c>
      <c r="BC1850" s="82">
        <f t="shared" si="45"/>
        <v>2.4998599999999995</v>
      </c>
    </row>
    <row r="1851" spans="53:55" x14ac:dyDescent="0.25">
      <c r="BA1851" s="164" t="s">
        <v>2227</v>
      </c>
      <c r="BB1851" s="164">
        <v>2.0699999999999998</v>
      </c>
      <c r="BC1851" s="82">
        <f t="shared" si="45"/>
        <v>2.5046999999999997</v>
      </c>
    </row>
    <row r="1852" spans="53:55" x14ac:dyDescent="0.25">
      <c r="BA1852" s="164" t="s">
        <v>2228</v>
      </c>
      <c r="BB1852" s="164">
        <v>57.024999999999999</v>
      </c>
      <c r="BC1852" s="82">
        <f t="shared" si="45"/>
        <v>69.000249999999994</v>
      </c>
    </row>
    <row r="1853" spans="53:55" x14ac:dyDescent="0.25">
      <c r="BA1853" s="164" t="s">
        <v>2229</v>
      </c>
      <c r="BB1853" s="164">
        <v>65.290000000000006</v>
      </c>
      <c r="BC1853" s="82">
        <f t="shared" si="45"/>
        <v>79.000900000000001</v>
      </c>
    </row>
    <row r="1854" spans="53:55" x14ac:dyDescent="0.25">
      <c r="BA1854" s="164" t="s">
        <v>2230</v>
      </c>
      <c r="BB1854" s="164">
        <v>73.55</v>
      </c>
      <c r="BC1854" s="82">
        <f t="shared" si="45"/>
        <v>88.995499999999993</v>
      </c>
    </row>
    <row r="1855" spans="53:55" x14ac:dyDescent="0.25">
      <c r="BA1855" s="164" t="s">
        <v>2231</v>
      </c>
      <c r="BB1855" s="164">
        <v>81.819999999999993</v>
      </c>
      <c r="BC1855" s="82">
        <f t="shared" si="45"/>
        <v>99.002199999999988</v>
      </c>
    </row>
    <row r="1856" spans="53:55" x14ac:dyDescent="0.25">
      <c r="BA1856" s="164" t="s">
        <v>2232</v>
      </c>
      <c r="BB1856" s="164">
        <v>132.23099999999999</v>
      </c>
      <c r="BC1856" s="82">
        <f t="shared" si="45"/>
        <v>159.99950999999999</v>
      </c>
    </row>
    <row r="1857" spans="53:55" x14ac:dyDescent="0.25">
      <c r="BA1857" s="164" t="s">
        <v>2233</v>
      </c>
      <c r="BB1857" s="164">
        <v>90.909000000000006</v>
      </c>
      <c r="BC1857" s="82">
        <f t="shared" si="45"/>
        <v>109.99989000000001</v>
      </c>
    </row>
    <row r="1858" spans="53:55" x14ac:dyDescent="0.25">
      <c r="BA1858" s="164" t="s">
        <v>2234</v>
      </c>
      <c r="BB1858" s="164">
        <v>99.174000000000007</v>
      </c>
      <c r="BC1858" s="82">
        <f t="shared" si="45"/>
        <v>120.00054</v>
      </c>
    </row>
    <row r="1859" spans="53:55" x14ac:dyDescent="0.25">
      <c r="BA1859" s="164" t="s">
        <v>2235</v>
      </c>
      <c r="BB1859" s="164">
        <v>90.91</v>
      </c>
      <c r="BC1859" s="82">
        <f t="shared" ref="BC1859:BC1922" si="46">BB1859*1.21</f>
        <v>110.00109999999999</v>
      </c>
    </row>
    <row r="1860" spans="53:55" x14ac:dyDescent="0.25">
      <c r="BA1860" s="164" t="s">
        <v>2236</v>
      </c>
      <c r="BB1860" s="164">
        <v>115.703</v>
      </c>
      <c r="BC1860" s="82">
        <f t="shared" si="46"/>
        <v>140.00063</v>
      </c>
    </row>
    <row r="1861" spans="53:55" x14ac:dyDescent="0.25">
      <c r="BA1861" s="164" t="s">
        <v>2237</v>
      </c>
      <c r="BB1861" s="164">
        <v>42.975000000000001</v>
      </c>
      <c r="BC1861" s="82">
        <f t="shared" si="46"/>
        <v>51.999749999999999</v>
      </c>
    </row>
    <row r="1862" spans="53:55" x14ac:dyDescent="0.25">
      <c r="BA1862" s="164" t="s">
        <v>2238</v>
      </c>
      <c r="BB1862" s="164">
        <v>56.198</v>
      </c>
      <c r="BC1862" s="82">
        <f t="shared" si="46"/>
        <v>67.999579999999995</v>
      </c>
    </row>
    <row r="1863" spans="53:55" x14ac:dyDescent="0.25">
      <c r="BA1863" s="164" t="s">
        <v>2239</v>
      </c>
      <c r="BB1863" s="164">
        <v>112.39700000000001</v>
      </c>
      <c r="BC1863" s="82">
        <f t="shared" si="46"/>
        <v>136.00037</v>
      </c>
    </row>
    <row r="1864" spans="53:55" x14ac:dyDescent="0.25">
      <c r="BA1864" s="164" t="s">
        <v>2240</v>
      </c>
      <c r="BB1864" s="164">
        <v>112.39700000000001</v>
      </c>
      <c r="BC1864" s="82">
        <f t="shared" si="46"/>
        <v>136.00037</v>
      </c>
    </row>
    <row r="1865" spans="53:55" x14ac:dyDescent="0.25">
      <c r="BA1865" s="164" t="s">
        <v>2241</v>
      </c>
      <c r="BB1865" s="164">
        <v>119.83499999999999</v>
      </c>
      <c r="BC1865" s="82">
        <f t="shared" si="46"/>
        <v>145.00035</v>
      </c>
    </row>
    <row r="1866" spans="53:55" x14ac:dyDescent="0.25">
      <c r="BA1866" s="164" t="s">
        <v>2242</v>
      </c>
      <c r="BB1866" s="164">
        <v>132.23099999999999</v>
      </c>
      <c r="BC1866" s="82">
        <f t="shared" si="46"/>
        <v>159.99950999999999</v>
      </c>
    </row>
    <row r="1867" spans="53:55" x14ac:dyDescent="0.25">
      <c r="BA1867" s="164" t="s">
        <v>2243</v>
      </c>
      <c r="BB1867" s="164">
        <v>128.09899999999999</v>
      </c>
      <c r="BC1867" s="82">
        <f t="shared" si="46"/>
        <v>154.99978999999999</v>
      </c>
    </row>
    <row r="1868" spans="53:55" x14ac:dyDescent="0.25">
      <c r="BA1868" s="164" t="s">
        <v>2244</v>
      </c>
      <c r="BB1868" s="164">
        <v>338.84300000000002</v>
      </c>
      <c r="BC1868" s="82">
        <f t="shared" si="46"/>
        <v>410.00002999999998</v>
      </c>
    </row>
    <row r="1869" spans="53:55" x14ac:dyDescent="0.25">
      <c r="BA1869" s="164" t="s">
        <v>2245</v>
      </c>
      <c r="BB1869" s="164">
        <v>314.05</v>
      </c>
      <c r="BC1869" s="82">
        <f t="shared" si="46"/>
        <v>380.00049999999999</v>
      </c>
    </row>
    <row r="1870" spans="53:55" x14ac:dyDescent="0.25">
      <c r="BA1870" s="164" t="s">
        <v>2246</v>
      </c>
      <c r="BB1870" s="164">
        <v>338.84300000000002</v>
      </c>
      <c r="BC1870" s="82">
        <f t="shared" si="46"/>
        <v>410.00002999999998</v>
      </c>
    </row>
    <row r="1871" spans="53:55" x14ac:dyDescent="0.25">
      <c r="BA1871" s="164" t="s">
        <v>2247</v>
      </c>
      <c r="BB1871" s="164">
        <v>239.66900000000001</v>
      </c>
      <c r="BC1871" s="82">
        <f t="shared" si="46"/>
        <v>289.99948999999998</v>
      </c>
    </row>
    <row r="1872" spans="53:55" x14ac:dyDescent="0.25">
      <c r="BA1872" s="164" t="s">
        <v>2248</v>
      </c>
      <c r="BB1872" s="164">
        <v>256.19799999999998</v>
      </c>
      <c r="BC1872" s="82">
        <f t="shared" si="46"/>
        <v>309.99957999999998</v>
      </c>
    </row>
    <row r="1873" spans="53:55" x14ac:dyDescent="0.25">
      <c r="BA1873" s="164" t="s">
        <v>2249</v>
      </c>
      <c r="BB1873" s="164">
        <v>487.60300000000001</v>
      </c>
      <c r="BC1873" s="82">
        <f t="shared" si="46"/>
        <v>589.99963000000002</v>
      </c>
    </row>
    <row r="1874" spans="53:55" x14ac:dyDescent="0.25">
      <c r="BA1874" s="164" t="s">
        <v>2250</v>
      </c>
      <c r="BB1874" s="164">
        <v>528.92600000000004</v>
      </c>
      <c r="BC1874" s="82">
        <f t="shared" si="46"/>
        <v>640.00046000000009</v>
      </c>
    </row>
    <row r="1875" spans="53:55" x14ac:dyDescent="0.25">
      <c r="BA1875" s="164" t="s">
        <v>2251</v>
      </c>
      <c r="BB1875" s="164">
        <v>13.223000000000001</v>
      </c>
      <c r="BC1875" s="82">
        <f t="shared" si="46"/>
        <v>15.999830000000001</v>
      </c>
    </row>
    <row r="1876" spans="53:55" x14ac:dyDescent="0.25">
      <c r="BA1876" s="164" t="s">
        <v>2252</v>
      </c>
      <c r="BB1876" s="164">
        <v>1.65</v>
      </c>
      <c r="BC1876" s="82">
        <f t="shared" si="46"/>
        <v>1.9964999999999999</v>
      </c>
    </row>
    <row r="1877" spans="53:55" x14ac:dyDescent="0.25">
      <c r="BA1877" s="164" t="s">
        <v>2253</v>
      </c>
      <c r="BB1877" s="164">
        <v>8.26</v>
      </c>
      <c r="BC1877" s="82">
        <f t="shared" si="46"/>
        <v>9.9946000000000002</v>
      </c>
    </row>
    <row r="1878" spans="53:55" x14ac:dyDescent="0.25">
      <c r="BA1878" s="164" t="s">
        <v>2254</v>
      </c>
      <c r="BB1878" s="164">
        <v>0.83</v>
      </c>
      <c r="BC1878" s="82">
        <f t="shared" si="46"/>
        <v>1.0043</v>
      </c>
    </row>
    <row r="1879" spans="53:55" x14ac:dyDescent="0.25">
      <c r="BA1879" s="164" t="s">
        <v>2255</v>
      </c>
      <c r="BB1879" s="164">
        <v>205.785</v>
      </c>
      <c r="BC1879" s="82">
        <f t="shared" si="46"/>
        <v>248.99984999999998</v>
      </c>
    </row>
    <row r="1880" spans="53:55" x14ac:dyDescent="0.25">
      <c r="BA1880" s="164" t="s">
        <v>2256</v>
      </c>
      <c r="BB1880" s="164">
        <v>123.14100000000001</v>
      </c>
      <c r="BC1880" s="82">
        <f t="shared" si="46"/>
        <v>149.00060999999999</v>
      </c>
    </row>
    <row r="1881" spans="53:55" x14ac:dyDescent="0.25">
      <c r="BA1881" s="164" t="s">
        <v>2257</v>
      </c>
      <c r="BB1881" s="164">
        <v>123.14100000000001</v>
      </c>
      <c r="BC1881" s="82">
        <f t="shared" si="46"/>
        <v>149.00060999999999</v>
      </c>
    </row>
    <row r="1882" spans="53:55" x14ac:dyDescent="0.25">
      <c r="BA1882" s="164" t="s">
        <v>2258</v>
      </c>
      <c r="BB1882" s="164">
        <v>123.967</v>
      </c>
      <c r="BC1882" s="82">
        <f t="shared" si="46"/>
        <v>150.00006999999999</v>
      </c>
    </row>
    <row r="1883" spans="53:55" x14ac:dyDescent="0.25">
      <c r="BA1883" s="164" t="s">
        <v>2259</v>
      </c>
      <c r="BB1883" s="164">
        <v>123.996</v>
      </c>
      <c r="BC1883" s="82">
        <f t="shared" si="46"/>
        <v>150.03515999999999</v>
      </c>
    </row>
    <row r="1884" spans="53:55" x14ac:dyDescent="0.25">
      <c r="BA1884" s="164" t="s">
        <v>2260</v>
      </c>
      <c r="BB1884" s="164">
        <v>41.322000000000003</v>
      </c>
      <c r="BC1884" s="82">
        <f t="shared" si="46"/>
        <v>49.99962</v>
      </c>
    </row>
    <row r="1885" spans="53:55" x14ac:dyDescent="0.25">
      <c r="BA1885" s="164" t="s">
        <v>2261</v>
      </c>
      <c r="BB1885" s="164">
        <v>41.322000000000003</v>
      </c>
      <c r="BC1885" s="82">
        <f t="shared" si="46"/>
        <v>49.99962</v>
      </c>
    </row>
    <row r="1886" spans="53:55" x14ac:dyDescent="0.25">
      <c r="BA1886" s="164" t="s">
        <v>2262</v>
      </c>
      <c r="BB1886" s="164">
        <v>20.661000000000001</v>
      </c>
      <c r="BC1886" s="82">
        <f t="shared" si="46"/>
        <v>24.99981</v>
      </c>
    </row>
    <row r="1887" spans="53:55" x14ac:dyDescent="0.25">
      <c r="BA1887" s="164" t="s">
        <v>2263</v>
      </c>
      <c r="BB1887" s="164">
        <v>61.984000000000002</v>
      </c>
      <c r="BC1887" s="82">
        <f t="shared" si="46"/>
        <v>75.000640000000004</v>
      </c>
    </row>
    <row r="1888" spans="53:55" x14ac:dyDescent="0.25">
      <c r="BA1888" s="164" t="s">
        <v>2264</v>
      </c>
      <c r="BB1888" s="164">
        <v>24.792999999999999</v>
      </c>
      <c r="BC1888" s="82">
        <f t="shared" si="46"/>
        <v>29.999529999999996</v>
      </c>
    </row>
    <row r="1889" spans="53:55" x14ac:dyDescent="0.25">
      <c r="BA1889" s="164" t="s">
        <v>2265</v>
      </c>
      <c r="BB1889" s="164">
        <v>16.529</v>
      </c>
      <c r="BC1889" s="82">
        <f t="shared" si="46"/>
        <v>20.00009</v>
      </c>
    </row>
    <row r="1890" spans="53:55" x14ac:dyDescent="0.25">
      <c r="BA1890" s="164" t="s">
        <v>2266</v>
      </c>
      <c r="BB1890" s="164">
        <v>8.2650000000000006</v>
      </c>
      <c r="BC1890" s="82">
        <f t="shared" si="46"/>
        <v>10.00065</v>
      </c>
    </row>
    <row r="1891" spans="53:55" x14ac:dyDescent="0.25">
      <c r="BA1891" s="164" t="s">
        <v>2267</v>
      </c>
      <c r="BB1891" s="164">
        <v>20.661000000000001</v>
      </c>
      <c r="BC1891" s="82">
        <f t="shared" si="46"/>
        <v>24.99981</v>
      </c>
    </row>
    <row r="1892" spans="53:55" x14ac:dyDescent="0.25">
      <c r="BA1892" s="164" t="s">
        <v>2268</v>
      </c>
      <c r="BB1892" s="164">
        <v>123.996</v>
      </c>
      <c r="BC1892" s="82">
        <f t="shared" si="46"/>
        <v>150.03515999999999</v>
      </c>
    </row>
    <row r="1893" spans="53:55" x14ac:dyDescent="0.25">
      <c r="BA1893" s="164" t="s">
        <v>2269</v>
      </c>
      <c r="BB1893" s="164">
        <v>13.223000000000001</v>
      </c>
      <c r="BC1893" s="82">
        <f t="shared" si="46"/>
        <v>15.999830000000001</v>
      </c>
    </row>
    <row r="1894" spans="53:55" x14ac:dyDescent="0.25">
      <c r="BA1894" s="164" t="s">
        <v>2270</v>
      </c>
      <c r="BB1894" s="164">
        <v>4.1319999999999997</v>
      </c>
      <c r="BC1894" s="82">
        <f t="shared" si="46"/>
        <v>4.9997199999999991</v>
      </c>
    </row>
    <row r="1895" spans="53:55" x14ac:dyDescent="0.25">
      <c r="BA1895" s="164" t="s">
        <v>2271</v>
      </c>
      <c r="BB1895" s="164">
        <v>18.181999999999999</v>
      </c>
      <c r="BC1895" s="82">
        <f t="shared" si="46"/>
        <v>22.000219999999999</v>
      </c>
    </row>
    <row r="1896" spans="53:55" x14ac:dyDescent="0.25">
      <c r="BA1896" s="164" t="s">
        <v>2272</v>
      </c>
      <c r="BB1896" s="164">
        <v>7.4379999999999997</v>
      </c>
      <c r="BC1896" s="82">
        <f t="shared" si="46"/>
        <v>8.999979999999999</v>
      </c>
    </row>
    <row r="1897" spans="53:55" x14ac:dyDescent="0.25">
      <c r="BA1897" s="164" t="s">
        <v>2273</v>
      </c>
      <c r="BB1897" s="164">
        <v>7.4379999999999997</v>
      </c>
      <c r="BC1897" s="82">
        <f t="shared" si="46"/>
        <v>8.999979999999999</v>
      </c>
    </row>
    <row r="1898" spans="53:55" x14ac:dyDescent="0.25">
      <c r="BA1898" s="164" t="s">
        <v>2274</v>
      </c>
      <c r="BB1898" s="164">
        <v>7.4379999999999997</v>
      </c>
      <c r="BC1898" s="82">
        <f t="shared" si="46"/>
        <v>8.999979999999999</v>
      </c>
    </row>
    <row r="1899" spans="53:55" x14ac:dyDescent="0.25">
      <c r="BA1899" s="164" t="s">
        <v>2275</v>
      </c>
      <c r="BB1899" s="164">
        <v>6.6120000000000001</v>
      </c>
      <c r="BC1899" s="82">
        <f t="shared" si="46"/>
        <v>8.0005199999999999</v>
      </c>
    </row>
    <row r="1900" spans="53:55" x14ac:dyDescent="0.25">
      <c r="BA1900" s="164" t="s">
        <v>2276</v>
      </c>
      <c r="BB1900" s="164">
        <v>14.05</v>
      </c>
      <c r="BC1900" s="82">
        <f t="shared" si="46"/>
        <v>17.000499999999999</v>
      </c>
    </row>
    <row r="1901" spans="53:55" x14ac:dyDescent="0.25">
      <c r="BA1901" s="164" t="s">
        <v>2277</v>
      </c>
      <c r="BB1901" s="164">
        <v>63.636000000000003</v>
      </c>
      <c r="BC1901" s="82">
        <f t="shared" si="46"/>
        <v>76.999560000000002</v>
      </c>
    </row>
    <row r="1902" spans="53:55" x14ac:dyDescent="0.25">
      <c r="BA1902" s="164" t="s">
        <v>2278</v>
      </c>
      <c r="BB1902" s="164">
        <v>10.744</v>
      </c>
      <c r="BC1902" s="82">
        <f t="shared" si="46"/>
        <v>13.00024</v>
      </c>
    </row>
    <row r="1903" spans="53:55" x14ac:dyDescent="0.25">
      <c r="BA1903" s="164" t="s">
        <v>2279</v>
      </c>
      <c r="BB1903" s="164">
        <v>28.099</v>
      </c>
      <c r="BC1903" s="82">
        <f t="shared" si="46"/>
        <v>33.999789999999997</v>
      </c>
    </row>
    <row r="1904" spans="53:55" x14ac:dyDescent="0.25">
      <c r="BA1904" s="164" t="s">
        <v>2280</v>
      </c>
      <c r="BB1904" s="164">
        <v>4.1319999999999997</v>
      </c>
      <c r="BC1904" s="82">
        <f t="shared" si="46"/>
        <v>4.9997199999999991</v>
      </c>
    </row>
    <row r="1905" spans="53:55" x14ac:dyDescent="0.25">
      <c r="BA1905" s="164" t="s">
        <v>2281</v>
      </c>
      <c r="BB1905" s="164">
        <v>5.7850000000000001</v>
      </c>
      <c r="BC1905" s="82">
        <f t="shared" si="46"/>
        <v>6.9998500000000003</v>
      </c>
    </row>
    <row r="1906" spans="53:55" x14ac:dyDescent="0.25">
      <c r="BA1906" s="164" t="s">
        <v>2282</v>
      </c>
      <c r="BB1906" s="164">
        <v>29.751999999999999</v>
      </c>
      <c r="BC1906" s="82">
        <f t="shared" si="46"/>
        <v>35.999919999999996</v>
      </c>
    </row>
    <row r="1907" spans="53:55" x14ac:dyDescent="0.25">
      <c r="BA1907" s="164" t="s">
        <v>2283</v>
      </c>
      <c r="BB1907" s="164">
        <v>14.875999999999999</v>
      </c>
      <c r="BC1907" s="82">
        <f t="shared" si="46"/>
        <v>17.999959999999998</v>
      </c>
    </row>
    <row r="1908" spans="53:55" x14ac:dyDescent="0.25">
      <c r="BA1908" s="164" t="s">
        <v>2284</v>
      </c>
      <c r="BB1908" s="164">
        <v>11.57</v>
      </c>
      <c r="BC1908" s="82">
        <f t="shared" si="46"/>
        <v>13.999700000000001</v>
      </c>
    </row>
    <row r="1909" spans="53:55" x14ac:dyDescent="0.25">
      <c r="BA1909" s="164" t="s">
        <v>2285</v>
      </c>
      <c r="BB1909" s="164">
        <v>14.875999999999999</v>
      </c>
      <c r="BC1909" s="82">
        <f t="shared" si="46"/>
        <v>17.999959999999998</v>
      </c>
    </row>
    <row r="1910" spans="53:55" x14ac:dyDescent="0.25">
      <c r="BA1910" s="164" t="s">
        <v>2286</v>
      </c>
      <c r="BB1910" s="164">
        <v>82.644999999999996</v>
      </c>
      <c r="BC1910" s="82">
        <f t="shared" si="46"/>
        <v>100.00044999999999</v>
      </c>
    </row>
    <row r="1911" spans="53:55" x14ac:dyDescent="0.25">
      <c r="BA1911" s="164" t="s">
        <v>2287</v>
      </c>
      <c r="BB1911" s="164">
        <v>49.587000000000003</v>
      </c>
      <c r="BC1911" s="82">
        <f t="shared" si="46"/>
        <v>60.00027</v>
      </c>
    </row>
    <row r="1912" spans="53:55" x14ac:dyDescent="0.25">
      <c r="BA1912" s="164" t="s">
        <v>2288</v>
      </c>
      <c r="BB1912" s="164">
        <v>22.314</v>
      </c>
      <c r="BC1912" s="82">
        <f t="shared" si="46"/>
        <v>26.999939999999999</v>
      </c>
    </row>
    <row r="1913" spans="53:55" x14ac:dyDescent="0.25">
      <c r="BA1913" s="164" t="s">
        <v>2289</v>
      </c>
      <c r="BB1913" s="164">
        <v>1.653</v>
      </c>
      <c r="BC1913" s="82">
        <f t="shared" si="46"/>
        <v>2.00013</v>
      </c>
    </row>
    <row r="1914" spans="53:55" x14ac:dyDescent="0.25">
      <c r="BA1914" s="164" t="s">
        <v>2290</v>
      </c>
      <c r="BB1914" s="164">
        <v>1.653</v>
      </c>
      <c r="BC1914" s="82">
        <f t="shared" si="46"/>
        <v>2.00013</v>
      </c>
    </row>
    <row r="1915" spans="53:55" x14ac:dyDescent="0.25">
      <c r="BA1915" s="164" t="s">
        <v>2291</v>
      </c>
      <c r="BB1915" s="164">
        <v>1.653</v>
      </c>
      <c r="BC1915" s="82">
        <f t="shared" si="46"/>
        <v>2.00013</v>
      </c>
    </row>
    <row r="1916" spans="53:55" x14ac:dyDescent="0.25">
      <c r="BA1916" s="164" t="s">
        <v>2292</v>
      </c>
      <c r="BB1916" s="164">
        <v>4.1319999999999997</v>
      </c>
      <c r="BC1916" s="82">
        <f t="shared" si="46"/>
        <v>4.9997199999999991</v>
      </c>
    </row>
    <row r="1917" spans="53:55" x14ac:dyDescent="0.25">
      <c r="BA1917" s="164" t="s">
        <v>2293</v>
      </c>
      <c r="BB1917" s="164">
        <v>1.653</v>
      </c>
      <c r="BC1917" s="82">
        <f t="shared" si="46"/>
        <v>2.00013</v>
      </c>
    </row>
    <row r="1918" spans="53:55" x14ac:dyDescent="0.25">
      <c r="BA1918" s="164" t="s">
        <v>2294</v>
      </c>
      <c r="BB1918" s="164">
        <v>1.653</v>
      </c>
      <c r="BC1918" s="82">
        <f t="shared" si="46"/>
        <v>2.00013</v>
      </c>
    </row>
    <row r="1919" spans="53:55" x14ac:dyDescent="0.25">
      <c r="BA1919" s="164" t="s">
        <v>2295</v>
      </c>
      <c r="BB1919" s="164">
        <v>1.653</v>
      </c>
      <c r="BC1919" s="82">
        <f t="shared" si="46"/>
        <v>2.00013</v>
      </c>
    </row>
    <row r="1920" spans="53:55" x14ac:dyDescent="0.25">
      <c r="BA1920" s="164" t="s">
        <v>2296</v>
      </c>
      <c r="BB1920" s="164">
        <v>27.273</v>
      </c>
      <c r="BC1920" s="82">
        <f t="shared" si="46"/>
        <v>33.000329999999998</v>
      </c>
    </row>
    <row r="1921" spans="53:55" x14ac:dyDescent="0.25">
      <c r="BA1921" s="164" t="s">
        <v>2297</v>
      </c>
      <c r="BB1921" s="164">
        <v>1.653</v>
      </c>
      <c r="BC1921" s="82">
        <f t="shared" si="46"/>
        <v>2.00013</v>
      </c>
    </row>
    <row r="1922" spans="53:55" x14ac:dyDescent="0.25">
      <c r="BA1922" s="164" t="s">
        <v>2298</v>
      </c>
      <c r="BB1922" s="164">
        <v>1.653</v>
      </c>
      <c r="BC1922" s="82">
        <f t="shared" si="46"/>
        <v>2.00013</v>
      </c>
    </row>
    <row r="1923" spans="53:55" x14ac:dyDescent="0.25">
      <c r="BA1923" s="164" t="s">
        <v>2299</v>
      </c>
      <c r="BB1923" s="164">
        <v>15.702</v>
      </c>
      <c r="BC1923" s="82">
        <f t="shared" ref="BC1923:BC1986" si="47">BB1923*1.21</f>
        <v>18.999420000000001</v>
      </c>
    </row>
    <row r="1924" spans="53:55" x14ac:dyDescent="0.25">
      <c r="BA1924" s="164" t="s">
        <v>2300</v>
      </c>
      <c r="BB1924" s="164">
        <v>1.653</v>
      </c>
      <c r="BC1924" s="82">
        <f t="shared" si="47"/>
        <v>2.00013</v>
      </c>
    </row>
    <row r="1925" spans="53:55" x14ac:dyDescent="0.25">
      <c r="BA1925" s="164" t="s">
        <v>2301</v>
      </c>
      <c r="BB1925" s="164">
        <v>3.306</v>
      </c>
      <c r="BC1925" s="82">
        <f t="shared" si="47"/>
        <v>4.0002599999999999</v>
      </c>
    </row>
    <row r="1926" spans="53:55" x14ac:dyDescent="0.25">
      <c r="BA1926" s="164" t="s">
        <v>2302</v>
      </c>
      <c r="BB1926" s="164">
        <v>1.653</v>
      </c>
      <c r="BC1926" s="82">
        <f t="shared" si="47"/>
        <v>2.00013</v>
      </c>
    </row>
    <row r="1927" spans="53:55" x14ac:dyDescent="0.25">
      <c r="BA1927" s="164" t="s">
        <v>2303</v>
      </c>
      <c r="BB1927" s="164">
        <v>2.4790000000000001</v>
      </c>
      <c r="BC1927" s="82">
        <f t="shared" si="47"/>
        <v>2.99959</v>
      </c>
    </row>
    <row r="1928" spans="53:55" x14ac:dyDescent="0.25">
      <c r="BA1928" s="164" t="s">
        <v>2304</v>
      </c>
      <c r="BB1928" s="164">
        <v>1.653</v>
      </c>
      <c r="BC1928" s="82">
        <f t="shared" si="47"/>
        <v>2.00013</v>
      </c>
    </row>
    <row r="1929" spans="53:55" x14ac:dyDescent="0.25">
      <c r="BA1929" s="164" t="s">
        <v>2305</v>
      </c>
      <c r="BB1929" s="164">
        <v>1.653</v>
      </c>
      <c r="BC1929" s="82">
        <f t="shared" si="47"/>
        <v>2.00013</v>
      </c>
    </row>
    <row r="1930" spans="53:55" x14ac:dyDescent="0.25">
      <c r="BA1930" s="164" t="s">
        <v>2306</v>
      </c>
      <c r="BB1930" s="164">
        <v>6.6120000000000001</v>
      </c>
      <c r="BC1930" s="82">
        <f t="shared" si="47"/>
        <v>8.0005199999999999</v>
      </c>
    </row>
    <row r="1931" spans="53:55" x14ac:dyDescent="0.25">
      <c r="BA1931" s="164" t="s">
        <v>2307</v>
      </c>
      <c r="BB1931" s="164">
        <v>15.702</v>
      </c>
      <c r="BC1931" s="82">
        <f t="shared" si="47"/>
        <v>18.999420000000001</v>
      </c>
    </row>
    <row r="1932" spans="53:55" x14ac:dyDescent="0.25">
      <c r="BA1932" s="164" t="s">
        <v>2308</v>
      </c>
      <c r="BB1932" s="164">
        <v>19.007999999999999</v>
      </c>
      <c r="BC1932" s="82">
        <f t="shared" si="47"/>
        <v>22.999679999999998</v>
      </c>
    </row>
    <row r="1933" spans="53:55" x14ac:dyDescent="0.25">
      <c r="BA1933" s="164" t="s">
        <v>2309</v>
      </c>
      <c r="BB1933" s="164">
        <v>9.0909999999999993</v>
      </c>
      <c r="BC1933" s="82">
        <f t="shared" si="47"/>
        <v>11.000109999999999</v>
      </c>
    </row>
    <row r="1934" spans="53:55" x14ac:dyDescent="0.25">
      <c r="BA1934" s="164" t="s">
        <v>2310</v>
      </c>
      <c r="BB1934" s="164">
        <v>1.653</v>
      </c>
      <c r="BC1934" s="82">
        <f t="shared" si="47"/>
        <v>2.00013</v>
      </c>
    </row>
    <row r="1935" spans="53:55" x14ac:dyDescent="0.25">
      <c r="BA1935" s="164" t="s">
        <v>2311</v>
      </c>
      <c r="BB1935" s="164">
        <v>1.653</v>
      </c>
      <c r="BC1935" s="82">
        <f t="shared" si="47"/>
        <v>2.00013</v>
      </c>
    </row>
    <row r="1936" spans="53:55" x14ac:dyDescent="0.25">
      <c r="BA1936" s="164" t="s">
        <v>2312</v>
      </c>
      <c r="BB1936" s="164">
        <v>1.653</v>
      </c>
      <c r="BC1936" s="82">
        <f t="shared" si="47"/>
        <v>2.00013</v>
      </c>
    </row>
    <row r="1937" spans="53:55" x14ac:dyDescent="0.25">
      <c r="BA1937" s="164" t="s">
        <v>2313</v>
      </c>
      <c r="BB1937" s="164">
        <v>30.579000000000001</v>
      </c>
      <c r="BC1937" s="82">
        <f t="shared" si="47"/>
        <v>37.000590000000003</v>
      </c>
    </row>
    <row r="1938" spans="53:55" x14ac:dyDescent="0.25">
      <c r="BA1938" s="164" t="s">
        <v>2314</v>
      </c>
      <c r="BB1938" s="164">
        <v>1.653</v>
      </c>
      <c r="BC1938" s="82">
        <f t="shared" si="47"/>
        <v>2.00013</v>
      </c>
    </row>
    <row r="1939" spans="53:55" x14ac:dyDescent="0.25">
      <c r="BA1939" s="164" t="s">
        <v>2315</v>
      </c>
      <c r="BB1939" s="164">
        <v>970.24800000000005</v>
      </c>
      <c r="BC1939" s="82">
        <f t="shared" si="47"/>
        <v>1174.00008</v>
      </c>
    </row>
    <row r="1940" spans="53:55" x14ac:dyDescent="0.25">
      <c r="BA1940" s="164" t="s">
        <v>2316</v>
      </c>
      <c r="BB1940" s="164">
        <v>955.37199999999996</v>
      </c>
      <c r="BC1940" s="82">
        <f t="shared" si="47"/>
        <v>1156.0001199999999</v>
      </c>
    </row>
    <row r="1941" spans="53:55" x14ac:dyDescent="0.25">
      <c r="BA1941" s="164" t="s">
        <v>2317</v>
      </c>
      <c r="BB1941" s="164">
        <v>1227.2729999999999</v>
      </c>
      <c r="BC1941" s="82">
        <f t="shared" si="47"/>
        <v>1485.0003299999998</v>
      </c>
    </row>
    <row r="1942" spans="53:55" x14ac:dyDescent="0.25">
      <c r="BA1942" s="164" t="s">
        <v>2318</v>
      </c>
      <c r="BB1942" s="164">
        <v>1333.884</v>
      </c>
      <c r="BC1942" s="82">
        <f t="shared" si="47"/>
        <v>1613.99964</v>
      </c>
    </row>
    <row r="1943" spans="53:55" x14ac:dyDescent="0.25">
      <c r="BA1943" s="164" t="s">
        <v>2319</v>
      </c>
      <c r="BB1943" s="164">
        <v>106.61</v>
      </c>
      <c r="BC1943" s="82">
        <f t="shared" si="47"/>
        <v>128.99809999999999</v>
      </c>
    </row>
    <row r="1944" spans="53:55" x14ac:dyDescent="0.25">
      <c r="BA1944" s="164" t="s">
        <v>2320</v>
      </c>
      <c r="BB1944" s="164">
        <v>98.35</v>
      </c>
      <c r="BC1944" s="82">
        <f t="shared" si="47"/>
        <v>119.00349999999999</v>
      </c>
    </row>
    <row r="1945" spans="53:55" x14ac:dyDescent="0.25">
      <c r="BA1945" s="164" t="s">
        <v>2321</v>
      </c>
      <c r="BB1945" s="164">
        <v>42.89</v>
      </c>
      <c r="BC1945" s="82">
        <f t="shared" si="47"/>
        <v>51.896900000000002</v>
      </c>
    </row>
    <row r="1946" spans="53:55" x14ac:dyDescent="0.25">
      <c r="BA1946" s="164" t="s">
        <v>2322</v>
      </c>
      <c r="BB1946" s="164">
        <v>27.273</v>
      </c>
      <c r="BC1946" s="82">
        <f t="shared" si="47"/>
        <v>33.000329999999998</v>
      </c>
    </row>
    <row r="1947" spans="53:55" x14ac:dyDescent="0.25">
      <c r="BA1947" s="164" t="s">
        <v>2323</v>
      </c>
      <c r="BB1947" s="164">
        <v>48.76</v>
      </c>
      <c r="BC1947" s="82">
        <f t="shared" si="47"/>
        <v>58.999599999999994</v>
      </c>
    </row>
    <row r="1948" spans="53:55" x14ac:dyDescent="0.25">
      <c r="BA1948" s="164" t="s">
        <v>2324</v>
      </c>
      <c r="BB1948" s="164">
        <v>321.49</v>
      </c>
      <c r="BC1948" s="82">
        <f t="shared" si="47"/>
        <v>389.00290000000001</v>
      </c>
    </row>
    <row r="1949" spans="53:55" x14ac:dyDescent="0.25">
      <c r="BA1949" s="164" t="s">
        <v>2325</v>
      </c>
      <c r="BB1949" s="164">
        <v>164.46</v>
      </c>
      <c r="BC1949" s="82">
        <f t="shared" si="47"/>
        <v>198.9966</v>
      </c>
    </row>
    <row r="1950" spans="53:55" x14ac:dyDescent="0.25">
      <c r="BA1950" s="164" t="s">
        <v>2326</v>
      </c>
      <c r="BB1950" s="164">
        <v>128.1</v>
      </c>
      <c r="BC1950" s="82">
        <f t="shared" si="47"/>
        <v>155.00099999999998</v>
      </c>
    </row>
    <row r="1951" spans="53:55" x14ac:dyDescent="0.25">
      <c r="BA1951" s="164" t="s">
        <v>2327</v>
      </c>
      <c r="BB1951" s="164">
        <v>27.27</v>
      </c>
      <c r="BC1951" s="82">
        <f t="shared" si="47"/>
        <v>32.996699999999997</v>
      </c>
    </row>
    <row r="1952" spans="53:55" x14ac:dyDescent="0.25">
      <c r="BA1952" s="164" t="s">
        <v>2328</v>
      </c>
      <c r="BB1952" s="164">
        <v>26.45</v>
      </c>
      <c r="BC1952" s="82">
        <f t="shared" si="47"/>
        <v>32.0045</v>
      </c>
    </row>
    <row r="1953" spans="53:55" x14ac:dyDescent="0.25">
      <c r="BA1953" s="164" t="s">
        <v>2329</v>
      </c>
      <c r="BB1953" s="164">
        <v>24.79</v>
      </c>
      <c r="BC1953" s="82">
        <f t="shared" si="47"/>
        <v>29.995899999999999</v>
      </c>
    </row>
    <row r="1954" spans="53:55" x14ac:dyDescent="0.25">
      <c r="BA1954" s="164" t="s">
        <v>2330</v>
      </c>
      <c r="BB1954" s="164">
        <v>247.107</v>
      </c>
      <c r="BC1954" s="82">
        <f t="shared" si="47"/>
        <v>298.99946999999997</v>
      </c>
    </row>
    <row r="1955" spans="53:55" x14ac:dyDescent="0.25">
      <c r="BA1955" s="164" t="s">
        <v>2331</v>
      </c>
      <c r="BB1955" s="164">
        <v>285.12400000000002</v>
      </c>
      <c r="BC1955" s="82">
        <f t="shared" si="47"/>
        <v>345.00004000000001</v>
      </c>
    </row>
    <row r="1956" spans="53:55" x14ac:dyDescent="0.25">
      <c r="BA1956" s="164" t="s">
        <v>2332</v>
      </c>
      <c r="BB1956" s="164">
        <v>329.75200000000001</v>
      </c>
      <c r="BC1956" s="82">
        <f t="shared" si="47"/>
        <v>398.99991999999997</v>
      </c>
    </row>
    <row r="1957" spans="53:55" x14ac:dyDescent="0.25">
      <c r="BA1957" s="164" t="s">
        <v>2333</v>
      </c>
      <c r="BB1957" s="164">
        <v>425.62</v>
      </c>
      <c r="BC1957" s="82">
        <f t="shared" si="47"/>
        <v>515.00019999999995</v>
      </c>
    </row>
    <row r="1958" spans="53:55" x14ac:dyDescent="0.25">
      <c r="BA1958" s="164" t="s">
        <v>2334</v>
      </c>
      <c r="BB1958" s="164">
        <v>134.71100000000001</v>
      </c>
      <c r="BC1958" s="82">
        <f t="shared" si="47"/>
        <v>163.00031000000001</v>
      </c>
    </row>
    <row r="1959" spans="53:55" x14ac:dyDescent="0.25">
      <c r="BA1959" s="164" t="s">
        <v>2335</v>
      </c>
      <c r="BB1959" s="164">
        <v>159.50399999999999</v>
      </c>
      <c r="BC1959" s="82">
        <f t="shared" si="47"/>
        <v>192.99983999999998</v>
      </c>
    </row>
    <row r="1960" spans="53:55" x14ac:dyDescent="0.25">
      <c r="BA1960" s="164" t="s">
        <v>2336</v>
      </c>
      <c r="BB1960" s="164">
        <v>195.041</v>
      </c>
      <c r="BC1960" s="82">
        <f t="shared" si="47"/>
        <v>235.99960999999999</v>
      </c>
    </row>
    <row r="1961" spans="53:55" x14ac:dyDescent="0.25">
      <c r="BA1961" s="164" t="s">
        <v>2337</v>
      </c>
      <c r="BB1961" s="164">
        <v>266.11599999999999</v>
      </c>
      <c r="BC1961" s="82">
        <f t="shared" si="47"/>
        <v>322.00036</v>
      </c>
    </row>
    <row r="1962" spans="53:55" x14ac:dyDescent="0.25">
      <c r="BA1962" s="164" t="s">
        <v>2338</v>
      </c>
      <c r="BB1962" s="164">
        <v>145.45500000000001</v>
      </c>
      <c r="BC1962" s="82">
        <f t="shared" si="47"/>
        <v>176.00055</v>
      </c>
    </row>
    <row r="1963" spans="53:55" x14ac:dyDescent="0.25">
      <c r="BA1963" s="164" t="s">
        <v>2339</v>
      </c>
      <c r="BB1963" s="164">
        <v>178.512</v>
      </c>
      <c r="BC1963" s="82">
        <f t="shared" si="47"/>
        <v>215.99951999999999</v>
      </c>
    </row>
    <row r="1964" spans="53:55" x14ac:dyDescent="0.25">
      <c r="BA1964" s="164" t="s">
        <v>2340</v>
      </c>
      <c r="BB1964" s="164">
        <v>200.82599999999999</v>
      </c>
      <c r="BC1964" s="82">
        <f t="shared" si="47"/>
        <v>242.99945999999997</v>
      </c>
    </row>
    <row r="1965" spans="53:55" x14ac:dyDescent="0.25">
      <c r="BA1965" s="164" t="s">
        <v>2341</v>
      </c>
      <c r="BB1965" s="164">
        <v>223.14</v>
      </c>
      <c r="BC1965" s="82">
        <f t="shared" si="47"/>
        <v>269.99939999999998</v>
      </c>
    </row>
    <row r="1966" spans="53:55" x14ac:dyDescent="0.25">
      <c r="BA1966" s="164" t="s">
        <v>2342</v>
      </c>
      <c r="BB1966" s="164">
        <v>301.65300000000002</v>
      </c>
      <c r="BC1966" s="82">
        <f t="shared" si="47"/>
        <v>365.00013000000001</v>
      </c>
    </row>
    <row r="1967" spans="53:55" x14ac:dyDescent="0.25">
      <c r="BA1967" s="164" t="s">
        <v>2343</v>
      </c>
      <c r="BB1967" s="164">
        <v>368.59500000000003</v>
      </c>
      <c r="BC1967" s="82">
        <f t="shared" si="47"/>
        <v>445.99995000000001</v>
      </c>
    </row>
    <row r="1968" spans="53:55" x14ac:dyDescent="0.25">
      <c r="BA1968" s="164" t="s">
        <v>2344</v>
      </c>
      <c r="BB1968" s="164">
        <v>51.16</v>
      </c>
      <c r="BC1968" s="82">
        <f t="shared" si="47"/>
        <v>61.903599999999997</v>
      </c>
    </row>
    <row r="1969" spans="53:55" x14ac:dyDescent="0.25">
      <c r="BA1969" s="164" t="s">
        <v>2345</v>
      </c>
      <c r="BB1969" s="164">
        <v>435.53699999999998</v>
      </c>
      <c r="BC1969" s="82">
        <f t="shared" si="47"/>
        <v>526.99977000000001</v>
      </c>
    </row>
    <row r="1970" spans="53:55" x14ac:dyDescent="0.25">
      <c r="BA1970" s="164" t="s">
        <v>2346</v>
      </c>
      <c r="BB1970" s="164">
        <v>569.42100000000005</v>
      </c>
      <c r="BC1970" s="82">
        <f t="shared" si="47"/>
        <v>688.99941000000001</v>
      </c>
    </row>
    <row r="1971" spans="53:55" x14ac:dyDescent="0.25">
      <c r="BA1971" s="164" t="s">
        <v>2347</v>
      </c>
      <c r="BB1971" s="164">
        <v>591.73599999999999</v>
      </c>
      <c r="BC1971" s="82">
        <f t="shared" si="47"/>
        <v>716.00055999999995</v>
      </c>
    </row>
    <row r="1972" spans="53:55" x14ac:dyDescent="0.25">
      <c r="BA1972" s="164" t="s">
        <v>2348</v>
      </c>
      <c r="BB1972" s="164">
        <v>636.36400000000003</v>
      </c>
      <c r="BC1972" s="82">
        <f t="shared" si="47"/>
        <v>770.00044000000003</v>
      </c>
    </row>
    <row r="1973" spans="53:55" x14ac:dyDescent="0.25">
      <c r="BA1973" s="164" t="s">
        <v>2349</v>
      </c>
      <c r="BB1973" s="164">
        <v>342.97500000000002</v>
      </c>
      <c r="BC1973" s="82">
        <f t="shared" si="47"/>
        <v>414.99975000000001</v>
      </c>
    </row>
    <row r="1974" spans="53:55" x14ac:dyDescent="0.25">
      <c r="BA1974" s="164" t="s">
        <v>2350</v>
      </c>
      <c r="BB1974" s="164">
        <v>364.46300000000002</v>
      </c>
      <c r="BC1974" s="82">
        <f t="shared" si="47"/>
        <v>441.00022999999999</v>
      </c>
    </row>
    <row r="1975" spans="53:55" x14ac:dyDescent="0.25">
      <c r="BA1975" s="164" t="s">
        <v>2351</v>
      </c>
      <c r="BB1975" s="164">
        <v>390.08300000000003</v>
      </c>
      <c r="BC1975" s="82">
        <f t="shared" si="47"/>
        <v>472.00042999999999</v>
      </c>
    </row>
    <row r="1976" spans="53:55" x14ac:dyDescent="0.25">
      <c r="BA1976" s="164" t="s">
        <v>2352</v>
      </c>
      <c r="BB1976" s="164">
        <v>512.39700000000005</v>
      </c>
      <c r="BC1976" s="82">
        <f t="shared" si="47"/>
        <v>620.00037000000009</v>
      </c>
    </row>
    <row r="1977" spans="53:55" x14ac:dyDescent="0.25">
      <c r="BA1977" s="164" t="s">
        <v>2353</v>
      </c>
      <c r="BB1977" s="164">
        <v>86.78</v>
      </c>
      <c r="BC1977" s="82">
        <f t="shared" si="47"/>
        <v>105.0038</v>
      </c>
    </row>
    <row r="1978" spans="53:55" x14ac:dyDescent="0.25">
      <c r="BA1978" s="164" t="s">
        <v>2354</v>
      </c>
      <c r="BB1978" s="164">
        <v>133.88399999999999</v>
      </c>
      <c r="BC1978" s="82">
        <f t="shared" si="47"/>
        <v>161.99963999999997</v>
      </c>
    </row>
    <row r="1979" spans="53:55" x14ac:dyDescent="0.25">
      <c r="BA1979" s="164" t="s">
        <v>2355</v>
      </c>
      <c r="BB1979" s="164">
        <v>152.066</v>
      </c>
      <c r="BC1979" s="82">
        <f t="shared" si="47"/>
        <v>183.99985999999998</v>
      </c>
    </row>
    <row r="1980" spans="53:55" x14ac:dyDescent="0.25">
      <c r="BA1980" s="164" t="s">
        <v>2356</v>
      </c>
      <c r="BB1980" s="164">
        <v>181.81800000000001</v>
      </c>
      <c r="BC1980" s="82">
        <f t="shared" si="47"/>
        <v>219.99978000000002</v>
      </c>
    </row>
    <row r="1981" spans="53:55" x14ac:dyDescent="0.25">
      <c r="BA1981" s="164" t="s">
        <v>2357</v>
      </c>
      <c r="BB1981" s="164">
        <v>214.876</v>
      </c>
      <c r="BC1981" s="82">
        <f t="shared" si="47"/>
        <v>259.99995999999999</v>
      </c>
    </row>
    <row r="1982" spans="53:55" x14ac:dyDescent="0.25">
      <c r="BA1982" s="164" t="s">
        <v>2358</v>
      </c>
      <c r="BB1982" s="164">
        <v>51.24</v>
      </c>
      <c r="BC1982" s="82">
        <f t="shared" si="47"/>
        <v>62.000399999999999</v>
      </c>
    </row>
    <row r="1983" spans="53:55" x14ac:dyDescent="0.25">
      <c r="BA1983" s="164" t="s">
        <v>2359</v>
      </c>
      <c r="BB1983" s="164">
        <v>5.0410000000000004</v>
      </c>
      <c r="BC1983" s="82">
        <f t="shared" si="47"/>
        <v>6.0996100000000002</v>
      </c>
    </row>
    <row r="1984" spans="53:55" x14ac:dyDescent="0.25">
      <c r="BA1984" s="164" t="s">
        <v>2360</v>
      </c>
      <c r="BB1984" s="164">
        <v>4.1319999999999997</v>
      </c>
      <c r="BC1984" s="82">
        <f t="shared" si="47"/>
        <v>4.9997199999999991</v>
      </c>
    </row>
    <row r="1985" spans="53:55" x14ac:dyDescent="0.25">
      <c r="BA1985" s="164" t="s">
        <v>2361</v>
      </c>
      <c r="BB1985" s="164">
        <v>4.1319999999999997</v>
      </c>
      <c r="BC1985" s="82">
        <f t="shared" si="47"/>
        <v>4.9997199999999991</v>
      </c>
    </row>
    <row r="1986" spans="53:55" x14ac:dyDescent="0.25">
      <c r="BA1986" s="164" t="s">
        <v>2362</v>
      </c>
      <c r="BB1986" s="164">
        <v>4.1319999999999997</v>
      </c>
      <c r="BC1986" s="82">
        <f t="shared" si="47"/>
        <v>4.9997199999999991</v>
      </c>
    </row>
    <row r="1987" spans="53:55" x14ac:dyDescent="0.25">
      <c r="BA1987" s="164" t="s">
        <v>2363</v>
      </c>
      <c r="BB1987" s="164">
        <v>4.1319999999999997</v>
      </c>
      <c r="BC1987" s="82">
        <f t="shared" ref="BC1987:BC2050" si="48">BB1987*1.21</f>
        <v>4.9997199999999991</v>
      </c>
    </row>
    <row r="1988" spans="53:55" x14ac:dyDescent="0.25">
      <c r="BA1988" s="164" t="s">
        <v>2364</v>
      </c>
      <c r="BB1988" s="164">
        <v>4.1319999999999997</v>
      </c>
      <c r="BC1988" s="82">
        <f t="shared" si="48"/>
        <v>4.9997199999999991</v>
      </c>
    </row>
    <row r="1989" spans="53:55" x14ac:dyDescent="0.25">
      <c r="BA1989" s="164" t="s">
        <v>2365</v>
      </c>
      <c r="BB1989" s="164">
        <v>4.4630000000000001</v>
      </c>
      <c r="BC1989" s="82">
        <f t="shared" si="48"/>
        <v>5.4002299999999996</v>
      </c>
    </row>
    <row r="1990" spans="53:55" x14ac:dyDescent="0.25">
      <c r="BA1990" s="164" t="s">
        <v>2366</v>
      </c>
      <c r="BB1990" s="164">
        <v>5.7850000000000001</v>
      </c>
      <c r="BC1990" s="82">
        <f t="shared" si="48"/>
        <v>6.9998500000000003</v>
      </c>
    </row>
    <row r="1991" spans="53:55" x14ac:dyDescent="0.25">
      <c r="BA1991" s="164" t="s">
        <v>2367</v>
      </c>
      <c r="BB1991" s="164">
        <v>5.7850000000000001</v>
      </c>
      <c r="BC1991" s="82">
        <f t="shared" si="48"/>
        <v>6.9998500000000003</v>
      </c>
    </row>
    <row r="1992" spans="53:55" x14ac:dyDescent="0.25">
      <c r="BA1992" s="164" t="s">
        <v>2368</v>
      </c>
      <c r="BB1992" s="164">
        <v>6.5289999999999999</v>
      </c>
      <c r="BC1992" s="82">
        <f t="shared" si="48"/>
        <v>7.9000899999999996</v>
      </c>
    </row>
    <row r="1993" spans="53:55" x14ac:dyDescent="0.25">
      <c r="BA1993" s="164" t="s">
        <v>2369</v>
      </c>
      <c r="BB1993" s="164">
        <v>7.9340000000000002</v>
      </c>
      <c r="BC1993" s="82">
        <f t="shared" si="48"/>
        <v>9.6001399999999997</v>
      </c>
    </row>
    <row r="1994" spans="53:55" x14ac:dyDescent="0.25">
      <c r="BA1994" s="164" t="s">
        <v>2370</v>
      </c>
      <c r="BB1994" s="164">
        <v>14.05</v>
      </c>
      <c r="BC1994" s="82">
        <f t="shared" si="48"/>
        <v>17.000499999999999</v>
      </c>
    </row>
    <row r="1995" spans="53:55" x14ac:dyDescent="0.25">
      <c r="BA1995" s="164" t="s">
        <v>2371</v>
      </c>
      <c r="BB1995" s="164">
        <v>55.372</v>
      </c>
      <c r="BC1995" s="82">
        <f t="shared" si="48"/>
        <v>67.000119999999995</v>
      </c>
    </row>
    <row r="1996" spans="53:55" x14ac:dyDescent="0.25">
      <c r="BA1996" s="164" t="s">
        <v>2372</v>
      </c>
      <c r="BB1996" s="164">
        <v>9.0909999999999993</v>
      </c>
      <c r="BC1996" s="82">
        <f t="shared" si="48"/>
        <v>11.000109999999999</v>
      </c>
    </row>
    <row r="1997" spans="53:55" x14ac:dyDescent="0.25">
      <c r="BA1997" s="164" t="s">
        <v>2373</v>
      </c>
      <c r="BB1997" s="164">
        <v>5.4550000000000001</v>
      </c>
      <c r="BC1997" s="82">
        <f t="shared" si="48"/>
        <v>6.6005500000000001</v>
      </c>
    </row>
    <row r="1998" spans="53:55" x14ac:dyDescent="0.25">
      <c r="BA1998" s="164" t="s">
        <v>2374</v>
      </c>
      <c r="BB1998" s="164">
        <v>569.42100000000005</v>
      </c>
      <c r="BC1998" s="82">
        <f t="shared" si="48"/>
        <v>688.99941000000001</v>
      </c>
    </row>
    <row r="1999" spans="53:55" x14ac:dyDescent="0.25">
      <c r="BA1999" s="164" t="s">
        <v>2375</v>
      </c>
      <c r="BB1999" s="164">
        <v>347.10700000000003</v>
      </c>
      <c r="BC1999" s="82">
        <f t="shared" si="48"/>
        <v>419.99947000000003</v>
      </c>
    </row>
    <row r="2000" spans="53:55" x14ac:dyDescent="0.25">
      <c r="BA2000" s="164" t="s">
        <v>2376</v>
      </c>
      <c r="BB2000" s="164">
        <v>29.751999999999999</v>
      </c>
      <c r="BC2000" s="82">
        <f t="shared" si="48"/>
        <v>35.999919999999996</v>
      </c>
    </row>
    <row r="2001" spans="53:55" x14ac:dyDescent="0.25">
      <c r="BA2001" s="164" t="s">
        <v>2377</v>
      </c>
      <c r="BB2001" s="164">
        <v>4.1319999999999997</v>
      </c>
      <c r="BC2001" s="82">
        <f t="shared" si="48"/>
        <v>4.9997199999999991</v>
      </c>
    </row>
    <row r="2002" spans="53:55" x14ac:dyDescent="0.25">
      <c r="BA2002" s="164" t="s">
        <v>2378</v>
      </c>
      <c r="BB2002" s="164">
        <v>8.2639999999999993</v>
      </c>
      <c r="BC2002" s="82">
        <f t="shared" si="48"/>
        <v>9.9994399999999981</v>
      </c>
    </row>
    <row r="2003" spans="53:55" x14ac:dyDescent="0.25">
      <c r="BA2003" s="164" t="s">
        <v>2379</v>
      </c>
      <c r="BB2003" s="164">
        <v>138.017</v>
      </c>
      <c r="BC2003" s="82">
        <f t="shared" si="48"/>
        <v>167.00056999999998</v>
      </c>
    </row>
    <row r="2004" spans="53:55" x14ac:dyDescent="0.25">
      <c r="BA2004" s="164" t="s">
        <v>2380</v>
      </c>
      <c r="BB2004" s="164">
        <v>82.644999999999996</v>
      </c>
      <c r="BC2004" s="82">
        <f t="shared" si="48"/>
        <v>100.00044999999999</v>
      </c>
    </row>
    <row r="2005" spans="53:55" x14ac:dyDescent="0.25">
      <c r="BA2005" s="164" t="s">
        <v>2381</v>
      </c>
      <c r="BB2005" s="164">
        <v>9.4209999999999994</v>
      </c>
      <c r="BC2005" s="82">
        <f t="shared" si="48"/>
        <v>11.39941</v>
      </c>
    </row>
    <row r="2006" spans="53:55" x14ac:dyDescent="0.25">
      <c r="BA2006" s="164" t="s">
        <v>2382</v>
      </c>
      <c r="BB2006" s="164">
        <v>61.982999999999997</v>
      </c>
      <c r="BC2006" s="82">
        <f t="shared" si="48"/>
        <v>74.99942999999999</v>
      </c>
    </row>
    <row r="2007" spans="53:55" x14ac:dyDescent="0.25">
      <c r="BA2007" s="164" t="s">
        <v>2383</v>
      </c>
      <c r="BB2007" s="164">
        <v>9.0909999999999993</v>
      </c>
      <c r="BC2007" s="82">
        <f t="shared" si="48"/>
        <v>11.000109999999999</v>
      </c>
    </row>
    <row r="2008" spans="53:55" x14ac:dyDescent="0.25">
      <c r="BA2008" s="164" t="s">
        <v>2384</v>
      </c>
      <c r="BB2008" s="164">
        <v>180.16499999999999</v>
      </c>
      <c r="BC2008" s="82">
        <f t="shared" si="48"/>
        <v>217.99964999999997</v>
      </c>
    </row>
    <row r="2009" spans="53:55" x14ac:dyDescent="0.25">
      <c r="BA2009" s="164" t="s">
        <v>2385</v>
      </c>
      <c r="BB2009" s="164">
        <v>55.372</v>
      </c>
      <c r="BC2009" s="82">
        <f t="shared" si="48"/>
        <v>67.000119999999995</v>
      </c>
    </row>
    <row r="2010" spans="53:55" x14ac:dyDescent="0.25">
      <c r="BA2010" s="164" t="s">
        <v>2386</v>
      </c>
      <c r="BB2010" s="164">
        <v>379.339</v>
      </c>
      <c r="BC2010" s="82">
        <f t="shared" si="48"/>
        <v>459.00018999999998</v>
      </c>
    </row>
    <row r="2011" spans="53:55" x14ac:dyDescent="0.25">
      <c r="BA2011" s="164" t="s">
        <v>2387</v>
      </c>
      <c r="BB2011" s="164">
        <v>4.1319999999999997</v>
      </c>
      <c r="BC2011" s="82">
        <f t="shared" si="48"/>
        <v>4.9997199999999991</v>
      </c>
    </row>
    <row r="2012" spans="53:55" x14ac:dyDescent="0.25">
      <c r="BA2012" s="164" t="s">
        <v>2388</v>
      </c>
      <c r="BB2012" s="164">
        <v>6.5289999999999999</v>
      </c>
      <c r="BC2012" s="82">
        <f t="shared" si="48"/>
        <v>7.9000899999999996</v>
      </c>
    </row>
    <row r="2013" spans="53:55" x14ac:dyDescent="0.25">
      <c r="BA2013" s="164" t="s">
        <v>2389</v>
      </c>
      <c r="BB2013" s="164">
        <v>4.1319999999999997</v>
      </c>
      <c r="BC2013" s="82">
        <f t="shared" si="48"/>
        <v>4.9997199999999991</v>
      </c>
    </row>
    <row r="2014" spans="53:55" x14ac:dyDescent="0.25">
      <c r="BA2014" s="164" t="s">
        <v>2390</v>
      </c>
      <c r="BB2014" s="164">
        <v>4.1319999999999997</v>
      </c>
      <c r="BC2014" s="82">
        <f t="shared" si="48"/>
        <v>4.9997199999999991</v>
      </c>
    </row>
    <row r="2015" spans="53:55" x14ac:dyDescent="0.25">
      <c r="BA2015" s="164" t="s">
        <v>2391</v>
      </c>
      <c r="BB2015" s="164">
        <v>24.792999999999999</v>
      </c>
      <c r="BC2015" s="82">
        <f t="shared" si="48"/>
        <v>29.999529999999996</v>
      </c>
    </row>
    <row r="2016" spans="53:55" x14ac:dyDescent="0.25">
      <c r="BA2016" s="164" t="s">
        <v>2392</v>
      </c>
      <c r="BB2016" s="164">
        <v>24.792999999999999</v>
      </c>
      <c r="BC2016" s="82">
        <f t="shared" si="48"/>
        <v>29.999529999999996</v>
      </c>
    </row>
    <row r="2017" spans="53:55" x14ac:dyDescent="0.25">
      <c r="BA2017" s="164" t="s">
        <v>2393</v>
      </c>
      <c r="BB2017" s="164">
        <v>200</v>
      </c>
      <c r="BC2017" s="82">
        <f t="shared" si="48"/>
        <v>242</v>
      </c>
    </row>
    <row r="2018" spans="53:55" x14ac:dyDescent="0.25">
      <c r="BA2018" s="164" t="s">
        <v>2394</v>
      </c>
      <c r="BB2018" s="164">
        <v>248.76</v>
      </c>
      <c r="BC2018" s="82">
        <f t="shared" si="48"/>
        <v>300.99959999999999</v>
      </c>
    </row>
    <row r="2019" spans="53:55" x14ac:dyDescent="0.25">
      <c r="BA2019" s="164" t="s">
        <v>2395</v>
      </c>
      <c r="BB2019" s="164">
        <v>300.82600000000002</v>
      </c>
      <c r="BC2019" s="82">
        <f t="shared" si="48"/>
        <v>363.99946</v>
      </c>
    </row>
    <row r="2020" spans="53:55" x14ac:dyDescent="0.25">
      <c r="BA2020" s="164" t="s">
        <v>2396</v>
      </c>
      <c r="BB2020" s="164">
        <v>305.78500000000003</v>
      </c>
      <c r="BC2020" s="82">
        <f t="shared" si="48"/>
        <v>369.99985000000004</v>
      </c>
    </row>
    <row r="2021" spans="53:55" x14ac:dyDescent="0.25">
      <c r="BA2021" s="164" t="s">
        <v>2397</v>
      </c>
      <c r="BB2021" s="164">
        <v>359.50400000000002</v>
      </c>
      <c r="BC2021" s="82">
        <f t="shared" si="48"/>
        <v>434.99984000000001</v>
      </c>
    </row>
    <row r="2022" spans="53:55" x14ac:dyDescent="0.25">
      <c r="BA2022" s="164" t="s">
        <v>2398</v>
      </c>
      <c r="BB2022" s="164">
        <v>375.20699999999999</v>
      </c>
      <c r="BC2022" s="82">
        <f t="shared" si="48"/>
        <v>454.00047000000001</v>
      </c>
    </row>
    <row r="2023" spans="53:55" x14ac:dyDescent="0.25">
      <c r="BA2023" s="164" t="s">
        <v>2399</v>
      </c>
      <c r="BB2023" s="164">
        <v>418.18200000000002</v>
      </c>
      <c r="BC2023" s="82">
        <f t="shared" si="48"/>
        <v>506.00022000000001</v>
      </c>
    </row>
    <row r="2024" spans="53:55" x14ac:dyDescent="0.25">
      <c r="BA2024" s="164" t="s">
        <v>2400</v>
      </c>
      <c r="BB2024" s="164">
        <v>442.97500000000002</v>
      </c>
      <c r="BC2024" s="82">
        <f t="shared" si="48"/>
        <v>535.99975000000006</v>
      </c>
    </row>
    <row r="2025" spans="53:55" x14ac:dyDescent="0.25">
      <c r="BA2025" s="164" t="s">
        <v>2401</v>
      </c>
      <c r="BB2025" s="164">
        <v>511.57</v>
      </c>
      <c r="BC2025" s="82">
        <f t="shared" si="48"/>
        <v>618.99969999999996</v>
      </c>
    </row>
    <row r="2026" spans="53:55" x14ac:dyDescent="0.25">
      <c r="BA2026" s="164" t="s">
        <v>2402</v>
      </c>
      <c r="BB2026" s="164">
        <v>552.06600000000003</v>
      </c>
      <c r="BC2026" s="82">
        <f t="shared" si="48"/>
        <v>667.99986000000001</v>
      </c>
    </row>
    <row r="2027" spans="53:55" x14ac:dyDescent="0.25">
      <c r="BA2027" s="164" t="s">
        <v>2403</v>
      </c>
      <c r="BB2027" s="164">
        <v>656.19799999999998</v>
      </c>
      <c r="BC2027" s="82">
        <f t="shared" si="48"/>
        <v>793.99957999999992</v>
      </c>
    </row>
    <row r="2028" spans="53:55" x14ac:dyDescent="0.25">
      <c r="BA2028" s="164" t="s">
        <v>2404</v>
      </c>
      <c r="BB2028" s="164">
        <v>704.95899999999995</v>
      </c>
      <c r="BC2028" s="82">
        <f t="shared" si="48"/>
        <v>853.00038999999992</v>
      </c>
    </row>
    <row r="2029" spans="53:55" x14ac:dyDescent="0.25">
      <c r="BA2029" s="164" t="s">
        <v>2405</v>
      </c>
      <c r="BB2029" s="164">
        <v>763.63599999999997</v>
      </c>
      <c r="BC2029" s="82">
        <f t="shared" si="48"/>
        <v>923.99955999999997</v>
      </c>
    </row>
    <row r="2030" spans="53:55" x14ac:dyDescent="0.25">
      <c r="BA2030" s="164" t="s">
        <v>2406</v>
      </c>
      <c r="BB2030" s="164">
        <v>850.41300000000001</v>
      </c>
      <c r="BC2030" s="82">
        <f t="shared" si="48"/>
        <v>1028.99973</v>
      </c>
    </row>
    <row r="2031" spans="53:55" x14ac:dyDescent="0.25">
      <c r="BA2031" s="164" t="s">
        <v>2407</v>
      </c>
      <c r="BB2031" s="164">
        <v>962.81</v>
      </c>
      <c r="BC2031" s="82">
        <f t="shared" si="48"/>
        <v>1165.0001</v>
      </c>
    </row>
    <row r="2032" spans="53:55" x14ac:dyDescent="0.25">
      <c r="BA2032" s="164" t="s">
        <v>2408</v>
      </c>
      <c r="BB2032" s="164">
        <v>1089.2560000000001</v>
      </c>
      <c r="BC2032" s="82">
        <f t="shared" si="48"/>
        <v>1317.9997600000002</v>
      </c>
    </row>
    <row r="2033" spans="53:55" x14ac:dyDescent="0.25">
      <c r="BA2033" s="164" t="s">
        <v>2409</v>
      </c>
      <c r="BB2033" s="164">
        <v>1124.7929999999999</v>
      </c>
      <c r="BC2033" s="82">
        <f t="shared" si="48"/>
        <v>1360.9995299999998</v>
      </c>
    </row>
    <row r="2034" spans="53:55" x14ac:dyDescent="0.25">
      <c r="BA2034" s="164" t="s">
        <v>2410</v>
      </c>
      <c r="BB2034" s="164">
        <v>1226.4459999999999</v>
      </c>
      <c r="BC2034" s="82">
        <f t="shared" si="48"/>
        <v>1483.9996599999999</v>
      </c>
    </row>
    <row r="2035" spans="53:55" x14ac:dyDescent="0.25">
      <c r="BA2035" s="164" t="s">
        <v>2411</v>
      </c>
      <c r="BB2035" s="164">
        <v>1452.066</v>
      </c>
      <c r="BC2035" s="82">
        <f t="shared" si="48"/>
        <v>1756.9998599999999</v>
      </c>
    </row>
    <row r="2036" spans="53:55" x14ac:dyDescent="0.25">
      <c r="BA2036" s="164" t="s">
        <v>2412</v>
      </c>
      <c r="BB2036" s="164">
        <v>1935.537</v>
      </c>
      <c r="BC2036" s="82">
        <f t="shared" si="48"/>
        <v>2341.9997699999999</v>
      </c>
    </row>
    <row r="2037" spans="53:55" x14ac:dyDescent="0.25">
      <c r="BA2037" s="164" t="s">
        <v>2413</v>
      </c>
      <c r="BB2037" s="164">
        <v>249.58699999999999</v>
      </c>
      <c r="BC2037" s="82">
        <f t="shared" si="48"/>
        <v>302.00027</v>
      </c>
    </row>
    <row r="2038" spans="53:55" x14ac:dyDescent="0.25">
      <c r="BA2038" s="164" t="s">
        <v>2414</v>
      </c>
      <c r="BB2038" s="164">
        <v>310.74400000000003</v>
      </c>
      <c r="BC2038" s="82">
        <f t="shared" si="48"/>
        <v>376.00024000000002</v>
      </c>
    </row>
    <row r="2039" spans="53:55" x14ac:dyDescent="0.25">
      <c r="BA2039" s="164" t="s">
        <v>2415</v>
      </c>
      <c r="BB2039" s="164">
        <v>375.20699999999999</v>
      </c>
      <c r="BC2039" s="82">
        <f t="shared" si="48"/>
        <v>454.00047000000001</v>
      </c>
    </row>
    <row r="2040" spans="53:55" x14ac:dyDescent="0.25">
      <c r="BA2040" s="164" t="s">
        <v>2416</v>
      </c>
      <c r="BB2040" s="164">
        <v>381.81799999999998</v>
      </c>
      <c r="BC2040" s="82">
        <f t="shared" si="48"/>
        <v>461.99977999999999</v>
      </c>
    </row>
    <row r="2041" spans="53:55" x14ac:dyDescent="0.25">
      <c r="BA2041" s="164" t="s">
        <v>2417</v>
      </c>
      <c r="BB2041" s="164">
        <v>448.76</v>
      </c>
      <c r="BC2041" s="82">
        <f t="shared" si="48"/>
        <v>542.99959999999999</v>
      </c>
    </row>
    <row r="2042" spans="53:55" x14ac:dyDescent="0.25">
      <c r="BA2042" s="164" t="s">
        <v>2418</v>
      </c>
      <c r="BB2042" s="164">
        <v>468.59500000000003</v>
      </c>
      <c r="BC2042" s="82">
        <f t="shared" si="48"/>
        <v>566.99995000000001</v>
      </c>
    </row>
    <row r="2043" spans="53:55" x14ac:dyDescent="0.25">
      <c r="BA2043" s="164" t="s">
        <v>2419</v>
      </c>
      <c r="BB2043" s="164">
        <v>522.31399999999996</v>
      </c>
      <c r="BC2043" s="82">
        <f t="shared" si="48"/>
        <v>631.99993999999992</v>
      </c>
    </row>
    <row r="2044" spans="53:55" x14ac:dyDescent="0.25">
      <c r="BA2044" s="164" t="s">
        <v>2420</v>
      </c>
      <c r="BB2044" s="164">
        <v>552.89300000000003</v>
      </c>
      <c r="BC2044" s="82">
        <f t="shared" si="48"/>
        <v>669.00053000000003</v>
      </c>
    </row>
    <row r="2045" spans="53:55" x14ac:dyDescent="0.25">
      <c r="BA2045" s="164" t="s">
        <v>2421</v>
      </c>
      <c r="BB2045" s="164">
        <v>638.84299999999996</v>
      </c>
      <c r="BC2045" s="82">
        <f t="shared" si="48"/>
        <v>773.00002999999992</v>
      </c>
    </row>
    <row r="2046" spans="53:55" x14ac:dyDescent="0.25">
      <c r="BA2046" s="164" t="s">
        <v>2422</v>
      </c>
      <c r="BB2046" s="164">
        <v>690.08299999999997</v>
      </c>
      <c r="BC2046" s="82">
        <f t="shared" si="48"/>
        <v>835.00042999999994</v>
      </c>
    </row>
    <row r="2047" spans="53:55" x14ac:dyDescent="0.25">
      <c r="BA2047" s="164" t="s">
        <v>2423</v>
      </c>
      <c r="BB2047" s="164">
        <v>819.83500000000004</v>
      </c>
      <c r="BC2047" s="82">
        <f t="shared" si="48"/>
        <v>992.00035000000003</v>
      </c>
    </row>
    <row r="2048" spans="53:55" x14ac:dyDescent="0.25">
      <c r="BA2048" s="164" t="s">
        <v>2424</v>
      </c>
      <c r="BB2048" s="164">
        <v>880.99199999999996</v>
      </c>
      <c r="BC2048" s="82">
        <f t="shared" si="48"/>
        <v>1066.0003199999999</v>
      </c>
    </row>
    <row r="2049" spans="53:55" x14ac:dyDescent="0.25">
      <c r="BA2049" s="164" t="s">
        <v>2425</v>
      </c>
      <c r="BB2049" s="164">
        <v>954.54499999999996</v>
      </c>
      <c r="BC2049" s="82">
        <f t="shared" si="48"/>
        <v>1154.99945</v>
      </c>
    </row>
    <row r="2050" spans="53:55" x14ac:dyDescent="0.25">
      <c r="BA2050" s="164" t="s">
        <v>2426</v>
      </c>
      <c r="BB2050" s="164">
        <v>1062.81</v>
      </c>
      <c r="BC2050" s="82">
        <f t="shared" si="48"/>
        <v>1286.0001</v>
      </c>
    </row>
    <row r="2051" spans="53:55" x14ac:dyDescent="0.25">
      <c r="BA2051" s="164" t="s">
        <v>2427</v>
      </c>
      <c r="BB2051" s="164">
        <v>1203.306</v>
      </c>
      <c r="BC2051" s="82">
        <f t="shared" ref="BC2051:BC2114" si="49">BB2051*1.21</f>
        <v>1456.00026</v>
      </c>
    </row>
    <row r="2052" spans="53:55" x14ac:dyDescent="0.25">
      <c r="BA2052" s="164" t="s">
        <v>2428</v>
      </c>
      <c r="BB2052" s="164">
        <v>1361.1569999999999</v>
      </c>
      <c r="BC2052" s="82">
        <f t="shared" si="49"/>
        <v>1646.9999699999998</v>
      </c>
    </row>
    <row r="2053" spans="53:55" x14ac:dyDescent="0.25">
      <c r="BA2053" s="164" t="s">
        <v>2429</v>
      </c>
      <c r="BB2053" s="164">
        <v>1405.7850000000001</v>
      </c>
      <c r="BC2053" s="82">
        <f t="shared" si="49"/>
        <v>1700.9998500000002</v>
      </c>
    </row>
    <row r="2054" spans="53:55" x14ac:dyDescent="0.25">
      <c r="BA2054" s="164" t="s">
        <v>2430</v>
      </c>
      <c r="BB2054" s="164">
        <v>1532.231</v>
      </c>
      <c r="BC2054" s="82">
        <f t="shared" si="49"/>
        <v>1853.9995099999999</v>
      </c>
    </row>
    <row r="2055" spans="53:55" x14ac:dyDescent="0.25">
      <c r="BA2055" s="164" t="s">
        <v>2431</v>
      </c>
      <c r="BB2055" s="164">
        <v>1814.876</v>
      </c>
      <c r="BC2055" s="82">
        <f t="shared" si="49"/>
        <v>2195.9999600000001</v>
      </c>
    </row>
    <row r="2056" spans="53:55" x14ac:dyDescent="0.25">
      <c r="BA2056" s="164" t="s">
        <v>2432</v>
      </c>
      <c r="BB2056" s="164">
        <v>2419.0079999999998</v>
      </c>
      <c r="BC2056" s="82">
        <f t="shared" si="49"/>
        <v>2926.9996799999999</v>
      </c>
    </row>
    <row r="2057" spans="53:55" x14ac:dyDescent="0.25">
      <c r="BA2057" s="164" t="s">
        <v>2433</v>
      </c>
      <c r="BB2057" s="164">
        <v>249.58699999999999</v>
      </c>
      <c r="BC2057" s="82">
        <f t="shared" si="49"/>
        <v>302.00027</v>
      </c>
    </row>
    <row r="2058" spans="53:55" x14ac:dyDescent="0.25">
      <c r="BA2058" s="164" t="s">
        <v>2434</v>
      </c>
      <c r="BB2058" s="164">
        <v>310.74400000000003</v>
      </c>
      <c r="BC2058" s="82">
        <f t="shared" si="49"/>
        <v>376.00024000000002</v>
      </c>
    </row>
    <row r="2059" spans="53:55" x14ac:dyDescent="0.25">
      <c r="BA2059" s="164" t="s">
        <v>2435</v>
      </c>
      <c r="BB2059" s="164">
        <v>375.20699999999999</v>
      </c>
      <c r="BC2059" s="82">
        <f t="shared" si="49"/>
        <v>454.00047000000001</v>
      </c>
    </row>
    <row r="2060" spans="53:55" x14ac:dyDescent="0.25">
      <c r="BA2060" s="164" t="s">
        <v>2436</v>
      </c>
      <c r="BB2060" s="164">
        <v>381.81799999999998</v>
      </c>
      <c r="BC2060" s="82">
        <f t="shared" si="49"/>
        <v>461.99977999999999</v>
      </c>
    </row>
    <row r="2061" spans="53:55" x14ac:dyDescent="0.25">
      <c r="BA2061" s="164" t="s">
        <v>2437</v>
      </c>
      <c r="BB2061" s="164">
        <v>448.76</v>
      </c>
      <c r="BC2061" s="82">
        <f t="shared" si="49"/>
        <v>542.99959999999999</v>
      </c>
    </row>
    <row r="2062" spans="53:55" x14ac:dyDescent="0.25">
      <c r="BA2062" s="164" t="s">
        <v>2438</v>
      </c>
      <c r="BB2062" s="164">
        <v>468.59500000000003</v>
      </c>
      <c r="BC2062" s="82">
        <f t="shared" si="49"/>
        <v>566.99995000000001</v>
      </c>
    </row>
    <row r="2063" spans="53:55" x14ac:dyDescent="0.25">
      <c r="BA2063" s="164" t="s">
        <v>2439</v>
      </c>
      <c r="BB2063" s="164">
        <v>522.31399999999996</v>
      </c>
      <c r="BC2063" s="82">
        <f t="shared" si="49"/>
        <v>631.99993999999992</v>
      </c>
    </row>
    <row r="2064" spans="53:55" x14ac:dyDescent="0.25">
      <c r="BA2064" s="164" t="s">
        <v>2440</v>
      </c>
      <c r="BB2064" s="164">
        <v>552.89300000000003</v>
      </c>
      <c r="BC2064" s="82">
        <f t="shared" si="49"/>
        <v>669.00053000000003</v>
      </c>
    </row>
    <row r="2065" spans="53:55" x14ac:dyDescent="0.25">
      <c r="BA2065" s="164" t="s">
        <v>2441</v>
      </c>
      <c r="BB2065" s="164">
        <v>638.84299999999996</v>
      </c>
      <c r="BC2065" s="82">
        <f t="shared" si="49"/>
        <v>773.00002999999992</v>
      </c>
    </row>
    <row r="2066" spans="53:55" x14ac:dyDescent="0.25">
      <c r="BA2066" s="164" t="s">
        <v>2442</v>
      </c>
      <c r="BB2066" s="164">
        <v>690.08299999999997</v>
      </c>
      <c r="BC2066" s="82">
        <f t="shared" si="49"/>
        <v>835.00042999999994</v>
      </c>
    </row>
    <row r="2067" spans="53:55" x14ac:dyDescent="0.25">
      <c r="BA2067" s="164" t="s">
        <v>2443</v>
      </c>
      <c r="BB2067" s="164">
        <v>819.83500000000004</v>
      </c>
      <c r="BC2067" s="82">
        <f t="shared" si="49"/>
        <v>992.00035000000003</v>
      </c>
    </row>
    <row r="2068" spans="53:55" x14ac:dyDescent="0.25">
      <c r="BA2068" s="164" t="s">
        <v>2444</v>
      </c>
      <c r="BB2068" s="164">
        <v>880.99199999999996</v>
      </c>
      <c r="BC2068" s="82">
        <f t="shared" si="49"/>
        <v>1066.0003199999999</v>
      </c>
    </row>
    <row r="2069" spans="53:55" x14ac:dyDescent="0.25">
      <c r="BA2069" s="164" t="s">
        <v>2445</v>
      </c>
      <c r="BB2069" s="164">
        <v>954.54600000000005</v>
      </c>
      <c r="BC2069" s="82">
        <f t="shared" si="49"/>
        <v>1155.0006599999999</v>
      </c>
    </row>
    <row r="2070" spans="53:55" x14ac:dyDescent="0.25">
      <c r="BA2070" s="164" t="s">
        <v>2446</v>
      </c>
      <c r="BB2070" s="164">
        <v>1062.81</v>
      </c>
      <c r="BC2070" s="82">
        <f t="shared" si="49"/>
        <v>1286.0001</v>
      </c>
    </row>
    <row r="2071" spans="53:55" x14ac:dyDescent="0.25">
      <c r="BA2071" s="164" t="s">
        <v>2447</v>
      </c>
      <c r="BB2071" s="164">
        <v>1203.306</v>
      </c>
      <c r="BC2071" s="82">
        <f t="shared" si="49"/>
        <v>1456.00026</v>
      </c>
    </row>
    <row r="2072" spans="53:55" x14ac:dyDescent="0.25">
      <c r="BA2072" s="164" t="s">
        <v>2448</v>
      </c>
      <c r="BB2072" s="164">
        <v>1361.1569999999999</v>
      </c>
      <c r="BC2072" s="82">
        <f t="shared" si="49"/>
        <v>1646.9999699999998</v>
      </c>
    </row>
    <row r="2073" spans="53:55" x14ac:dyDescent="0.25">
      <c r="BA2073" s="164" t="s">
        <v>2449</v>
      </c>
      <c r="BB2073" s="164">
        <v>1405.7850000000001</v>
      </c>
      <c r="BC2073" s="82">
        <f t="shared" si="49"/>
        <v>1700.9998500000002</v>
      </c>
    </row>
    <row r="2074" spans="53:55" x14ac:dyDescent="0.25">
      <c r="BA2074" s="164" t="s">
        <v>2450</v>
      </c>
      <c r="BB2074" s="164">
        <v>1532.231</v>
      </c>
      <c r="BC2074" s="82">
        <f t="shared" si="49"/>
        <v>1853.9995099999999</v>
      </c>
    </row>
    <row r="2075" spans="53:55" x14ac:dyDescent="0.25">
      <c r="BA2075" s="164" t="s">
        <v>2451</v>
      </c>
      <c r="BB2075" s="164">
        <v>1814.876</v>
      </c>
      <c r="BC2075" s="82">
        <f t="shared" si="49"/>
        <v>2195.9999600000001</v>
      </c>
    </row>
    <row r="2076" spans="53:55" x14ac:dyDescent="0.25">
      <c r="BA2076" s="164" t="s">
        <v>2452</v>
      </c>
      <c r="BB2076" s="164">
        <v>2419.0079999999998</v>
      </c>
      <c r="BC2076" s="82">
        <f t="shared" si="49"/>
        <v>2926.9996799999999</v>
      </c>
    </row>
    <row r="2077" spans="53:55" x14ac:dyDescent="0.25">
      <c r="BA2077" s="164" t="s">
        <v>2453</v>
      </c>
      <c r="BB2077" s="164">
        <v>249.58699999999999</v>
      </c>
      <c r="BC2077" s="82">
        <f t="shared" si="49"/>
        <v>302.00027</v>
      </c>
    </row>
    <row r="2078" spans="53:55" x14ac:dyDescent="0.25">
      <c r="BA2078" s="164" t="s">
        <v>2454</v>
      </c>
      <c r="BB2078" s="164">
        <v>310.74400000000003</v>
      </c>
      <c r="BC2078" s="82">
        <f t="shared" si="49"/>
        <v>376.00024000000002</v>
      </c>
    </row>
    <row r="2079" spans="53:55" x14ac:dyDescent="0.25">
      <c r="BA2079" s="164" t="s">
        <v>2455</v>
      </c>
      <c r="BB2079" s="164">
        <v>375.20699999999999</v>
      </c>
      <c r="BC2079" s="82">
        <f t="shared" si="49"/>
        <v>454.00047000000001</v>
      </c>
    </row>
    <row r="2080" spans="53:55" x14ac:dyDescent="0.25">
      <c r="BA2080" s="164" t="s">
        <v>2456</v>
      </c>
      <c r="BB2080" s="164">
        <v>381.81799999999998</v>
      </c>
      <c r="BC2080" s="82">
        <f t="shared" si="49"/>
        <v>461.99977999999999</v>
      </c>
    </row>
    <row r="2081" spans="53:55" x14ac:dyDescent="0.25">
      <c r="BA2081" s="164" t="s">
        <v>2457</v>
      </c>
      <c r="BB2081" s="164">
        <v>448.76</v>
      </c>
      <c r="BC2081" s="82">
        <f t="shared" si="49"/>
        <v>542.99959999999999</v>
      </c>
    </row>
    <row r="2082" spans="53:55" x14ac:dyDescent="0.25">
      <c r="BA2082" s="164" t="s">
        <v>2458</v>
      </c>
      <c r="BB2082" s="164">
        <v>468.59500000000003</v>
      </c>
      <c r="BC2082" s="82">
        <f t="shared" si="49"/>
        <v>566.99995000000001</v>
      </c>
    </row>
    <row r="2083" spans="53:55" x14ac:dyDescent="0.25">
      <c r="BA2083" s="164" t="s">
        <v>2459</v>
      </c>
      <c r="BB2083" s="164">
        <v>522.31399999999996</v>
      </c>
      <c r="BC2083" s="82">
        <f t="shared" si="49"/>
        <v>631.99993999999992</v>
      </c>
    </row>
    <row r="2084" spans="53:55" x14ac:dyDescent="0.25">
      <c r="BA2084" s="164" t="s">
        <v>2460</v>
      </c>
      <c r="BB2084" s="164">
        <v>552.89300000000003</v>
      </c>
      <c r="BC2084" s="82">
        <f t="shared" si="49"/>
        <v>669.00053000000003</v>
      </c>
    </row>
    <row r="2085" spans="53:55" x14ac:dyDescent="0.25">
      <c r="BA2085" s="164" t="s">
        <v>2461</v>
      </c>
      <c r="BB2085" s="164">
        <v>638.84299999999996</v>
      </c>
      <c r="BC2085" s="82">
        <f t="shared" si="49"/>
        <v>773.00002999999992</v>
      </c>
    </row>
    <row r="2086" spans="53:55" x14ac:dyDescent="0.25">
      <c r="BA2086" s="164" t="s">
        <v>2462</v>
      </c>
      <c r="BB2086" s="164">
        <v>690.08299999999997</v>
      </c>
      <c r="BC2086" s="82">
        <f t="shared" si="49"/>
        <v>835.00042999999994</v>
      </c>
    </row>
    <row r="2087" spans="53:55" x14ac:dyDescent="0.25">
      <c r="BA2087" s="164" t="s">
        <v>2463</v>
      </c>
      <c r="BB2087" s="164">
        <v>819.83500000000004</v>
      </c>
      <c r="BC2087" s="82">
        <f t="shared" si="49"/>
        <v>992.00035000000003</v>
      </c>
    </row>
    <row r="2088" spans="53:55" x14ac:dyDescent="0.25">
      <c r="BA2088" s="164" t="s">
        <v>2464</v>
      </c>
      <c r="BB2088" s="164">
        <v>880.99199999999996</v>
      </c>
      <c r="BC2088" s="82">
        <f t="shared" si="49"/>
        <v>1066.0003199999999</v>
      </c>
    </row>
    <row r="2089" spans="53:55" x14ac:dyDescent="0.25">
      <c r="BA2089" s="164" t="s">
        <v>2465</v>
      </c>
      <c r="BB2089" s="164">
        <v>954.54600000000005</v>
      </c>
      <c r="BC2089" s="82">
        <f t="shared" si="49"/>
        <v>1155.0006599999999</v>
      </c>
    </row>
    <row r="2090" spans="53:55" x14ac:dyDescent="0.25">
      <c r="BA2090" s="164" t="s">
        <v>2466</v>
      </c>
      <c r="BB2090" s="164">
        <v>1062.81</v>
      </c>
      <c r="BC2090" s="82">
        <f t="shared" si="49"/>
        <v>1286.0001</v>
      </c>
    </row>
    <row r="2091" spans="53:55" x14ac:dyDescent="0.25">
      <c r="BA2091" s="164" t="s">
        <v>2467</v>
      </c>
      <c r="BB2091" s="164">
        <v>1203.306</v>
      </c>
      <c r="BC2091" s="82">
        <f t="shared" si="49"/>
        <v>1456.00026</v>
      </c>
    </row>
    <row r="2092" spans="53:55" x14ac:dyDescent="0.25">
      <c r="BA2092" s="164" t="s">
        <v>2468</v>
      </c>
      <c r="BB2092" s="164">
        <v>1361.1569999999999</v>
      </c>
      <c r="BC2092" s="82">
        <f t="shared" si="49"/>
        <v>1646.9999699999998</v>
      </c>
    </row>
    <row r="2093" spans="53:55" x14ac:dyDescent="0.25">
      <c r="BA2093" s="164" t="s">
        <v>2469</v>
      </c>
      <c r="BB2093" s="164">
        <v>1405.7850000000001</v>
      </c>
      <c r="BC2093" s="82">
        <f t="shared" si="49"/>
        <v>1700.9998500000002</v>
      </c>
    </row>
    <row r="2094" spans="53:55" x14ac:dyDescent="0.25">
      <c r="BA2094" s="164" t="s">
        <v>2470</v>
      </c>
      <c r="BB2094" s="164">
        <v>1532.231</v>
      </c>
      <c r="BC2094" s="82">
        <f t="shared" si="49"/>
        <v>1853.9995099999999</v>
      </c>
    </row>
    <row r="2095" spans="53:55" x14ac:dyDescent="0.25">
      <c r="BA2095" s="164" t="s">
        <v>2471</v>
      </c>
      <c r="BB2095" s="164">
        <v>1814.876</v>
      </c>
      <c r="BC2095" s="82">
        <f t="shared" si="49"/>
        <v>2195.9999600000001</v>
      </c>
    </row>
    <row r="2096" spans="53:55" x14ac:dyDescent="0.25">
      <c r="BA2096" s="164" t="s">
        <v>2472</v>
      </c>
      <c r="BB2096" s="164">
        <v>2419.0079999999998</v>
      </c>
      <c r="BC2096" s="82">
        <f t="shared" si="49"/>
        <v>2926.9996799999999</v>
      </c>
    </row>
    <row r="2097" spans="53:55" x14ac:dyDescent="0.25">
      <c r="BA2097" s="164" t="s">
        <v>2473</v>
      </c>
      <c r="BB2097" s="164">
        <v>249.58699999999999</v>
      </c>
      <c r="BC2097" s="82">
        <f t="shared" si="49"/>
        <v>302.00027</v>
      </c>
    </row>
    <row r="2098" spans="53:55" x14ac:dyDescent="0.25">
      <c r="BA2098" s="164" t="s">
        <v>2474</v>
      </c>
      <c r="BB2098" s="164">
        <v>310.74400000000003</v>
      </c>
      <c r="BC2098" s="82">
        <f t="shared" si="49"/>
        <v>376.00024000000002</v>
      </c>
    </row>
    <row r="2099" spans="53:55" x14ac:dyDescent="0.25">
      <c r="BA2099" s="164" t="s">
        <v>2475</v>
      </c>
      <c r="BB2099" s="164">
        <v>375.20699999999999</v>
      </c>
      <c r="BC2099" s="82">
        <f t="shared" si="49"/>
        <v>454.00047000000001</v>
      </c>
    </row>
    <row r="2100" spans="53:55" x14ac:dyDescent="0.25">
      <c r="BA2100" s="164" t="s">
        <v>2476</v>
      </c>
      <c r="BB2100" s="164">
        <v>381.81799999999998</v>
      </c>
      <c r="BC2100" s="82">
        <f t="shared" si="49"/>
        <v>461.99977999999999</v>
      </c>
    </row>
    <row r="2101" spans="53:55" x14ac:dyDescent="0.25">
      <c r="BA2101" s="164" t="s">
        <v>2477</v>
      </c>
      <c r="BB2101" s="164">
        <v>448.76</v>
      </c>
      <c r="BC2101" s="82">
        <f t="shared" si="49"/>
        <v>542.99959999999999</v>
      </c>
    </row>
    <row r="2102" spans="53:55" x14ac:dyDescent="0.25">
      <c r="BA2102" s="164" t="s">
        <v>2478</v>
      </c>
      <c r="BB2102" s="164">
        <v>468.59500000000003</v>
      </c>
      <c r="BC2102" s="82">
        <f t="shared" si="49"/>
        <v>566.99995000000001</v>
      </c>
    </row>
    <row r="2103" spans="53:55" x14ac:dyDescent="0.25">
      <c r="BA2103" s="164" t="s">
        <v>2479</v>
      </c>
      <c r="BB2103" s="164">
        <v>522.31399999999996</v>
      </c>
      <c r="BC2103" s="82">
        <f t="shared" si="49"/>
        <v>631.99993999999992</v>
      </c>
    </row>
    <row r="2104" spans="53:55" x14ac:dyDescent="0.25">
      <c r="BA2104" s="164" t="s">
        <v>2480</v>
      </c>
      <c r="BB2104" s="164">
        <v>552.89300000000003</v>
      </c>
      <c r="BC2104" s="82">
        <f t="shared" si="49"/>
        <v>669.00053000000003</v>
      </c>
    </row>
    <row r="2105" spans="53:55" x14ac:dyDescent="0.25">
      <c r="BA2105" s="164" t="s">
        <v>2481</v>
      </c>
      <c r="BB2105" s="164">
        <v>638.84299999999996</v>
      </c>
      <c r="BC2105" s="82">
        <f t="shared" si="49"/>
        <v>773.00002999999992</v>
      </c>
    </row>
    <row r="2106" spans="53:55" x14ac:dyDescent="0.25">
      <c r="BA2106" s="164" t="s">
        <v>2482</v>
      </c>
      <c r="BB2106" s="164">
        <v>690.08299999999997</v>
      </c>
      <c r="BC2106" s="82">
        <f t="shared" si="49"/>
        <v>835.00042999999994</v>
      </c>
    </row>
    <row r="2107" spans="53:55" x14ac:dyDescent="0.25">
      <c r="BA2107" s="164" t="s">
        <v>2483</v>
      </c>
      <c r="BB2107" s="164">
        <v>819.83500000000004</v>
      </c>
      <c r="BC2107" s="82">
        <f t="shared" si="49"/>
        <v>992.00035000000003</v>
      </c>
    </row>
    <row r="2108" spans="53:55" x14ac:dyDescent="0.25">
      <c r="BA2108" s="164" t="s">
        <v>2484</v>
      </c>
      <c r="BB2108" s="164">
        <v>880.99199999999996</v>
      </c>
      <c r="BC2108" s="82">
        <f t="shared" si="49"/>
        <v>1066.0003199999999</v>
      </c>
    </row>
    <row r="2109" spans="53:55" x14ac:dyDescent="0.25">
      <c r="BA2109" s="164" t="s">
        <v>2485</v>
      </c>
      <c r="BB2109" s="164">
        <v>954.54600000000005</v>
      </c>
      <c r="BC2109" s="82">
        <f t="shared" si="49"/>
        <v>1155.0006599999999</v>
      </c>
    </row>
    <row r="2110" spans="53:55" x14ac:dyDescent="0.25">
      <c r="BA2110" s="164" t="s">
        <v>2486</v>
      </c>
      <c r="BB2110" s="164">
        <v>1062.81</v>
      </c>
      <c r="BC2110" s="82">
        <f t="shared" si="49"/>
        <v>1286.0001</v>
      </c>
    </row>
    <row r="2111" spans="53:55" x14ac:dyDescent="0.25">
      <c r="BA2111" s="164" t="s">
        <v>2487</v>
      </c>
      <c r="BB2111" s="164">
        <v>1203.306</v>
      </c>
      <c r="BC2111" s="82">
        <f t="shared" si="49"/>
        <v>1456.00026</v>
      </c>
    </row>
    <row r="2112" spans="53:55" x14ac:dyDescent="0.25">
      <c r="BA2112" s="164" t="s">
        <v>2488</v>
      </c>
      <c r="BB2112" s="164">
        <v>1361.1569999999999</v>
      </c>
      <c r="BC2112" s="82">
        <f t="shared" si="49"/>
        <v>1646.9999699999998</v>
      </c>
    </row>
    <row r="2113" spans="53:55" x14ac:dyDescent="0.25">
      <c r="BA2113" s="164" t="s">
        <v>2489</v>
      </c>
      <c r="BB2113" s="164">
        <v>1405.7850000000001</v>
      </c>
      <c r="BC2113" s="82">
        <f t="shared" si="49"/>
        <v>1700.9998500000002</v>
      </c>
    </row>
    <row r="2114" spans="53:55" x14ac:dyDescent="0.25">
      <c r="BA2114" s="164" t="s">
        <v>2490</v>
      </c>
      <c r="BB2114" s="164">
        <v>1532.231</v>
      </c>
      <c r="BC2114" s="82">
        <f t="shared" si="49"/>
        <v>1853.9995099999999</v>
      </c>
    </row>
    <row r="2115" spans="53:55" x14ac:dyDescent="0.25">
      <c r="BA2115" s="164" t="s">
        <v>2491</v>
      </c>
      <c r="BB2115" s="164">
        <v>1814.876</v>
      </c>
      <c r="BC2115" s="82">
        <f t="shared" ref="BC2115:BC2178" si="50">BB2115*1.21</f>
        <v>2195.9999600000001</v>
      </c>
    </row>
    <row r="2116" spans="53:55" x14ac:dyDescent="0.25">
      <c r="BA2116" s="164" t="s">
        <v>2492</v>
      </c>
      <c r="BB2116" s="164">
        <v>2419.0079999999998</v>
      </c>
      <c r="BC2116" s="82">
        <f t="shared" si="50"/>
        <v>2926.9996799999999</v>
      </c>
    </row>
    <row r="2117" spans="53:55" x14ac:dyDescent="0.25">
      <c r="BA2117" s="164" t="s">
        <v>2493</v>
      </c>
      <c r="BB2117" s="164">
        <v>249.58699999999999</v>
      </c>
      <c r="BC2117" s="82">
        <f t="shared" si="50"/>
        <v>302.00027</v>
      </c>
    </row>
    <row r="2118" spans="53:55" x14ac:dyDescent="0.25">
      <c r="BA2118" s="164" t="s">
        <v>2494</v>
      </c>
      <c r="BB2118" s="164">
        <v>310.74400000000003</v>
      </c>
      <c r="BC2118" s="82">
        <f t="shared" si="50"/>
        <v>376.00024000000002</v>
      </c>
    </row>
    <row r="2119" spans="53:55" x14ac:dyDescent="0.25">
      <c r="BA2119" s="164" t="s">
        <v>2495</v>
      </c>
      <c r="BB2119" s="164">
        <v>375.20699999999999</v>
      </c>
      <c r="BC2119" s="82">
        <f t="shared" si="50"/>
        <v>454.00047000000001</v>
      </c>
    </row>
    <row r="2120" spans="53:55" x14ac:dyDescent="0.25">
      <c r="BA2120" s="164" t="s">
        <v>2496</v>
      </c>
      <c r="BB2120" s="164">
        <v>381.81799999999998</v>
      </c>
      <c r="BC2120" s="82">
        <f t="shared" si="50"/>
        <v>461.99977999999999</v>
      </c>
    </row>
    <row r="2121" spans="53:55" x14ac:dyDescent="0.25">
      <c r="BA2121" s="164" t="s">
        <v>2497</v>
      </c>
      <c r="BB2121" s="164">
        <v>448.76</v>
      </c>
      <c r="BC2121" s="82">
        <f t="shared" si="50"/>
        <v>542.99959999999999</v>
      </c>
    </row>
    <row r="2122" spans="53:55" x14ac:dyDescent="0.25">
      <c r="BA2122" s="164" t="s">
        <v>2498</v>
      </c>
      <c r="BB2122" s="164">
        <v>468.59500000000003</v>
      </c>
      <c r="BC2122" s="82">
        <f t="shared" si="50"/>
        <v>566.99995000000001</v>
      </c>
    </row>
    <row r="2123" spans="53:55" x14ac:dyDescent="0.25">
      <c r="BA2123" s="164" t="s">
        <v>2499</v>
      </c>
      <c r="BB2123" s="164">
        <v>522.31399999999996</v>
      </c>
      <c r="BC2123" s="82">
        <f t="shared" si="50"/>
        <v>631.99993999999992</v>
      </c>
    </row>
    <row r="2124" spans="53:55" x14ac:dyDescent="0.25">
      <c r="BA2124" s="164" t="s">
        <v>2500</v>
      </c>
      <c r="BB2124" s="164">
        <v>552.89300000000003</v>
      </c>
      <c r="BC2124" s="82">
        <f t="shared" si="50"/>
        <v>669.00053000000003</v>
      </c>
    </row>
    <row r="2125" spans="53:55" x14ac:dyDescent="0.25">
      <c r="BA2125" s="164" t="s">
        <v>2501</v>
      </c>
      <c r="BB2125" s="164">
        <v>638.84299999999996</v>
      </c>
      <c r="BC2125" s="82">
        <f t="shared" si="50"/>
        <v>773.00002999999992</v>
      </c>
    </row>
    <row r="2126" spans="53:55" x14ac:dyDescent="0.25">
      <c r="BA2126" s="164" t="s">
        <v>2502</v>
      </c>
      <c r="BB2126" s="164">
        <v>690.08299999999997</v>
      </c>
      <c r="BC2126" s="82">
        <f t="shared" si="50"/>
        <v>835.00042999999994</v>
      </c>
    </row>
    <row r="2127" spans="53:55" x14ac:dyDescent="0.25">
      <c r="BA2127" s="164" t="s">
        <v>2503</v>
      </c>
      <c r="BB2127" s="164">
        <v>819.83500000000004</v>
      </c>
      <c r="BC2127" s="82">
        <f t="shared" si="50"/>
        <v>992.00035000000003</v>
      </c>
    </row>
    <row r="2128" spans="53:55" x14ac:dyDescent="0.25">
      <c r="BA2128" s="164" t="s">
        <v>2504</v>
      </c>
      <c r="BB2128" s="164">
        <v>880.99199999999996</v>
      </c>
      <c r="BC2128" s="82">
        <f t="shared" si="50"/>
        <v>1066.0003199999999</v>
      </c>
    </row>
    <row r="2129" spans="53:55" x14ac:dyDescent="0.25">
      <c r="BA2129" s="164" t="s">
        <v>2505</v>
      </c>
      <c r="BB2129" s="164">
        <v>954.54600000000005</v>
      </c>
      <c r="BC2129" s="82">
        <f t="shared" si="50"/>
        <v>1155.0006599999999</v>
      </c>
    </row>
    <row r="2130" spans="53:55" x14ac:dyDescent="0.25">
      <c r="BA2130" s="164" t="s">
        <v>2506</v>
      </c>
      <c r="BB2130" s="164">
        <v>1062.81</v>
      </c>
      <c r="BC2130" s="82">
        <f t="shared" si="50"/>
        <v>1286.0001</v>
      </c>
    </row>
    <row r="2131" spans="53:55" x14ac:dyDescent="0.25">
      <c r="BA2131" s="164" t="s">
        <v>2507</v>
      </c>
      <c r="BB2131" s="164">
        <v>1203.306</v>
      </c>
      <c r="BC2131" s="82">
        <f t="shared" si="50"/>
        <v>1456.00026</v>
      </c>
    </row>
    <row r="2132" spans="53:55" x14ac:dyDescent="0.25">
      <c r="BA2132" s="164" t="s">
        <v>2508</v>
      </c>
      <c r="BB2132" s="164">
        <v>1361.1569999999999</v>
      </c>
      <c r="BC2132" s="82">
        <f t="shared" si="50"/>
        <v>1646.9999699999998</v>
      </c>
    </row>
    <row r="2133" spans="53:55" x14ac:dyDescent="0.25">
      <c r="BA2133" s="164" t="s">
        <v>2509</v>
      </c>
      <c r="BB2133" s="164">
        <v>1405.7850000000001</v>
      </c>
      <c r="BC2133" s="82">
        <f t="shared" si="50"/>
        <v>1700.9998500000002</v>
      </c>
    </row>
    <row r="2134" spans="53:55" x14ac:dyDescent="0.25">
      <c r="BA2134" s="164" t="s">
        <v>2510</v>
      </c>
      <c r="BB2134" s="164">
        <v>1532.231</v>
      </c>
      <c r="BC2134" s="82">
        <f t="shared" si="50"/>
        <v>1853.9995099999999</v>
      </c>
    </row>
    <row r="2135" spans="53:55" x14ac:dyDescent="0.25">
      <c r="BA2135" s="164" t="s">
        <v>2511</v>
      </c>
      <c r="BB2135" s="164">
        <v>1814.876</v>
      </c>
      <c r="BC2135" s="82">
        <f t="shared" si="50"/>
        <v>2195.9999600000001</v>
      </c>
    </row>
    <row r="2136" spans="53:55" x14ac:dyDescent="0.25">
      <c r="BA2136" s="164" t="s">
        <v>2512</v>
      </c>
      <c r="BB2136" s="164">
        <v>2419.0079999999998</v>
      </c>
      <c r="BC2136" s="82">
        <f t="shared" si="50"/>
        <v>2926.9996799999999</v>
      </c>
    </row>
    <row r="2137" spans="53:55" x14ac:dyDescent="0.25">
      <c r="BA2137" s="164" t="s">
        <v>2513</v>
      </c>
      <c r="BB2137" s="164">
        <v>368.59500000000003</v>
      </c>
      <c r="BC2137" s="82">
        <f t="shared" si="50"/>
        <v>445.99995000000001</v>
      </c>
    </row>
    <row r="2138" spans="53:55" x14ac:dyDescent="0.25">
      <c r="BA2138" s="164" t="s">
        <v>2514</v>
      </c>
      <c r="BB2138" s="164">
        <v>369.42099999999999</v>
      </c>
      <c r="BC2138" s="82">
        <f t="shared" si="50"/>
        <v>446.99940999999995</v>
      </c>
    </row>
    <row r="2139" spans="53:55" x14ac:dyDescent="0.25">
      <c r="BA2139" s="164" t="s">
        <v>2515</v>
      </c>
      <c r="BB2139" s="164">
        <v>561.15700000000004</v>
      </c>
      <c r="BC2139" s="82">
        <f t="shared" si="50"/>
        <v>678.99997000000008</v>
      </c>
    </row>
    <row r="2140" spans="53:55" x14ac:dyDescent="0.25">
      <c r="BA2140" s="164" t="s">
        <v>2516</v>
      </c>
      <c r="BB2140" s="164">
        <v>469.42099999999999</v>
      </c>
      <c r="BC2140" s="82">
        <f t="shared" si="50"/>
        <v>567.99941000000001</v>
      </c>
    </row>
    <row r="2141" spans="53:55" x14ac:dyDescent="0.25">
      <c r="BA2141" s="164" t="s">
        <v>2517</v>
      </c>
      <c r="BB2141" s="164">
        <v>537.19000000000005</v>
      </c>
      <c r="BC2141" s="82">
        <f t="shared" si="50"/>
        <v>649.99990000000003</v>
      </c>
    </row>
    <row r="2142" spans="53:55" x14ac:dyDescent="0.25">
      <c r="BA2142" s="164" t="s">
        <v>2518</v>
      </c>
      <c r="BB2142" s="164">
        <v>461.15699999999998</v>
      </c>
      <c r="BC2142" s="82">
        <f t="shared" si="50"/>
        <v>557.99996999999996</v>
      </c>
    </row>
    <row r="2143" spans="53:55" x14ac:dyDescent="0.25">
      <c r="BA2143" s="164" t="s">
        <v>2519</v>
      </c>
      <c r="BB2143" s="164">
        <v>506.61200000000002</v>
      </c>
      <c r="BC2143" s="82">
        <f t="shared" si="50"/>
        <v>613.00052000000005</v>
      </c>
    </row>
    <row r="2144" spans="53:55" x14ac:dyDescent="0.25">
      <c r="BA2144" s="164" t="s">
        <v>2520</v>
      </c>
      <c r="BB2144" s="164">
        <v>534.71100000000001</v>
      </c>
      <c r="BC2144" s="82">
        <f t="shared" si="50"/>
        <v>647.00031000000001</v>
      </c>
    </row>
    <row r="2145" spans="53:55" x14ac:dyDescent="0.25">
      <c r="BA2145" s="164" t="s">
        <v>2521</v>
      </c>
      <c r="BB2145" s="164">
        <v>559.50400000000002</v>
      </c>
      <c r="BC2145" s="82">
        <f t="shared" si="50"/>
        <v>676.99983999999995</v>
      </c>
    </row>
    <row r="2146" spans="53:55" x14ac:dyDescent="0.25">
      <c r="BA2146" s="164" t="s">
        <v>2522</v>
      </c>
      <c r="BB2146" s="164">
        <v>556.19799999999998</v>
      </c>
      <c r="BC2146" s="82">
        <f t="shared" si="50"/>
        <v>672.99957999999992</v>
      </c>
    </row>
    <row r="2147" spans="53:55" x14ac:dyDescent="0.25">
      <c r="BA2147" s="164" t="s">
        <v>2523</v>
      </c>
      <c r="BB2147" s="164">
        <v>561.15700000000004</v>
      </c>
      <c r="BC2147" s="82">
        <f t="shared" si="50"/>
        <v>678.99997000000008</v>
      </c>
    </row>
    <row r="2148" spans="53:55" x14ac:dyDescent="0.25">
      <c r="BA2148" s="164" t="s">
        <v>2524</v>
      </c>
      <c r="BB2148" s="164">
        <v>664.46299999999997</v>
      </c>
      <c r="BC2148" s="82">
        <f t="shared" si="50"/>
        <v>804.00022999999999</v>
      </c>
    </row>
    <row r="2149" spans="53:55" x14ac:dyDescent="0.25">
      <c r="BA2149" s="164" t="s">
        <v>2525</v>
      </c>
      <c r="BB2149" s="164">
        <v>601.65300000000002</v>
      </c>
      <c r="BC2149" s="82">
        <f t="shared" si="50"/>
        <v>728.00013000000001</v>
      </c>
    </row>
    <row r="2150" spans="53:55" x14ac:dyDescent="0.25">
      <c r="BA2150" s="164" t="s">
        <v>2526</v>
      </c>
      <c r="BB2150" s="164">
        <v>594.21500000000003</v>
      </c>
      <c r="BC2150" s="82">
        <f t="shared" si="50"/>
        <v>719.00014999999996</v>
      </c>
    </row>
    <row r="2151" spans="53:55" x14ac:dyDescent="0.25">
      <c r="BA2151" s="164" t="s">
        <v>2527</v>
      </c>
      <c r="BB2151" s="164">
        <v>734.71100000000001</v>
      </c>
      <c r="BC2151" s="82">
        <f t="shared" si="50"/>
        <v>889.00031000000001</v>
      </c>
    </row>
    <row r="2152" spans="53:55" x14ac:dyDescent="0.25">
      <c r="BA2152" s="164" t="s">
        <v>2528</v>
      </c>
      <c r="BB2152" s="164">
        <v>589.25599999999997</v>
      </c>
      <c r="BC2152" s="82">
        <f t="shared" si="50"/>
        <v>712.99975999999992</v>
      </c>
    </row>
    <row r="2153" spans="53:55" x14ac:dyDescent="0.25">
      <c r="BA2153" s="164" t="s">
        <v>2529</v>
      </c>
      <c r="BB2153" s="164">
        <v>570.24800000000005</v>
      </c>
      <c r="BC2153" s="82">
        <f t="shared" si="50"/>
        <v>690.00008000000003</v>
      </c>
    </row>
    <row r="2154" spans="53:55" x14ac:dyDescent="0.25">
      <c r="BA2154" s="164" t="s">
        <v>2530</v>
      </c>
      <c r="BB2154" s="164">
        <v>649.58699999999999</v>
      </c>
      <c r="BC2154" s="82">
        <f t="shared" si="50"/>
        <v>786.00027</v>
      </c>
    </row>
    <row r="2155" spans="53:55" x14ac:dyDescent="0.25">
      <c r="BA2155" s="164" t="s">
        <v>2531</v>
      </c>
      <c r="BB2155" s="164">
        <v>819.83500000000004</v>
      </c>
      <c r="BC2155" s="82">
        <f t="shared" si="50"/>
        <v>992.00035000000003</v>
      </c>
    </row>
    <row r="2156" spans="53:55" x14ac:dyDescent="0.25">
      <c r="BA2156" s="164" t="s">
        <v>2532</v>
      </c>
      <c r="BB2156" s="164">
        <v>661.15700000000004</v>
      </c>
      <c r="BC2156" s="82">
        <f t="shared" si="50"/>
        <v>799.99997000000008</v>
      </c>
    </row>
    <row r="2157" spans="53:55" x14ac:dyDescent="0.25">
      <c r="BA2157" s="164" t="s">
        <v>2533</v>
      </c>
      <c r="BB2157" s="164">
        <v>747.93399999999997</v>
      </c>
      <c r="BC2157" s="82">
        <f t="shared" si="50"/>
        <v>905.00013999999999</v>
      </c>
    </row>
    <row r="2158" spans="53:55" x14ac:dyDescent="0.25">
      <c r="BA2158" s="164" t="s">
        <v>2534</v>
      </c>
      <c r="BB2158" s="164">
        <v>782.64499999999998</v>
      </c>
      <c r="BC2158" s="82">
        <f t="shared" si="50"/>
        <v>947.00045</v>
      </c>
    </row>
    <row r="2159" spans="53:55" x14ac:dyDescent="0.25">
      <c r="BA2159" s="164" t="s">
        <v>2535</v>
      </c>
      <c r="BB2159" s="164">
        <v>711.57</v>
      </c>
      <c r="BC2159" s="82">
        <f t="shared" si="50"/>
        <v>860.99970000000008</v>
      </c>
    </row>
    <row r="2160" spans="53:55" x14ac:dyDescent="0.25">
      <c r="BA2160" s="164" t="s">
        <v>2536</v>
      </c>
      <c r="BB2160" s="164">
        <v>704.13199999999995</v>
      </c>
      <c r="BC2160" s="82">
        <f t="shared" si="50"/>
        <v>851.99971999999991</v>
      </c>
    </row>
    <row r="2161" spans="53:55" x14ac:dyDescent="0.25">
      <c r="BA2161" s="164" t="s">
        <v>2537</v>
      </c>
      <c r="BB2161" s="164">
        <v>629.75199999999995</v>
      </c>
      <c r="BC2161" s="82">
        <f t="shared" si="50"/>
        <v>761.99991999999997</v>
      </c>
    </row>
    <row r="2162" spans="53:55" x14ac:dyDescent="0.25">
      <c r="BA2162" s="164" t="s">
        <v>2538</v>
      </c>
      <c r="BB2162" s="164">
        <v>1018.182</v>
      </c>
      <c r="BC2162" s="82">
        <f t="shared" si="50"/>
        <v>1232.0002199999999</v>
      </c>
    </row>
    <row r="2163" spans="53:55" x14ac:dyDescent="0.25">
      <c r="BA2163" s="164" t="s">
        <v>2539</v>
      </c>
      <c r="BB2163" s="164">
        <v>915.702</v>
      </c>
      <c r="BC2163" s="82">
        <f t="shared" si="50"/>
        <v>1107.9994199999999</v>
      </c>
    </row>
    <row r="2164" spans="53:55" x14ac:dyDescent="0.25">
      <c r="BA2164" s="164" t="s">
        <v>2540</v>
      </c>
      <c r="BB2164" s="164">
        <v>928.09900000000005</v>
      </c>
      <c r="BC2164" s="82">
        <f t="shared" si="50"/>
        <v>1122.9997900000001</v>
      </c>
    </row>
    <row r="2165" spans="53:55" x14ac:dyDescent="0.25">
      <c r="BA2165" s="164" t="s">
        <v>2541</v>
      </c>
      <c r="BB2165" s="164">
        <v>1122.3140000000001</v>
      </c>
      <c r="BC2165" s="82">
        <f t="shared" si="50"/>
        <v>1357.9999400000002</v>
      </c>
    </row>
    <row r="2166" spans="53:55" x14ac:dyDescent="0.25">
      <c r="BA2166" s="164" t="s">
        <v>2542</v>
      </c>
      <c r="BB2166" s="164">
        <v>1249.587</v>
      </c>
      <c r="BC2166" s="82">
        <f t="shared" si="50"/>
        <v>1512.00027</v>
      </c>
    </row>
    <row r="2167" spans="53:55" x14ac:dyDescent="0.25">
      <c r="BA2167" s="164" t="s">
        <v>2543</v>
      </c>
      <c r="BB2167" s="164">
        <v>1139.6690000000001</v>
      </c>
      <c r="BC2167" s="82">
        <f t="shared" si="50"/>
        <v>1378.9994900000002</v>
      </c>
    </row>
    <row r="2168" spans="53:55" x14ac:dyDescent="0.25">
      <c r="BA2168" s="164" t="s">
        <v>2544</v>
      </c>
      <c r="BB2168" s="164">
        <v>1281.818</v>
      </c>
      <c r="BC2168" s="82">
        <f t="shared" si="50"/>
        <v>1550.9997799999999</v>
      </c>
    </row>
    <row r="2169" spans="53:55" x14ac:dyDescent="0.25">
      <c r="BA2169" s="164" t="s">
        <v>2545</v>
      </c>
      <c r="BB2169" s="164">
        <v>1130.579</v>
      </c>
      <c r="BC2169" s="82">
        <f t="shared" si="50"/>
        <v>1368.0005899999999</v>
      </c>
    </row>
    <row r="2170" spans="53:55" x14ac:dyDescent="0.25">
      <c r="BA2170" s="164" t="s">
        <v>2546</v>
      </c>
      <c r="BB2170" s="164">
        <v>1510.7439999999999</v>
      </c>
      <c r="BC2170" s="82">
        <f t="shared" si="50"/>
        <v>1828.0002399999998</v>
      </c>
    </row>
    <row r="2171" spans="53:55" x14ac:dyDescent="0.25">
      <c r="BA2171" s="164" t="s">
        <v>2547</v>
      </c>
      <c r="BB2171" s="164">
        <v>460.33100000000002</v>
      </c>
      <c r="BC2171" s="82">
        <f t="shared" si="50"/>
        <v>557.00050999999996</v>
      </c>
    </row>
    <row r="2172" spans="53:55" x14ac:dyDescent="0.25">
      <c r="BA2172" s="164" t="s">
        <v>2548</v>
      </c>
      <c r="BB2172" s="164">
        <v>461.15699999999998</v>
      </c>
      <c r="BC2172" s="82">
        <f t="shared" si="50"/>
        <v>557.99996999999996</v>
      </c>
    </row>
    <row r="2173" spans="53:55" x14ac:dyDescent="0.25">
      <c r="BA2173" s="164" t="s">
        <v>2549</v>
      </c>
      <c r="BB2173" s="164">
        <v>700.82600000000002</v>
      </c>
      <c r="BC2173" s="82">
        <f t="shared" si="50"/>
        <v>847.99946</v>
      </c>
    </row>
    <row r="2174" spans="53:55" x14ac:dyDescent="0.25">
      <c r="BA2174" s="164" t="s">
        <v>2550</v>
      </c>
      <c r="BB2174" s="164">
        <v>586.77700000000004</v>
      </c>
      <c r="BC2174" s="82">
        <f t="shared" si="50"/>
        <v>710.00017000000003</v>
      </c>
    </row>
    <row r="2175" spans="53:55" x14ac:dyDescent="0.25">
      <c r="BA2175" s="164" t="s">
        <v>2551</v>
      </c>
      <c r="BB2175" s="164">
        <v>671.07399999999996</v>
      </c>
      <c r="BC2175" s="82">
        <f t="shared" si="50"/>
        <v>811.99953999999991</v>
      </c>
    </row>
    <row r="2176" spans="53:55" x14ac:dyDescent="0.25">
      <c r="BA2176" s="164" t="s">
        <v>2552</v>
      </c>
      <c r="BB2176" s="164">
        <v>576.03300000000002</v>
      </c>
      <c r="BC2176" s="82">
        <f t="shared" si="50"/>
        <v>696.99992999999995</v>
      </c>
    </row>
    <row r="2177" spans="53:55" x14ac:dyDescent="0.25">
      <c r="BA2177" s="164" t="s">
        <v>2553</v>
      </c>
      <c r="BB2177" s="164">
        <v>633.05799999999999</v>
      </c>
      <c r="BC2177" s="82">
        <f t="shared" si="50"/>
        <v>766.00018</v>
      </c>
    </row>
    <row r="2178" spans="53:55" x14ac:dyDescent="0.25">
      <c r="BA2178" s="164" t="s">
        <v>2554</v>
      </c>
      <c r="BB2178" s="164">
        <v>667.76900000000001</v>
      </c>
      <c r="BC2178" s="82">
        <f t="shared" si="50"/>
        <v>808.00049000000001</v>
      </c>
    </row>
    <row r="2179" spans="53:55" x14ac:dyDescent="0.25">
      <c r="BA2179" s="164" t="s">
        <v>2555</v>
      </c>
      <c r="BB2179" s="164">
        <v>699.17399999999998</v>
      </c>
      <c r="BC2179" s="82">
        <f t="shared" ref="BC2179:BC2242" si="51">BB2179*1.21</f>
        <v>846.00054</v>
      </c>
    </row>
    <row r="2180" spans="53:55" x14ac:dyDescent="0.25">
      <c r="BA2180" s="164" t="s">
        <v>2556</v>
      </c>
      <c r="BB2180" s="164">
        <v>695.04100000000005</v>
      </c>
      <c r="BC2180" s="82">
        <f t="shared" si="51"/>
        <v>840.99961000000008</v>
      </c>
    </row>
    <row r="2181" spans="53:55" x14ac:dyDescent="0.25">
      <c r="BA2181" s="164" t="s">
        <v>2557</v>
      </c>
      <c r="BB2181" s="164">
        <v>700.82600000000002</v>
      </c>
      <c r="BC2181" s="82">
        <f t="shared" si="51"/>
        <v>847.99946</v>
      </c>
    </row>
    <row r="2182" spans="53:55" x14ac:dyDescent="0.25">
      <c r="BA2182" s="164" t="s">
        <v>2558</v>
      </c>
      <c r="BB2182" s="164">
        <v>829.75199999999995</v>
      </c>
      <c r="BC2182" s="82">
        <f t="shared" si="51"/>
        <v>1003.9999199999999</v>
      </c>
    </row>
    <row r="2183" spans="53:55" x14ac:dyDescent="0.25">
      <c r="BA2183" s="164" t="s">
        <v>2559</v>
      </c>
      <c r="BB2183" s="164">
        <v>752.06600000000003</v>
      </c>
      <c r="BC2183" s="82">
        <f t="shared" si="51"/>
        <v>909.99986000000001</v>
      </c>
    </row>
    <row r="2184" spans="53:55" x14ac:dyDescent="0.25">
      <c r="BA2184" s="164" t="s">
        <v>2560</v>
      </c>
      <c r="BB2184" s="164">
        <v>742.149</v>
      </c>
      <c r="BC2184" s="82">
        <f t="shared" si="51"/>
        <v>898.00028999999995</v>
      </c>
    </row>
    <row r="2185" spans="53:55" x14ac:dyDescent="0.25">
      <c r="BA2185" s="164" t="s">
        <v>2561</v>
      </c>
      <c r="BB2185" s="164">
        <v>918.18200000000002</v>
      </c>
      <c r="BC2185" s="82">
        <f t="shared" si="51"/>
        <v>1111.0002199999999</v>
      </c>
    </row>
    <row r="2186" spans="53:55" x14ac:dyDescent="0.25">
      <c r="BA2186" s="164" t="s">
        <v>2562</v>
      </c>
      <c r="BB2186" s="164">
        <v>736.36400000000003</v>
      </c>
      <c r="BC2186" s="82">
        <f t="shared" si="51"/>
        <v>891.00044000000003</v>
      </c>
    </row>
    <row r="2187" spans="53:55" x14ac:dyDescent="0.25">
      <c r="BA2187" s="164" t="s">
        <v>2563</v>
      </c>
      <c r="BB2187" s="164">
        <v>712.39700000000005</v>
      </c>
      <c r="BC2187" s="82">
        <f t="shared" si="51"/>
        <v>862.00037000000009</v>
      </c>
    </row>
    <row r="2188" spans="53:55" x14ac:dyDescent="0.25">
      <c r="BA2188" s="164" t="s">
        <v>2564</v>
      </c>
      <c r="BB2188" s="164">
        <v>811.57</v>
      </c>
      <c r="BC2188" s="82">
        <f t="shared" si="51"/>
        <v>981.99970000000008</v>
      </c>
    </row>
    <row r="2189" spans="53:55" x14ac:dyDescent="0.25">
      <c r="BA2189" s="164" t="s">
        <v>2565</v>
      </c>
      <c r="BB2189" s="164">
        <v>1023.967</v>
      </c>
      <c r="BC2189" s="82">
        <f t="shared" si="51"/>
        <v>1239.0000700000001</v>
      </c>
    </row>
    <row r="2190" spans="53:55" x14ac:dyDescent="0.25">
      <c r="BA2190" s="164" t="s">
        <v>2566</v>
      </c>
      <c r="BB2190" s="164">
        <v>825.62</v>
      </c>
      <c r="BC2190" s="82">
        <f t="shared" si="51"/>
        <v>999.00019999999995</v>
      </c>
    </row>
    <row r="2191" spans="53:55" x14ac:dyDescent="0.25">
      <c r="BA2191" s="164" t="s">
        <v>2567</v>
      </c>
      <c r="BB2191" s="164">
        <v>934.71100000000001</v>
      </c>
      <c r="BC2191" s="82">
        <f t="shared" si="51"/>
        <v>1131.0003099999999</v>
      </c>
    </row>
    <row r="2192" spans="53:55" x14ac:dyDescent="0.25">
      <c r="BA2192" s="164" t="s">
        <v>2568</v>
      </c>
      <c r="BB2192" s="164">
        <v>977.68600000000004</v>
      </c>
      <c r="BC2192" s="82">
        <f t="shared" si="51"/>
        <v>1183.0000600000001</v>
      </c>
    </row>
    <row r="2193" spans="53:55" x14ac:dyDescent="0.25">
      <c r="BA2193" s="164" t="s">
        <v>2569</v>
      </c>
      <c r="BB2193" s="164">
        <v>889.25599999999997</v>
      </c>
      <c r="BC2193" s="82">
        <f t="shared" si="51"/>
        <v>1075.9997599999999</v>
      </c>
    </row>
    <row r="2194" spans="53:55" x14ac:dyDescent="0.25">
      <c r="BA2194" s="164" t="s">
        <v>2570</v>
      </c>
      <c r="BB2194" s="164">
        <v>880.16499999999996</v>
      </c>
      <c r="BC2194" s="82">
        <f t="shared" si="51"/>
        <v>1064.99965</v>
      </c>
    </row>
    <row r="2195" spans="53:55" x14ac:dyDescent="0.25">
      <c r="BA2195" s="164" t="s">
        <v>2571</v>
      </c>
      <c r="BB2195" s="164">
        <v>786.77700000000004</v>
      </c>
      <c r="BC2195" s="82">
        <f t="shared" si="51"/>
        <v>952.00017000000003</v>
      </c>
    </row>
    <row r="2196" spans="53:55" x14ac:dyDescent="0.25">
      <c r="BA2196" s="164" t="s">
        <v>2572</v>
      </c>
      <c r="BB2196" s="164">
        <v>1271.9010000000001</v>
      </c>
      <c r="BC2196" s="82">
        <f t="shared" si="51"/>
        <v>1539.0002099999999</v>
      </c>
    </row>
    <row r="2197" spans="53:55" x14ac:dyDescent="0.25">
      <c r="BA2197" s="164" t="s">
        <v>2573</v>
      </c>
      <c r="BB2197" s="164">
        <v>1143.8019999999999</v>
      </c>
      <c r="BC2197" s="82">
        <f t="shared" si="51"/>
        <v>1384.0004199999998</v>
      </c>
    </row>
    <row r="2198" spans="53:55" x14ac:dyDescent="0.25">
      <c r="BA2198" s="164" t="s">
        <v>2574</v>
      </c>
      <c r="BB2198" s="164">
        <v>1159.5039999999999</v>
      </c>
      <c r="BC2198" s="82">
        <f t="shared" si="51"/>
        <v>1402.9998399999999</v>
      </c>
    </row>
    <row r="2199" spans="53:55" x14ac:dyDescent="0.25">
      <c r="BA2199" s="164" t="s">
        <v>2575</v>
      </c>
      <c r="BB2199" s="164">
        <v>1402.479</v>
      </c>
      <c r="BC2199" s="82">
        <f t="shared" si="51"/>
        <v>1696.9995899999999</v>
      </c>
    </row>
    <row r="2200" spans="53:55" x14ac:dyDescent="0.25">
      <c r="BA2200" s="164" t="s">
        <v>2576</v>
      </c>
      <c r="BB2200" s="164">
        <v>1561.9829999999999</v>
      </c>
      <c r="BC2200" s="82">
        <f t="shared" si="51"/>
        <v>1889.9994299999998</v>
      </c>
    </row>
    <row r="2201" spans="53:55" x14ac:dyDescent="0.25">
      <c r="BA2201" s="164" t="s">
        <v>2577</v>
      </c>
      <c r="BB2201" s="164">
        <v>1423.9670000000001</v>
      </c>
      <c r="BC2201" s="82">
        <f t="shared" si="51"/>
        <v>1723.0000700000001</v>
      </c>
    </row>
    <row r="2202" spans="53:55" x14ac:dyDescent="0.25">
      <c r="BA2202" s="164" t="s">
        <v>2578</v>
      </c>
      <c r="BB2202" s="164">
        <v>1601.653</v>
      </c>
      <c r="BC2202" s="82">
        <f t="shared" si="51"/>
        <v>1938.0001299999999</v>
      </c>
    </row>
    <row r="2203" spans="53:55" x14ac:dyDescent="0.25">
      <c r="BA2203" s="164" t="s">
        <v>2579</v>
      </c>
      <c r="BB2203" s="164">
        <v>1413.223</v>
      </c>
      <c r="BC2203" s="82">
        <f t="shared" si="51"/>
        <v>1709.99983</v>
      </c>
    </row>
    <row r="2204" spans="53:55" x14ac:dyDescent="0.25">
      <c r="BA2204" s="164" t="s">
        <v>2580</v>
      </c>
      <c r="BB2204" s="164">
        <v>1887.6030000000001</v>
      </c>
      <c r="BC2204" s="82">
        <f t="shared" si="51"/>
        <v>2283.9996299999998</v>
      </c>
    </row>
    <row r="2205" spans="53:55" x14ac:dyDescent="0.25">
      <c r="BA2205" s="164" t="s">
        <v>2581</v>
      </c>
      <c r="BB2205" s="164">
        <v>460.33100000000002</v>
      </c>
      <c r="BC2205" s="82">
        <f t="shared" si="51"/>
        <v>557.00050999999996</v>
      </c>
    </row>
    <row r="2206" spans="53:55" x14ac:dyDescent="0.25">
      <c r="BA2206" s="164" t="s">
        <v>2582</v>
      </c>
      <c r="BB2206" s="164">
        <v>461.15699999999998</v>
      </c>
      <c r="BC2206" s="82">
        <f t="shared" si="51"/>
        <v>557.99996999999996</v>
      </c>
    </row>
    <row r="2207" spans="53:55" x14ac:dyDescent="0.25">
      <c r="BA2207" s="164" t="s">
        <v>2583</v>
      </c>
      <c r="BB2207" s="164">
        <v>700.82600000000002</v>
      </c>
      <c r="BC2207" s="82">
        <f t="shared" si="51"/>
        <v>847.99946</v>
      </c>
    </row>
    <row r="2208" spans="53:55" x14ac:dyDescent="0.25">
      <c r="BA2208" s="164" t="s">
        <v>2584</v>
      </c>
      <c r="BB2208" s="164">
        <v>586.77700000000004</v>
      </c>
      <c r="BC2208" s="82">
        <f t="shared" si="51"/>
        <v>710.00017000000003</v>
      </c>
    </row>
    <row r="2209" spans="53:55" x14ac:dyDescent="0.25">
      <c r="BA2209" s="164" t="s">
        <v>2585</v>
      </c>
      <c r="BB2209" s="164">
        <v>671.07399999999996</v>
      </c>
      <c r="BC2209" s="82">
        <f t="shared" si="51"/>
        <v>811.99953999999991</v>
      </c>
    </row>
    <row r="2210" spans="53:55" x14ac:dyDescent="0.25">
      <c r="BA2210" s="164" t="s">
        <v>2586</v>
      </c>
      <c r="BB2210" s="164">
        <v>576.03300000000002</v>
      </c>
      <c r="BC2210" s="82">
        <f t="shared" si="51"/>
        <v>696.99992999999995</v>
      </c>
    </row>
    <row r="2211" spans="53:55" x14ac:dyDescent="0.25">
      <c r="BA2211" s="164" t="s">
        <v>2587</v>
      </c>
      <c r="BB2211" s="164">
        <v>633.05799999999999</v>
      </c>
      <c r="BC2211" s="82">
        <f t="shared" si="51"/>
        <v>766.00018</v>
      </c>
    </row>
    <row r="2212" spans="53:55" x14ac:dyDescent="0.25">
      <c r="BA2212" s="164" t="s">
        <v>2588</v>
      </c>
      <c r="BB2212" s="164">
        <v>667.76900000000001</v>
      </c>
      <c r="BC2212" s="82">
        <f t="shared" si="51"/>
        <v>808.00049000000001</v>
      </c>
    </row>
    <row r="2213" spans="53:55" x14ac:dyDescent="0.25">
      <c r="BA2213" s="164" t="s">
        <v>2589</v>
      </c>
      <c r="BB2213" s="164">
        <v>699.17399999999998</v>
      </c>
      <c r="BC2213" s="82">
        <f t="shared" si="51"/>
        <v>846.00054</v>
      </c>
    </row>
    <row r="2214" spans="53:55" x14ac:dyDescent="0.25">
      <c r="BA2214" s="164" t="s">
        <v>2590</v>
      </c>
      <c r="BB2214" s="164">
        <v>695.04100000000005</v>
      </c>
      <c r="BC2214" s="82">
        <f t="shared" si="51"/>
        <v>840.99961000000008</v>
      </c>
    </row>
    <row r="2215" spans="53:55" x14ac:dyDescent="0.25">
      <c r="BA2215" s="164" t="s">
        <v>2591</v>
      </c>
      <c r="BB2215" s="164">
        <v>700.82600000000002</v>
      </c>
      <c r="BC2215" s="82">
        <f t="shared" si="51"/>
        <v>847.99946</v>
      </c>
    </row>
    <row r="2216" spans="53:55" x14ac:dyDescent="0.25">
      <c r="BA2216" s="164" t="s">
        <v>2592</v>
      </c>
      <c r="BB2216" s="164">
        <v>829.75199999999995</v>
      </c>
      <c r="BC2216" s="82">
        <f t="shared" si="51"/>
        <v>1003.9999199999999</v>
      </c>
    </row>
    <row r="2217" spans="53:55" x14ac:dyDescent="0.25">
      <c r="BA2217" s="164" t="s">
        <v>2593</v>
      </c>
      <c r="BB2217" s="164">
        <v>752.06600000000003</v>
      </c>
      <c r="BC2217" s="82">
        <f t="shared" si="51"/>
        <v>909.99986000000001</v>
      </c>
    </row>
    <row r="2218" spans="53:55" x14ac:dyDescent="0.25">
      <c r="BA2218" s="164" t="s">
        <v>2594</v>
      </c>
      <c r="BB2218" s="164">
        <v>742.149</v>
      </c>
      <c r="BC2218" s="82">
        <f t="shared" si="51"/>
        <v>898.00028999999995</v>
      </c>
    </row>
    <row r="2219" spans="53:55" x14ac:dyDescent="0.25">
      <c r="BA2219" s="164" t="s">
        <v>2595</v>
      </c>
      <c r="BB2219" s="164">
        <v>918.18200000000002</v>
      </c>
      <c r="BC2219" s="82">
        <f t="shared" si="51"/>
        <v>1111.0002199999999</v>
      </c>
    </row>
    <row r="2220" spans="53:55" x14ac:dyDescent="0.25">
      <c r="BA2220" s="164" t="s">
        <v>2596</v>
      </c>
      <c r="BB2220" s="164">
        <v>736.36400000000003</v>
      </c>
      <c r="BC2220" s="82">
        <f t="shared" si="51"/>
        <v>891.00044000000003</v>
      </c>
    </row>
    <row r="2221" spans="53:55" x14ac:dyDescent="0.25">
      <c r="BA2221" s="164" t="s">
        <v>2597</v>
      </c>
      <c r="BB2221" s="164">
        <v>712.39700000000005</v>
      </c>
      <c r="BC2221" s="82">
        <f t="shared" si="51"/>
        <v>862.00037000000009</v>
      </c>
    </row>
    <row r="2222" spans="53:55" x14ac:dyDescent="0.25">
      <c r="BA2222" s="164" t="s">
        <v>2598</v>
      </c>
      <c r="BB2222" s="164">
        <v>811.57</v>
      </c>
      <c r="BC2222" s="82">
        <f t="shared" si="51"/>
        <v>981.99970000000008</v>
      </c>
    </row>
    <row r="2223" spans="53:55" x14ac:dyDescent="0.25">
      <c r="BA2223" s="164" t="s">
        <v>2599</v>
      </c>
      <c r="BB2223" s="164">
        <v>1023.967</v>
      </c>
      <c r="BC2223" s="82">
        <f t="shared" si="51"/>
        <v>1239.0000700000001</v>
      </c>
    </row>
    <row r="2224" spans="53:55" x14ac:dyDescent="0.25">
      <c r="BA2224" s="164" t="s">
        <v>2600</v>
      </c>
      <c r="BB2224" s="164">
        <v>825.62</v>
      </c>
      <c r="BC2224" s="82">
        <f t="shared" si="51"/>
        <v>999.00019999999995</v>
      </c>
    </row>
    <row r="2225" spans="53:55" x14ac:dyDescent="0.25">
      <c r="BA2225" s="164" t="s">
        <v>2601</v>
      </c>
      <c r="BB2225" s="164">
        <v>934.71100000000001</v>
      </c>
      <c r="BC2225" s="82">
        <f t="shared" si="51"/>
        <v>1131.0003099999999</v>
      </c>
    </row>
    <row r="2226" spans="53:55" x14ac:dyDescent="0.25">
      <c r="BA2226" s="164" t="s">
        <v>2602</v>
      </c>
      <c r="BB2226" s="164">
        <v>977.68600000000004</v>
      </c>
      <c r="BC2226" s="82">
        <f t="shared" si="51"/>
        <v>1183.0000600000001</v>
      </c>
    </row>
    <row r="2227" spans="53:55" x14ac:dyDescent="0.25">
      <c r="BA2227" s="164" t="s">
        <v>2603</v>
      </c>
      <c r="BB2227" s="164">
        <v>889.25599999999997</v>
      </c>
      <c r="BC2227" s="82">
        <f t="shared" si="51"/>
        <v>1075.9997599999999</v>
      </c>
    </row>
    <row r="2228" spans="53:55" x14ac:dyDescent="0.25">
      <c r="BA2228" s="164" t="s">
        <v>2604</v>
      </c>
      <c r="BB2228" s="164">
        <v>880.16499999999996</v>
      </c>
      <c r="BC2228" s="82">
        <f t="shared" si="51"/>
        <v>1064.99965</v>
      </c>
    </row>
    <row r="2229" spans="53:55" x14ac:dyDescent="0.25">
      <c r="BA2229" s="164" t="s">
        <v>2605</v>
      </c>
      <c r="BB2229" s="164">
        <v>786.77700000000004</v>
      </c>
      <c r="BC2229" s="82">
        <f t="shared" si="51"/>
        <v>952.00017000000003</v>
      </c>
    </row>
    <row r="2230" spans="53:55" x14ac:dyDescent="0.25">
      <c r="BA2230" s="164" t="s">
        <v>2606</v>
      </c>
      <c r="BB2230" s="164">
        <v>1271.9010000000001</v>
      </c>
      <c r="BC2230" s="82">
        <f t="shared" si="51"/>
        <v>1539.0002099999999</v>
      </c>
    </row>
    <row r="2231" spans="53:55" x14ac:dyDescent="0.25">
      <c r="BA2231" s="164" t="s">
        <v>2607</v>
      </c>
      <c r="BB2231" s="164">
        <v>1143.8019999999999</v>
      </c>
      <c r="BC2231" s="82">
        <f t="shared" si="51"/>
        <v>1384.0004199999998</v>
      </c>
    </row>
    <row r="2232" spans="53:55" x14ac:dyDescent="0.25">
      <c r="BA2232" s="164" t="s">
        <v>2608</v>
      </c>
      <c r="BB2232" s="164">
        <v>1159.5039999999999</v>
      </c>
      <c r="BC2232" s="82">
        <f t="shared" si="51"/>
        <v>1402.9998399999999</v>
      </c>
    </row>
    <row r="2233" spans="53:55" x14ac:dyDescent="0.25">
      <c r="BA2233" s="164" t="s">
        <v>2609</v>
      </c>
      <c r="BB2233" s="164">
        <v>1402.479</v>
      </c>
      <c r="BC2233" s="82">
        <f t="shared" si="51"/>
        <v>1696.9995899999999</v>
      </c>
    </row>
    <row r="2234" spans="53:55" x14ac:dyDescent="0.25">
      <c r="BA2234" s="164" t="s">
        <v>2610</v>
      </c>
      <c r="BB2234" s="164">
        <v>1561.9839999999999</v>
      </c>
      <c r="BC2234" s="82">
        <f t="shared" si="51"/>
        <v>1890.0006399999997</v>
      </c>
    </row>
    <row r="2235" spans="53:55" x14ac:dyDescent="0.25">
      <c r="BA2235" s="164" t="s">
        <v>2611</v>
      </c>
      <c r="BB2235" s="164">
        <v>1423.9670000000001</v>
      </c>
      <c r="BC2235" s="82">
        <f t="shared" si="51"/>
        <v>1723.0000700000001</v>
      </c>
    </row>
    <row r="2236" spans="53:55" x14ac:dyDescent="0.25">
      <c r="BA2236" s="164" t="s">
        <v>2612</v>
      </c>
      <c r="BB2236" s="164">
        <v>1601.653</v>
      </c>
      <c r="BC2236" s="82">
        <f t="shared" si="51"/>
        <v>1938.0001299999999</v>
      </c>
    </row>
    <row r="2237" spans="53:55" x14ac:dyDescent="0.25">
      <c r="BA2237" s="164" t="s">
        <v>2613</v>
      </c>
      <c r="BB2237" s="164">
        <v>1717.355</v>
      </c>
      <c r="BC2237" s="82">
        <f t="shared" si="51"/>
        <v>2077.99955</v>
      </c>
    </row>
    <row r="2238" spans="53:55" x14ac:dyDescent="0.25">
      <c r="BA2238" s="164" t="s">
        <v>2614</v>
      </c>
      <c r="BB2238" s="164">
        <v>1887.6030000000001</v>
      </c>
      <c r="BC2238" s="82">
        <f t="shared" si="51"/>
        <v>2283.9996299999998</v>
      </c>
    </row>
    <row r="2239" spans="53:55" x14ac:dyDescent="0.25">
      <c r="BA2239" s="164" t="s">
        <v>2615</v>
      </c>
      <c r="BB2239" s="164">
        <v>460.33100000000002</v>
      </c>
      <c r="BC2239" s="82">
        <f t="shared" si="51"/>
        <v>557.00050999999996</v>
      </c>
    </row>
    <row r="2240" spans="53:55" x14ac:dyDescent="0.25">
      <c r="BA2240" s="164" t="s">
        <v>2616</v>
      </c>
      <c r="BB2240" s="164">
        <v>461.15699999999998</v>
      </c>
      <c r="BC2240" s="82">
        <f t="shared" si="51"/>
        <v>557.99996999999996</v>
      </c>
    </row>
    <row r="2241" spans="53:55" x14ac:dyDescent="0.25">
      <c r="BA2241" s="164" t="s">
        <v>2617</v>
      </c>
      <c r="BB2241" s="164">
        <v>700.82600000000002</v>
      </c>
      <c r="BC2241" s="82">
        <f t="shared" si="51"/>
        <v>847.99946</v>
      </c>
    </row>
    <row r="2242" spans="53:55" x14ac:dyDescent="0.25">
      <c r="BA2242" s="164" t="s">
        <v>2618</v>
      </c>
      <c r="BB2242" s="164">
        <v>586.77700000000004</v>
      </c>
      <c r="BC2242" s="82">
        <f t="shared" si="51"/>
        <v>710.00017000000003</v>
      </c>
    </row>
    <row r="2243" spans="53:55" x14ac:dyDescent="0.25">
      <c r="BA2243" s="164" t="s">
        <v>2619</v>
      </c>
      <c r="BB2243" s="164">
        <v>671.07399999999996</v>
      </c>
      <c r="BC2243" s="82">
        <f t="shared" ref="BC2243:BC2306" si="52">BB2243*1.21</f>
        <v>811.99953999999991</v>
      </c>
    </row>
    <row r="2244" spans="53:55" x14ac:dyDescent="0.25">
      <c r="BA2244" s="164" t="s">
        <v>2620</v>
      </c>
      <c r="BB2244" s="164">
        <v>576.03300000000002</v>
      </c>
      <c r="BC2244" s="82">
        <f t="shared" si="52"/>
        <v>696.99992999999995</v>
      </c>
    </row>
    <row r="2245" spans="53:55" x14ac:dyDescent="0.25">
      <c r="BA2245" s="164" t="s">
        <v>2621</v>
      </c>
      <c r="BB2245" s="164">
        <v>633.05799999999999</v>
      </c>
      <c r="BC2245" s="82">
        <f t="shared" si="52"/>
        <v>766.00018</v>
      </c>
    </row>
    <row r="2246" spans="53:55" x14ac:dyDescent="0.25">
      <c r="BA2246" s="164" t="s">
        <v>2622</v>
      </c>
      <c r="BB2246" s="164">
        <v>667.76900000000001</v>
      </c>
      <c r="BC2246" s="82">
        <f t="shared" si="52"/>
        <v>808.00049000000001</v>
      </c>
    </row>
    <row r="2247" spans="53:55" x14ac:dyDescent="0.25">
      <c r="BA2247" s="164" t="s">
        <v>2623</v>
      </c>
      <c r="BB2247" s="164">
        <v>699.17399999999998</v>
      </c>
      <c r="BC2247" s="82">
        <f t="shared" si="52"/>
        <v>846.00054</v>
      </c>
    </row>
    <row r="2248" spans="53:55" x14ac:dyDescent="0.25">
      <c r="BA2248" s="164" t="s">
        <v>2624</v>
      </c>
      <c r="BB2248" s="164">
        <v>695.04100000000005</v>
      </c>
      <c r="BC2248" s="82">
        <f t="shared" si="52"/>
        <v>840.99961000000008</v>
      </c>
    </row>
    <row r="2249" spans="53:55" x14ac:dyDescent="0.25">
      <c r="BA2249" s="164" t="s">
        <v>2625</v>
      </c>
      <c r="BB2249" s="164">
        <v>700.82600000000002</v>
      </c>
      <c r="BC2249" s="82">
        <f t="shared" si="52"/>
        <v>847.99946</v>
      </c>
    </row>
    <row r="2250" spans="53:55" x14ac:dyDescent="0.25">
      <c r="BA2250" s="164" t="s">
        <v>2626</v>
      </c>
      <c r="BB2250" s="164">
        <v>829.75199999999995</v>
      </c>
      <c r="BC2250" s="82">
        <f t="shared" si="52"/>
        <v>1003.9999199999999</v>
      </c>
    </row>
    <row r="2251" spans="53:55" x14ac:dyDescent="0.25">
      <c r="BA2251" s="164" t="s">
        <v>2627</v>
      </c>
      <c r="BB2251" s="164">
        <v>752.06600000000003</v>
      </c>
      <c r="BC2251" s="82">
        <f t="shared" si="52"/>
        <v>909.99986000000001</v>
      </c>
    </row>
    <row r="2252" spans="53:55" x14ac:dyDescent="0.25">
      <c r="BA2252" s="164" t="s">
        <v>2628</v>
      </c>
      <c r="BB2252" s="164">
        <v>742.149</v>
      </c>
      <c r="BC2252" s="82">
        <f t="shared" si="52"/>
        <v>898.00028999999995</v>
      </c>
    </row>
    <row r="2253" spans="53:55" x14ac:dyDescent="0.25">
      <c r="BA2253" s="164" t="s">
        <v>2629</v>
      </c>
      <c r="BB2253" s="164">
        <v>918.18200000000002</v>
      </c>
      <c r="BC2253" s="82">
        <f t="shared" si="52"/>
        <v>1111.0002199999999</v>
      </c>
    </row>
    <row r="2254" spans="53:55" x14ac:dyDescent="0.25">
      <c r="BA2254" s="164" t="s">
        <v>2630</v>
      </c>
      <c r="BB2254" s="164">
        <v>736.36400000000003</v>
      </c>
      <c r="BC2254" s="82">
        <f t="shared" si="52"/>
        <v>891.00044000000003</v>
      </c>
    </row>
    <row r="2255" spans="53:55" x14ac:dyDescent="0.25">
      <c r="BA2255" s="164" t="s">
        <v>2631</v>
      </c>
      <c r="BB2255" s="164">
        <v>712.39700000000005</v>
      </c>
      <c r="BC2255" s="82">
        <f t="shared" si="52"/>
        <v>862.00037000000009</v>
      </c>
    </row>
    <row r="2256" spans="53:55" x14ac:dyDescent="0.25">
      <c r="BA2256" s="164" t="s">
        <v>2632</v>
      </c>
      <c r="BB2256" s="164">
        <v>811.57</v>
      </c>
      <c r="BC2256" s="82">
        <f t="shared" si="52"/>
        <v>981.99970000000008</v>
      </c>
    </row>
    <row r="2257" spans="53:55" x14ac:dyDescent="0.25">
      <c r="BA2257" s="164" t="s">
        <v>2633</v>
      </c>
      <c r="BB2257" s="164">
        <v>1023.967</v>
      </c>
      <c r="BC2257" s="82">
        <f t="shared" si="52"/>
        <v>1239.0000700000001</v>
      </c>
    </row>
    <row r="2258" spans="53:55" x14ac:dyDescent="0.25">
      <c r="BA2258" s="164" t="s">
        <v>2634</v>
      </c>
      <c r="BB2258" s="164">
        <v>825.62</v>
      </c>
      <c r="BC2258" s="82">
        <f t="shared" si="52"/>
        <v>999.00019999999995</v>
      </c>
    </row>
    <row r="2259" spans="53:55" x14ac:dyDescent="0.25">
      <c r="BA2259" s="164" t="s">
        <v>2635</v>
      </c>
      <c r="BB2259" s="164">
        <v>934.71100000000001</v>
      </c>
      <c r="BC2259" s="82">
        <f t="shared" si="52"/>
        <v>1131.0003099999999</v>
      </c>
    </row>
    <row r="2260" spans="53:55" x14ac:dyDescent="0.25">
      <c r="BA2260" s="164" t="s">
        <v>2636</v>
      </c>
      <c r="BB2260" s="164">
        <v>977.68600000000004</v>
      </c>
      <c r="BC2260" s="82">
        <f t="shared" si="52"/>
        <v>1183.0000600000001</v>
      </c>
    </row>
    <row r="2261" spans="53:55" x14ac:dyDescent="0.25">
      <c r="BA2261" s="164" t="s">
        <v>2637</v>
      </c>
      <c r="BB2261" s="164">
        <v>889.25599999999997</v>
      </c>
      <c r="BC2261" s="82">
        <f t="shared" si="52"/>
        <v>1075.9997599999999</v>
      </c>
    </row>
    <row r="2262" spans="53:55" x14ac:dyDescent="0.25">
      <c r="BA2262" s="164" t="s">
        <v>2638</v>
      </c>
      <c r="BB2262" s="164">
        <v>880.16499999999996</v>
      </c>
      <c r="BC2262" s="82">
        <f t="shared" si="52"/>
        <v>1064.99965</v>
      </c>
    </row>
    <row r="2263" spans="53:55" x14ac:dyDescent="0.25">
      <c r="BA2263" s="164" t="s">
        <v>2639</v>
      </c>
      <c r="BB2263" s="164">
        <v>786.77700000000004</v>
      </c>
      <c r="BC2263" s="82">
        <f t="shared" si="52"/>
        <v>952.00017000000003</v>
      </c>
    </row>
    <row r="2264" spans="53:55" x14ac:dyDescent="0.25">
      <c r="BA2264" s="164" t="s">
        <v>2640</v>
      </c>
      <c r="BB2264" s="164">
        <v>1271.9010000000001</v>
      </c>
      <c r="BC2264" s="82">
        <f t="shared" si="52"/>
        <v>1539.0002099999999</v>
      </c>
    </row>
    <row r="2265" spans="53:55" x14ac:dyDescent="0.25">
      <c r="BA2265" s="164" t="s">
        <v>2641</v>
      </c>
      <c r="BB2265" s="164">
        <v>1143.8019999999999</v>
      </c>
      <c r="BC2265" s="82">
        <f t="shared" si="52"/>
        <v>1384.0004199999998</v>
      </c>
    </row>
    <row r="2266" spans="53:55" x14ac:dyDescent="0.25">
      <c r="BA2266" s="164" t="s">
        <v>2642</v>
      </c>
      <c r="BB2266" s="164">
        <v>1159.5039999999999</v>
      </c>
      <c r="BC2266" s="82">
        <f t="shared" si="52"/>
        <v>1402.9998399999999</v>
      </c>
    </row>
    <row r="2267" spans="53:55" x14ac:dyDescent="0.25">
      <c r="BA2267" s="164" t="s">
        <v>2643</v>
      </c>
      <c r="BB2267" s="164">
        <v>1402.479</v>
      </c>
      <c r="BC2267" s="82">
        <f t="shared" si="52"/>
        <v>1696.9995899999999</v>
      </c>
    </row>
    <row r="2268" spans="53:55" x14ac:dyDescent="0.25">
      <c r="BA2268" s="164" t="s">
        <v>2644</v>
      </c>
      <c r="BB2268" s="164">
        <v>1561.9839999999999</v>
      </c>
      <c r="BC2268" s="82">
        <f t="shared" si="52"/>
        <v>1890.0006399999997</v>
      </c>
    </row>
    <row r="2269" spans="53:55" x14ac:dyDescent="0.25">
      <c r="BA2269" s="164" t="s">
        <v>2645</v>
      </c>
      <c r="BB2269" s="164">
        <v>1423.9670000000001</v>
      </c>
      <c r="BC2269" s="82">
        <f t="shared" si="52"/>
        <v>1723.0000700000001</v>
      </c>
    </row>
    <row r="2270" spans="53:55" x14ac:dyDescent="0.25">
      <c r="BA2270" s="164" t="s">
        <v>2646</v>
      </c>
      <c r="BB2270" s="164">
        <v>1601.653</v>
      </c>
      <c r="BC2270" s="82">
        <f t="shared" si="52"/>
        <v>1938.0001299999999</v>
      </c>
    </row>
    <row r="2271" spans="53:55" x14ac:dyDescent="0.25">
      <c r="BA2271" s="164" t="s">
        <v>2647</v>
      </c>
      <c r="BB2271" s="164">
        <v>1717.355</v>
      </c>
      <c r="BC2271" s="82">
        <f t="shared" si="52"/>
        <v>2077.99955</v>
      </c>
    </row>
    <row r="2272" spans="53:55" x14ac:dyDescent="0.25">
      <c r="BA2272" s="164" t="s">
        <v>2648</v>
      </c>
      <c r="BB2272" s="164">
        <v>1887.6030000000001</v>
      </c>
      <c r="BC2272" s="82">
        <f t="shared" si="52"/>
        <v>2283.9996299999998</v>
      </c>
    </row>
    <row r="2273" spans="53:55" x14ac:dyDescent="0.25">
      <c r="BA2273" s="164" t="s">
        <v>2649</v>
      </c>
      <c r="BB2273" s="164">
        <v>460.33100000000002</v>
      </c>
      <c r="BC2273" s="82">
        <f t="shared" si="52"/>
        <v>557.00050999999996</v>
      </c>
    </row>
    <row r="2274" spans="53:55" x14ac:dyDescent="0.25">
      <c r="BA2274" s="164" t="s">
        <v>2650</v>
      </c>
      <c r="BB2274" s="164">
        <v>461.15699999999998</v>
      </c>
      <c r="BC2274" s="82">
        <f t="shared" si="52"/>
        <v>557.99996999999996</v>
      </c>
    </row>
    <row r="2275" spans="53:55" x14ac:dyDescent="0.25">
      <c r="BA2275" s="164" t="s">
        <v>2651</v>
      </c>
      <c r="BB2275" s="164">
        <v>700.82600000000002</v>
      </c>
      <c r="BC2275" s="82">
        <f t="shared" si="52"/>
        <v>847.99946</v>
      </c>
    </row>
    <row r="2276" spans="53:55" x14ac:dyDescent="0.25">
      <c r="BA2276" s="164" t="s">
        <v>2652</v>
      </c>
      <c r="BB2276" s="164">
        <v>586.77700000000004</v>
      </c>
      <c r="BC2276" s="82">
        <f t="shared" si="52"/>
        <v>710.00017000000003</v>
      </c>
    </row>
    <row r="2277" spans="53:55" x14ac:dyDescent="0.25">
      <c r="BA2277" s="164" t="s">
        <v>2653</v>
      </c>
      <c r="BB2277" s="164">
        <v>671.07399999999996</v>
      </c>
      <c r="BC2277" s="82">
        <f t="shared" si="52"/>
        <v>811.99953999999991</v>
      </c>
    </row>
    <row r="2278" spans="53:55" x14ac:dyDescent="0.25">
      <c r="BA2278" s="164" t="s">
        <v>2654</v>
      </c>
      <c r="BB2278" s="164">
        <v>576.03300000000002</v>
      </c>
      <c r="BC2278" s="82">
        <f t="shared" si="52"/>
        <v>696.99992999999995</v>
      </c>
    </row>
    <row r="2279" spans="53:55" x14ac:dyDescent="0.25">
      <c r="BA2279" s="164" t="s">
        <v>2655</v>
      </c>
      <c r="BB2279" s="164">
        <v>633.05799999999999</v>
      </c>
      <c r="BC2279" s="82">
        <f t="shared" si="52"/>
        <v>766.00018</v>
      </c>
    </row>
    <row r="2280" spans="53:55" x14ac:dyDescent="0.25">
      <c r="BA2280" s="164" t="s">
        <v>2656</v>
      </c>
      <c r="BB2280" s="164">
        <v>667.76900000000001</v>
      </c>
      <c r="BC2280" s="82">
        <f t="shared" si="52"/>
        <v>808.00049000000001</v>
      </c>
    </row>
    <row r="2281" spans="53:55" x14ac:dyDescent="0.25">
      <c r="BA2281" s="164" t="s">
        <v>2657</v>
      </c>
      <c r="BB2281" s="164">
        <v>699.17399999999998</v>
      </c>
      <c r="BC2281" s="82">
        <f t="shared" si="52"/>
        <v>846.00054</v>
      </c>
    </row>
    <row r="2282" spans="53:55" x14ac:dyDescent="0.25">
      <c r="BA2282" s="164" t="s">
        <v>2658</v>
      </c>
      <c r="BB2282" s="164">
        <v>695.04100000000005</v>
      </c>
      <c r="BC2282" s="82">
        <f t="shared" si="52"/>
        <v>840.99961000000008</v>
      </c>
    </row>
    <row r="2283" spans="53:55" x14ac:dyDescent="0.25">
      <c r="BA2283" s="164" t="s">
        <v>2659</v>
      </c>
      <c r="BB2283" s="164">
        <v>700.82600000000002</v>
      </c>
      <c r="BC2283" s="82">
        <f t="shared" si="52"/>
        <v>847.99946</v>
      </c>
    </row>
    <row r="2284" spans="53:55" x14ac:dyDescent="0.25">
      <c r="BA2284" s="164" t="s">
        <v>2660</v>
      </c>
      <c r="BB2284" s="164">
        <v>829.75199999999995</v>
      </c>
      <c r="BC2284" s="82">
        <f t="shared" si="52"/>
        <v>1003.9999199999999</v>
      </c>
    </row>
    <row r="2285" spans="53:55" x14ac:dyDescent="0.25">
      <c r="BA2285" s="164" t="s">
        <v>2661</v>
      </c>
      <c r="BB2285" s="164">
        <v>752.06600000000003</v>
      </c>
      <c r="BC2285" s="82">
        <f t="shared" si="52"/>
        <v>909.99986000000001</v>
      </c>
    </row>
    <row r="2286" spans="53:55" x14ac:dyDescent="0.25">
      <c r="BA2286" s="164" t="s">
        <v>2662</v>
      </c>
      <c r="BB2286" s="164">
        <v>742.149</v>
      </c>
      <c r="BC2286" s="82">
        <f t="shared" si="52"/>
        <v>898.00028999999995</v>
      </c>
    </row>
    <row r="2287" spans="53:55" x14ac:dyDescent="0.25">
      <c r="BA2287" s="164" t="s">
        <v>2663</v>
      </c>
      <c r="BB2287" s="164">
        <v>918.18200000000002</v>
      </c>
      <c r="BC2287" s="82">
        <f t="shared" si="52"/>
        <v>1111.0002199999999</v>
      </c>
    </row>
    <row r="2288" spans="53:55" x14ac:dyDescent="0.25">
      <c r="BA2288" s="164" t="s">
        <v>2664</v>
      </c>
      <c r="BB2288" s="164">
        <v>736.36400000000003</v>
      </c>
      <c r="BC2288" s="82">
        <f t="shared" si="52"/>
        <v>891.00044000000003</v>
      </c>
    </row>
    <row r="2289" spans="53:55" x14ac:dyDescent="0.25">
      <c r="BA2289" s="164" t="s">
        <v>2665</v>
      </c>
      <c r="BB2289" s="164">
        <v>712.39700000000005</v>
      </c>
      <c r="BC2289" s="82">
        <f t="shared" si="52"/>
        <v>862.00037000000009</v>
      </c>
    </row>
    <row r="2290" spans="53:55" x14ac:dyDescent="0.25">
      <c r="BA2290" s="164" t="s">
        <v>2666</v>
      </c>
      <c r="BB2290" s="164">
        <v>811.57</v>
      </c>
      <c r="BC2290" s="82">
        <f t="shared" si="52"/>
        <v>981.99970000000008</v>
      </c>
    </row>
    <row r="2291" spans="53:55" x14ac:dyDescent="0.25">
      <c r="BA2291" s="164" t="s">
        <v>2667</v>
      </c>
      <c r="BB2291" s="164">
        <v>1023.967</v>
      </c>
      <c r="BC2291" s="82">
        <f t="shared" si="52"/>
        <v>1239.0000700000001</v>
      </c>
    </row>
    <row r="2292" spans="53:55" x14ac:dyDescent="0.25">
      <c r="BA2292" s="164" t="s">
        <v>2668</v>
      </c>
      <c r="BB2292" s="164">
        <v>825.62</v>
      </c>
      <c r="BC2292" s="82">
        <f t="shared" si="52"/>
        <v>999.00019999999995</v>
      </c>
    </row>
    <row r="2293" spans="53:55" x14ac:dyDescent="0.25">
      <c r="BA2293" s="164" t="s">
        <v>2669</v>
      </c>
      <c r="BB2293" s="164">
        <v>934.71100000000001</v>
      </c>
      <c r="BC2293" s="82">
        <f t="shared" si="52"/>
        <v>1131.0003099999999</v>
      </c>
    </row>
    <row r="2294" spans="53:55" x14ac:dyDescent="0.25">
      <c r="BA2294" s="164" t="s">
        <v>2670</v>
      </c>
      <c r="BB2294" s="164">
        <v>977.68600000000004</v>
      </c>
      <c r="BC2294" s="82">
        <f t="shared" si="52"/>
        <v>1183.0000600000001</v>
      </c>
    </row>
    <row r="2295" spans="53:55" x14ac:dyDescent="0.25">
      <c r="BA2295" s="164" t="s">
        <v>2671</v>
      </c>
      <c r="BB2295" s="164">
        <v>889.25599999999997</v>
      </c>
      <c r="BC2295" s="82">
        <f t="shared" si="52"/>
        <v>1075.9997599999999</v>
      </c>
    </row>
    <row r="2296" spans="53:55" x14ac:dyDescent="0.25">
      <c r="BA2296" s="164" t="s">
        <v>2672</v>
      </c>
      <c r="BB2296" s="164">
        <v>880.16499999999996</v>
      </c>
      <c r="BC2296" s="82">
        <f t="shared" si="52"/>
        <v>1064.99965</v>
      </c>
    </row>
    <row r="2297" spans="53:55" x14ac:dyDescent="0.25">
      <c r="BA2297" s="164" t="s">
        <v>2673</v>
      </c>
      <c r="BB2297" s="164">
        <v>786.77700000000004</v>
      </c>
      <c r="BC2297" s="82">
        <f t="shared" si="52"/>
        <v>952.00017000000003</v>
      </c>
    </row>
    <row r="2298" spans="53:55" x14ac:dyDescent="0.25">
      <c r="BA2298" s="164" t="s">
        <v>2674</v>
      </c>
      <c r="BB2298" s="164">
        <v>1271.9010000000001</v>
      </c>
      <c r="BC2298" s="82">
        <f t="shared" si="52"/>
        <v>1539.0002099999999</v>
      </c>
    </row>
    <row r="2299" spans="53:55" x14ac:dyDescent="0.25">
      <c r="BA2299" s="164" t="s">
        <v>2675</v>
      </c>
      <c r="BB2299" s="164">
        <v>1143.8019999999999</v>
      </c>
      <c r="BC2299" s="82">
        <f t="shared" si="52"/>
        <v>1384.0004199999998</v>
      </c>
    </row>
    <row r="2300" spans="53:55" x14ac:dyDescent="0.25">
      <c r="BA2300" s="164" t="s">
        <v>2676</v>
      </c>
      <c r="BB2300" s="164">
        <v>1159.5039999999999</v>
      </c>
      <c r="BC2300" s="82">
        <f t="shared" si="52"/>
        <v>1402.9998399999999</v>
      </c>
    </row>
    <row r="2301" spans="53:55" x14ac:dyDescent="0.25">
      <c r="BA2301" s="164" t="s">
        <v>2677</v>
      </c>
      <c r="BB2301" s="164">
        <v>1402.479</v>
      </c>
      <c r="BC2301" s="82">
        <f t="shared" si="52"/>
        <v>1696.9995899999999</v>
      </c>
    </row>
    <row r="2302" spans="53:55" x14ac:dyDescent="0.25">
      <c r="BA2302" s="164" t="s">
        <v>2678</v>
      </c>
      <c r="BB2302" s="164">
        <v>1561.9839999999999</v>
      </c>
      <c r="BC2302" s="82">
        <f t="shared" si="52"/>
        <v>1890.0006399999997</v>
      </c>
    </row>
    <row r="2303" spans="53:55" x14ac:dyDescent="0.25">
      <c r="BA2303" s="164" t="s">
        <v>2679</v>
      </c>
      <c r="BB2303" s="164">
        <v>1423.9670000000001</v>
      </c>
      <c r="BC2303" s="82">
        <f t="shared" si="52"/>
        <v>1723.0000700000001</v>
      </c>
    </row>
    <row r="2304" spans="53:55" x14ac:dyDescent="0.25">
      <c r="BA2304" s="164" t="s">
        <v>2680</v>
      </c>
      <c r="BB2304" s="164">
        <v>1601.653</v>
      </c>
      <c r="BC2304" s="82">
        <f t="shared" si="52"/>
        <v>1938.0001299999999</v>
      </c>
    </row>
    <row r="2305" spans="53:55" x14ac:dyDescent="0.25">
      <c r="BA2305" s="164" t="s">
        <v>2681</v>
      </c>
      <c r="BB2305" s="164">
        <v>1717.355</v>
      </c>
      <c r="BC2305" s="82">
        <f t="shared" si="52"/>
        <v>2077.99955</v>
      </c>
    </row>
    <row r="2306" spans="53:55" x14ac:dyDescent="0.25">
      <c r="BA2306" s="164" t="s">
        <v>2682</v>
      </c>
      <c r="BB2306" s="164">
        <v>1887.6030000000001</v>
      </c>
      <c r="BC2306" s="82">
        <f t="shared" si="52"/>
        <v>2283.9996299999998</v>
      </c>
    </row>
    <row r="2307" spans="53:55" x14ac:dyDescent="0.25">
      <c r="BA2307" s="164" t="s">
        <v>2683</v>
      </c>
      <c r="BB2307" s="164">
        <v>460.33100000000002</v>
      </c>
      <c r="BC2307" s="82">
        <f t="shared" ref="BC2307:BC2370" si="53">BB2307*1.21</f>
        <v>557.00050999999996</v>
      </c>
    </row>
    <row r="2308" spans="53:55" x14ac:dyDescent="0.25">
      <c r="BA2308" s="164" t="s">
        <v>2684</v>
      </c>
      <c r="BB2308" s="164">
        <v>461.15699999999998</v>
      </c>
      <c r="BC2308" s="82">
        <f t="shared" si="53"/>
        <v>557.99996999999996</v>
      </c>
    </row>
    <row r="2309" spans="53:55" x14ac:dyDescent="0.25">
      <c r="BA2309" s="164" t="s">
        <v>2685</v>
      </c>
      <c r="BB2309" s="164">
        <v>700.82600000000002</v>
      </c>
      <c r="BC2309" s="82">
        <f t="shared" si="53"/>
        <v>847.99946</v>
      </c>
    </row>
    <row r="2310" spans="53:55" x14ac:dyDescent="0.25">
      <c r="BA2310" s="164" t="s">
        <v>2686</v>
      </c>
      <c r="BB2310" s="164">
        <v>586.77700000000004</v>
      </c>
      <c r="BC2310" s="82">
        <f t="shared" si="53"/>
        <v>710.00017000000003</v>
      </c>
    </row>
    <row r="2311" spans="53:55" x14ac:dyDescent="0.25">
      <c r="BA2311" s="164" t="s">
        <v>2687</v>
      </c>
      <c r="BB2311" s="164">
        <v>671.07399999999996</v>
      </c>
      <c r="BC2311" s="82">
        <f t="shared" si="53"/>
        <v>811.99953999999991</v>
      </c>
    </row>
    <row r="2312" spans="53:55" x14ac:dyDescent="0.25">
      <c r="BA2312" s="164" t="s">
        <v>2688</v>
      </c>
      <c r="BB2312" s="164">
        <v>576.03300000000002</v>
      </c>
      <c r="BC2312" s="82">
        <f t="shared" si="53"/>
        <v>696.99992999999995</v>
      </c>
    </row>
    <row r="2313" spans="53:55" x14ac:dyDescent="0.25">
      <c r="BA2313" s="164" t="s">
        <v>2689</v>
      </c>
      <c r="BB2313" s="164">
        <v>633.05799999999999</v>
      </c>
      <c r="BC2313" s="82">
        <f t="shared" si="53"/>
        <v>766.00018</v>
      </c>
    </row>
    <row r="2314" spans="53:55" x14ac:dyDescent="0.25">
      <c r="BA2314" s="164" t="s">
        <v>2690</v>
      </c>
      <c r="BB2314" s="164">
        <v>667.76900000000001</v>
      </c>
      <c r="BC2314" s="82">
        <f t="shared" si="53"/>
        <v>808.00049000000001</v>
      </c>
    </row>
    <row r="2315" spans="53:55" x14ac:dyDescent="0.25">
      <c r="BA2315" s="164" t="s">
        <v>2691</v>
      </c>
      <c r="BB2315" s="164">
        <v>699.17399999999998</v>
      </c>
      <c r="BC2315" s="82">
        <f t="shared" si="53"/>
        <v>846.00054</v>
      </c>
    </row>
    <row r="2316" spans="53:55" x14ac:dyDescent="0.25">
      <c r="BA2316" s="164" t="s">
        <v>2692</v>
      </c>
      <c r="BB2316" s="164">
        <v>695.04100000000005</v>
      </c>
      <c r="BC2316" s="82">
        <f t="shared" si="53"/>
        <v>840.99961000000008</v>
      </c>
    </row>
    <row r="2317" spans="53:55" x14ac:dyDescent="0.25">
      <c r="BA2317" s="164" t="s">
        <v>2693</v>
      </c>
      <c r="BB2317" s="164">
        <v>700.82600000000002</v>
      </c>
      <c r="BC2317" s="82">
        <f t="shared" si="53"/>
        <v>847.99946</v>
      </c>
    </row>
    <row r="2318" spans="53:55" x14ac:dyDescent="0.25">
      <c r="BA2318" s="164" t="s">
        <v>2694</v>
      </c>
      <c r="BB2318" s="164">
        <v>829.75199999999995</v>
      </c>
      <c r="BC2318" s="82">
        <f t="shared" si="53"/>
        <v>1003.9999199999999</v>
      </c>
    </row>
    <row r="2319" spans="53:55" x14ac:dyDescent="0.25">
      <c r="BA2319" s="164" t="s">
        <v>2695</v>
      </c>
      <c r="BB2319" s="164">
        <v>752.06600000000003</v>
      </c>
      <c r="BC2319" s="82">
        <f t="shared" si="53"/>
        <v>909.99986000000001</v>
      </c>
    </row>
    <row r="2320" spans="53:55" x14ac:dyDescent="0.25">
      <c r="BA2320" s="164" t="s">
        <v>2696</v>
      </c>
      <c r="BB2320" s="164">
        <v>742.149</v>
      </c>
      <c r="BC2320" s="82">
        <f t="shared" si="53"/>
        <v>898.00028999999995</v>
      </c>
    </row>
    <row r="2321" spans="53:55" x14ac:dyDescent="0.25">
      <c r="BA2321" s="164" t="s">
        <v>2697</v>
      </c>
      <c r="BB2321" s="164">
        <v>918.18200000000002</v>
      </c>
      <c r="BC2321" s="82">
        <f t="shared" si="53"/>
        <v>1111.0002199999999</v>
      </c>
    </row>
    <row r="2322" spans="53:55" x14ac:dyDescent="0.25">
      <c r="BA2322" s="164" t="s">
        <v>2698</v>
      </c>
      <c r="BB2322" s="164">
        <v>736.36400000000003</v>
      </c>
      <c r="BC2322" s="82">
        <f t="shared" si="53"/>
        <v>891.00044000000003</v>
      </c>
    </row>
    <row r="2323" spans="53:55" x14ac:dyDescent="0.25">
      <c r="BA2323" s="164" t="s">
        <v>2699</v>
      </c>
      <c r="BB2323" s="164">
        <v>712.39700000000005</v>
      </c>
      <c r="BC2323" s="82">
        <f t="shared" si="53"/>
        <v>862.00037000000009</v>
      </c>
    </row>
    <row r="2324" spans="53:55" x14ac:dyDescent="0.25">
      <c r="BA2324" s="164" t="s">
        <v>2700</v>
      </c>
      <c r="BB2324" s="164">
        <v>811.57</v>
      </c>
      <c r="BC2324" s="82">
        <f t="shared" si="53"/>
        <v>981.99970000000008</v>
      </c>
    </row>
    <row r="2325" spans="53:55" x14ac:dyDescent="0.25">
      <c r="BA2325" s="164" t="s">
        <v>2701</v>
      </c>
      <c r="BB2325" s="164">
        <v>1023.967</v>
      </c>
      <c r="BC2325" s="82">
        <f t="shared" si="53"/>
        <v>1239.0000700000001</v>
      </c>
    </row>
    <row r="2326" spans="53:55" x14ac:dyDescent="0.25">
      <c r="BA2326" s="164" t="s">
        <v>2702</v>
      </c>
      <c r="BB2326" s="164">
        <v>825.62</v>
      </c>
      <c r="BC2326" s="82">
        <f t="shared" si="53"/>
        <v>999.00019999999995</v>
      </c>
    </row>
    <row r="2327" spans="53:55" x14ac:dyDescent="0.25">
      <c r="BA2327" s="164" t="s">
        <v>2703</v>
      </c>
      <c r="BB2327" s="164">
        <v>934.71100000000001</v>
      </c>
      <c r="BC2327" s="82">
        <f t="shared" si="53"/>
        <v>1131.0003099999999</v>
      </c>
    </row>
    <row r="2328" spans="53:55" x14ac:dyDescent="0.25">
      <c r="BA2328" s="164" t="s">
        <v>2704</v>
      </c>
      <c r="BB2328" s="164">
        <v>977.68600000000004</v>
      </c>
      <c r="BC2328" s="82">
        <f t="shared" si="53"/>
        <v>1183.0000600000001</v>
      </c>
    </row>
    <row r="2329" spans="53:55" x14ac:dyDescent="0.25">
      <c r="BA2329" s="164" t="s">
        <v>2705</v>
      </c>
      <c r="BB2329" s="164">
        <v>889.25599999999997</v>
      </c>
      <c r="BC2329" s="82">
        <f t="shared" si="53"/>
        <v>1075.9997599999999</v>
      </c>
    </row>
    <row r="2330" spans="53:55" x14ac:dyDescent="0.25">
      <c r="BA2330" s="164" t="s">
        <v>2706</v>
      </c>
      <c r="BB2330" s="164">
        <v>880.16499999999996</v>
      </c>
      <c r="BC2330" s="82">
        <f t="shared" si="53"/>
        <v>1064.99965</v>
      </c>
    </row>
    <row r="2331" spans="53:55" x14ac:dyDescent="0.25">
      <c r="BA2331" s="164" t="s">
        <v>2707</v>
      </c>
      <c r="BB2331" s="164">
        <v>786.77700000000004</v>
      </c>
      <c r="BC2331" s="82">
        <f t="shared" si="53"/>
        <v>952.00017000000003</v>
      </c>
    </row>
    <row r="2332" spans="53:55" x14ac:dyDescent="0.25">
      <c r="BA2332" s="164" t="s">
        <v>2708</v>
      </c>
      <c r="BB2332" s="164">
        <v>1271.9010000000001</v>
      </c>
      <c r="BC2332" s="82">
        <f t="shared" si="53"/>
        <v>1539.0002099999999</v>
      </c>
    </row>
    <row r="2333" spans="53:55" x14ac:dyDescent="0.25">
      <c r="BA2333" s="164" t="s">
        <v>2709</v>
      </c>
      <c r="BB2333" s="164">
        <v>1143.8019999999999</v>
      </c>
      <c r="BC2333" s="82">
        <f t="shared" si="53"/>
        <v>1384.0004199999998</v>
      </c>
    </row>
    <row r="2334" spans="53:55" x14ac:dyDescent="0.25">
      <c r="BA2334" s="164" t="s">
        <v>2710</v>
      </c>
      <c r="BB2334" s="164">
        <v>1159.5039999999999</v>
      </c>
      <c r="BC2334" s="82">
        <f t="shared" si="53"/>
        <v>1402.9998399999999</v>
      </c>
    </row>
    <row r="2335" spans="53:55" x14ac:dyDescent="0.25">
      <c r="BA2335" s="164" t="s">
        <v>2711</v>
      </c>
      <c r="BB2335" s="164">
        <v>1402.479</v>
      </c>
      <c r="BC2335" s="82">
        <f t="shared" si="53"/>
        <v>1696.9995899999999</v>
      </c>
    </row>
    <row r="2336" spans="53:55" x14ac:dyDescent="0.25">
      <c r="BA2336" s="164" t="s">
        <v>2712</v>
      </c>
      <c r="BB2336" s="164">
        <v>1561.9839999999999</v>
      </c>
      <c r="BC2336" s="82">
        <f t="shared" si="53"/>
        <v>1890.0006399999997</v>
      </c>
    </row>
    <row r="2337" spans="53:55" x14ac:dyDescent="0.25">
      <c r="BA2337" s="164" t="s">
        <v>2713</v>
      </c>
      <c r="BB2337" s="164">
        <v>1423.9670000000001</v>
      </c>
      <c r="BC2337" s="82">
        <f t="shared" si="53"/>
        <v>1723.0000700000001</v>
      </c>
    </row>
    <row r="2338" spans="53:55" x14ac:dyDescent="0.25">
      <c r="BA2338" s="164" t="s">
        <v>2714</v>
      </c>
      <c r="BB2338" s="164">
        <v>1601.653</v>
      </c>
      <c r="BC2338" s="82">
        <f t="shared" si="53"/>
        <v>1938.0001299999999</v>
      </c>
    </row>
    <row r="2339" spans="53:55" x14ac:dyDescent="0.25">
      <c r="BA2339" s="164" t="s">
        <v>2715</v>
      </c>
      <c r="BB2339" s="164">
        <v>1717.355</v>
      </c>
      <c r="BC2339" s="82">
        <f t="shared" si="53"/>
        <v>2077.99955</v>
      </c>
    </row>
    <row r="2340" spans="53:55" x14ac:dyDescent="0.25">
      <c r="BA2340" s="164" t="s">
        <v>2716</v>
      </c>
      <c r="BB2340" s="164">
        <v>1887.6030000000001</v>
      </c>
      <c r="BC2340" s="82">
        <f t="shared" si="53"/>
        <v>2283.9996299999998</v>
      </c>
    </row>
    <row r="2341" spans="53:55" x14ac:dyDescent="0.25">
      <c r="BA2341" s="164" t="s">
        <v>2717</v>
      </c>
      <c r="BB2341" s="164">
        <v>462.81</v>
      </c>
      <c r="BC2341" s="82">
        <f t="shared" si="53"/>
        <v>560.00009999999997</v>
      </c>
    </row>
    <row r="2342" spans="53:55" x14ac:dyDescent="0.25">
      <c r="BA2342" s="164" t="s">
        <v>2718</v>
      </c>
      <c r="BB2342" s="164">
        <v>480.16500000000002</v>
      </c>
      <c r="BC2342" s="82">
        <f t="shared" si="53"/>
        <v>580.99964999999997</v>
      </c>
    </row>
    <row r="2343" spans="53:55" x14ac:dyDescent="0.25">
      <c r="BA2343" s="164" t="s">
        <v>2719</v>
      </c>
      <c r="BB2343" s="164">
        <v>508.26400000000001</v>
      </c>
      <c r="BC2343" s="82">
        <f t="shared" si="53"/>
        <v>614.99944000000005</v>
      </c>
    </row>
    <row r="2344" spans="53:55" x14ac:dyDescent="0.25">
      <c r="BA2344" s="164" t="s">
        <v>2720</v>
      </c>
      <c r="BB2344" s="164">
        <v>569.42100000000005</v>
      </c>
      <c r="BC2344" s="82">
        <f t="shared" si="53"/>
        <v>688.99941000000001</v>
      </c>
    </row>
    <row r="2345" spans="53:55" x14ac:dyDescent="0.25">
      <c r="BA2345" s="164" t="s">
        <v>2721</v>
      </c>
      <c r="BB2345" s="164">
        <v>583.471</v>
      </c>
      <c r="BC2345" s="82">
        <f t="shared" si="53"/>
        <v>705.99991</v>
      </c>
    </row>
    <row r="2346" spans="53:55" x14ac:dyDescent="0.25">
      <c r="BA2346" s="164" t="s">
        <v>2722</v>
      </c>
      <c r="BB2346" s="164">
        <v>628.09900000000005</v>
      </c>
      <c r="BC2346" s="82">
        <f t="shared" si="53"/>
        <v>759.99979000000008</v>
      </c>
    </row>
    <row r="2347" spans="53:55" x14ac:dyDescent="0.25">
      <c r="BA2347" s="164" t="s">
        <v>2723</v>
      </c>
      <c r="BB2347" s="164">
        <v>734.71100000000001</v>
      </c>
      <c r="BC2347" s="82">
        <f t="shared" si="53"/>
        <v>889.00031000000001</v>
      </c>
    </row>
    <row r="2348" spans="53:55" x14ac:dyDescent="0.25">
      <c r="BA2348" s="164" t="s">
        <v>2724</v>
      </c>
      <c r="BB2348" s="164">
        <v>634.71100000000001</v>
      </c>
      <c r="BC2348" s="82">
        <f t="shared" si="53"/>
        <v>768.00031000000001</v>
      </c>
    </row>
    <row r="2349" spans="53:55" x14ac:dyDescent="0.25">
      <c r="BA2349" s="164" t="s">
        <v>2725</v>
      </c>
      <c r="BB2349" s="164">
        <v>805.78499999999997</v>
      </c>
      <c r="BC2349" s="82">
        <f t="shared" si="53"/>
        <v>974.99984999999992</v>
      </c>
    </row>
    <row r="2350" spans="53:55" x14ac:dyDescent="0.25">
      <c r="BA2350" s="164" t="s">
        <v>2726</v>
      </c>
      <c r="BB2350" s="164">
        <v>1003.306</v>
      </c>
      <c r="BC2350" s="82">
        <f t="shared" si="53"/>
        <v>1214.00026</v>
      </c>
    </row>
    <row r="2351" spans="53:55" x14ac:dyDescent="0.25">
      <c r="BA2351" s="164" t="s">
        <v>2727</v>
      </c>
      <c r="BB2351" s="164">
        <v>1020.6609999999999</v>
      </c>
      <c r="BC2351" s="82">
        <f t="shared" si="53"/>
        <v>1234.9998099999998</v>
      </c>
    </row>
    <row r="2352" spans="53:55" x14ac:dyDescent="0.25">
      <c r="BA2352" s="164" t="s">
        <v>2728</v>
      </c>
      <c r="BB2352" s="164">
        <v>1040.4960000000001</v>
      </c>
      <c r="BC2352" s="82">
        <f t="shared" si="53"/>
        <v>1259.0001600000001</v>
      </c>
    </row>
    <row r="2353" spans="53:55" x14ac:dyDescent="0.25">
      <c r="BA2353" s="164" t="s">
        <v>2729</v>
      </c>
      <c r="BB2353" s="164">
        <v>1082.645</v>
      </c>
      <c r="BC2353" s="82">
        <f t="shared" si="53"/>
        <v>1310.00045</v>
      </c>
    </row>
    <row r="2354" spans="53:55" x14ac:dyDescent="0.25">
      <c r="BA2354" s="164" t="s">
        <v>2730</v>
      </c>
      <c r="BB2354" s="164">
        <v>578.51199999999994</v>
      </c>
      <c r="BC2354" s="82">
        <f t="shared" si="53"/>
        <v>699.99951999999996</v>
      </c>
    </row>
    <row r="2355" spans="53:55" x14ac:dyDescent="0.25">
      <c r="BA2355" s="164" t="s">
        <v>2731</v>
      </c>
      <c r="BB2355" s="164">
        <v>600</v>
      </c>
      <c r="BC2355" s="82">
        <f t="shared" si="53"/>
        <v>726</v>
      </c>
    </row>
    <row r="2356" spans="53:55" x14ac:dyDescent="0.25">
      <c r="BA2356" s="164" t="s">
        <v>2732</v>
      </c>
      <c r="BB2356" s="164">
        <v>634.71100000000001</v>
      </c>
      <c r="BC2356" s="82">
        <f t="shared" si="53"/>
        <v>768.00031000000001</v>
      </c>
    </row>
    <row r="2357" spans="53:55" x14ac:dyDescent="0.25">
      <c r="BA2357" s="164" t="s">
        <v>2733</v>
      </c>
      <c r="BB2357" s="164">
        <v>711.57</v>
      </c>
      <c r="BC2357" s="82">
        <f t="shared" si="53"/>
        <v>860.99970000000008</v>
      </c>
    </row>
    <row r="2358" spans="53:55" x14ac:dyDescent="0.25">
      <c r="BA2358" s="164" t="s">
        <v>2734</v>
      </c>
      <c r="BB2358" s="164">
        <v>728.92600000000004</v>
      </c>
      <c r="BC2358" s="82">
        <f t="shared" si="53"/>
        <v>882.00045999999998</v>
      </c>
    </row>
    <row r="2359" spans="53:55" x14ac:dyDescent="0.25">
      <c r="BA2359" s="164" t="s">
        <v>2735</v>
      </c>
      <c r="BB2359" s="164">
        <v>784.298</v>
      </c>
      <c r="BC2359" s="82">
        <f t="shared" si="53"/>
        <v>949.00058000000001</v>
      </c>
    </row>
    <row r="2360" spans="53:55" x14ac:dyDescent="0.25">
      <c r="BA2360" s="164" t="s">
        <v>2736</v>
      </c>
      <c r="BB2360" s="164">
        <v>918.18200000000002</v>
      </c>
      <c r="BC2360" s="82">
        <f t="shared" si="53"/>
        <v>1111.0002199999999</v>
      </c>
    </row>
    <row r="2361" spans="53:55" x14ac:dyDescent="0.25">
      <c r="BA2361" s="164" t="s">
        <v>2737</v>
      </c>
      <c r="BB2361" s="164">
        <v>793.38800000000003</v>
      </c>
      <c r="BC2361" s="82">
        <f t="shared" si="53"/>
        <v>959.99948000000006</v>
      </c>
    </row>
    <row r="2362" spans="53:55" x14ac:dyDescent="0.25">
      <c r="BA2362" s="164" t="s">
        <v>2738</v>
      </c>
      <c r="BB2362" s="164">
        <v>1006.612</v>
      </c>
      <c r="BC2362" s="82">
        <f t="shared" si="53"/>
        <v>1218.0005199999998</v>
      </c>
    </row>
    <row r="2363" spans="53:55" x14ac:dyDescent="0.25">
      <c r="BA2363" s="164" t="s">
        <v>2739</v>
      </c>
      <c r="BB2363" s="164">
        <v>1253.7190000000001</v>
      </c>
      <c r="BC2363" s="82">
        <f t="shared" si="53"/>
        <v>1516.99999</v>
      </c>
    </row>
    <row r="2364" spans="53:55" x14ac:dyDescent="0.25">
      <c r="BA2364" s="164" t="s">
        <v>2740</v>
      </c>
      <c r="BB2364" s="164">
        <v>1275.2070000000001</v>
      </c>
      <c r="BC2364" s="82">
        <f t="shared" si="53"/>
        <v>1543.0004700000002</v>
      </c>
    </row>
    <row r="2365" spans="53:55" x14ac:dyDescent="0.25">
      <c r="BA2365" s="164" t="s">
        <v>2741</v>
      </c>
      <c r="BB2365" s="164">
        <v>1300</v>
      </c>
      <c r="BC2365" s="82">
        <f t="shared" si="53"/>
        <v>1573</v>
      </c>
    </row>
    <row r="2366" spans="53:55" x14ac:dyDescent="0.25">
      <c r="BA2366" s="164" t="s">
        <v>2742</v>
      </c>
      <c r="BB2366" s="164">
        <v>1352.893</v>
      </c>
      <c r="BC2366" s="82">
        <f t="shared" si="53"/>
        <v>1637.00053</v>
      </c>
    </row>
    <row r="2367" spans="53:55" x14ac:dyDescent="0.25">
      <c r="BA2367" s="164" t="s">
        <v>2743</v>
      </c>
      <c r="BB2367" s="164">
        <v>578.51199999999994</v>
      </c>
      <c r="BC2367" s="82">
        <f t="shared" si="53"/>
        <v>699.99951999999996</v>
      </c>
    </row>
    <row r="2368" spans="53:55" x14ac:dyDescent="0.25">
      <c r="BA2368" s="164" t="s">
        <v>2744</v>
      </c>
      <c r="BB2368" s="164">
        <v>600</v>
      </c>
      <c r="BC2368" s="82">
        <f t="shared" si="53"/>
        <v>726</v>
      </c>
    </row>
    <row r="2369" spans="53:55" x14ac:dyDescent="0.25">
      <c r="BA2369" s="164" t="s">
        <v>2745</v>
      </c>
      <c r="BB2369" s="164">
        <v>634.71100000000001</v>
      </c>
      <c r="BC2369" s="82">
        <f t="shared" si="53"/>
        <v>768.00031000000001</v>
      </c>
    </row>
    <row r="2370" spans="53:55" x14ac:dyDescent="0.25">
      <c r="BA2370" s="164" t="s">
        <v>2746</v>
      </c>
      <c r="BB2370" s="164">
        <v>711.57</v>
      </c>
      <c r="BC2370" s="82">
        <f t="shared" si="53"/>
        <v>860.99970000000008</v>
      </c>
    </row>
    <row r="2371" spans="53:55" x14ac:dyDescent="0.25">
      <c r="BA2371" s="164" t="s">
        <v>2747</v>
      </c>
      <c r="BB2371" s="164">
        <v>728.92600000000004</v>
      </c>
      <c r="BC2371" s="82">
        <f t="shared" ref="BC2371:BC2434" si="54">BB2371*1.21</f>
        <v>882.00045999999998</v>
      </c>
    </row>
    <row r="2372" spans="53:55" x14ac:dyDescent="0.25">
      <c r="BA2372" s="164" t="s">
        <v>2748</v>
      </c>
      <c r="BB2372" s="164">
        <v>784.298</v>
      </c>
      <c r="BC2372" s="82">
        <f t="shared" si="54"/>
        <v>949.00058000000001</v>
      </c>
    </row>
    <row r="2373" spans="53:55" x14ac:dyDescent="0.25">
      <c r="BA2373" s="164" t="s">
        <v>2749</v>
      </c>
      <c r="BB2373" s="164">
        <v>918.18200000000002</v>
      </c>
      <c r="BC2373" s="82">
        <f t="shared" si="54"/>
        <v>1111.0002199999999</v>
      </c>
    </row>
    <row r="2374" spans="53:55" x14ac:dyDescent="0.25">
      <c r="BA2374" s="164" t="s">
        <v>2750</v>
      </c>
      <c r="BB2374" s="164">
        <v>793.38800000000003</v>
      </c>
      <c r="BC2374" s="82">
        <f t="shared" si="54"/>
        <v>959.99948000000006</v>
      </c>
    </row>
    <row r="2375" spans="53:55" x14ac:dyDescent="0.25">
      <c r="BA2375" s="164" t="s">
        <v>2751</v>
      </c>
      <c r="BB2375" s="164">
        <v>1006.612</v>
      </c>
      <c r="BC2375" s="82">
        <f t="shared" si="54"/>
        <v>1218.0005199999998</v>
      </c>
    </row>
    <row r="2376" spans="53:55" x14ac:dyDescent="0.25">
      <c r="BA2376" s="164" t="s">
        <v>2752</v>
      </c>
      <c r="BB2376" s="164">
        <v>1253.7190000000001</v>
      </c>
      <c r="BC2376" s="82">
        <f t="shared" si="54"/>
        <v>1516.99999</v>
      </c>
    </row>
    <row r="2377" spans="53:55" x14ac:dyDescent="0.25">
      <c r="BA2377" s="164" t="s">
        <v>2753</v>
      </c>
      <c r="BB2377" s="164">
        <v>1275.2070000000001</v>
      </c>
      <c r="BC2377" s="82">
        <f t="shared" si="54"/>
        <v>1543.0004700000002</v>
      </c>
    </row>
    <row r="2378" spans="53:55" x14ac:dyDescent="0.25">
      <c r="BA2378" s="164" t="s">
        <v>2754</v>
      </c>
      <c r="BB2378" s="164">
        <v>1300</v>
      </c>
      <c r="BC2378" s="82">
        <f t="shared" si="54"/>
        <v>1573</v>
      </c>
    </row>
    <row r="2379" spans="53:55" x14ac:dyDescent="0.25">
      <c r="BA2379" s="164" t="s">
        <v>2755</v>
      </c>
      <c r="BB2379" s="164">
        <v>1352.893</v>
      </c>
      <c r="BC2379" s="82">
        <f t="shared" si="54"/>
        <v>1637.00053</v>
      </c>
    </row>
    <row r="2380" spans="53:55" x14ac:dyDescent="0.25">
      <c r="BA2380" s="164" t="s">
        <v>2756</v>
      </c>
      <c r="BB2380" s="164">
        <v>578.51199999999994</v>
      </c>
      <c r="BC2380" s="82">
        <f t="shared" si="54"/>
        <v>699.99951999999996</v>
      </c>
    </row>
    <row r="2381" spans="53:55" x14ac:dyDescent="0.25">
      <c r="BA2381" s="164" t="s">
        <v>2757</v>
      </c>
      <c r="BB2381" s="164">
        <v>600</v>
      </c>
      <c r="BC2381" s="82">
        <f t="shared" si="54"/>
        <v>726</v>
      </c>
    </row>
    <row r="2382" spans="53:55" x14ac:dyDescent="0.25">
      <c r="BA2382" s="164" t="s">
        <v>2758</v>
      </c>
      <c r="BB2382" s="164">
        <v>634.71100000000001</v>
      </c>
      <c r="BC2382" s="82">
        <f t="shared" si="54"/>
        <v>768.00031000000001</v>
      </c>
    </row>
    <row r="2383" spans="53:55" x14ac:dyDescent="0.25">
      <c r="BA2383" s="164" t="s">
        <v>2759</v>
      </c>
      <c r="BB2383" s="164">
        <v>711.57</v>
      </c>
      <c r="BC2383" s="82">
        <f t="shared" si="54"/>
        <v>860.99970000000008</v>
      </c>
    </row>
    <row r="2384" spans="53:55" x14ac:dyDescent="0.25">
      <c r="BA2384" s="164" t="s">
        <v>2760</v>
      </c>
      <c r="BB2384" s="164">
        <v>728.92600000000004</v>
      </c>
      <c r="BC2384" s="82">
        <f t="shared" si="54"/>
        <v>882.00045999999998</v>
      </c>
    </row>
    <row r="2385" spans="53:55" x14ac:dyDescent="0.25">
      <c r="BA2385" s="164" t="s">
        <v>2761</v>
      </c>
      <c r="BB2385" s="164">
        <v>784.298</v>
      </c>
      <c r="BC2385" s="82">
        <f t="shared" si="54"/>
        <v>949.00058000000001</v>
      </c>
    </row>
    <row r="2386" spans="53:55" x14ac:dyDescent="0.25">
      <c r="BA2386" s="164" t="s">
        <v>2762</v>
      </c>
      <c r="BB2386" s="164">
        <v>918.18200000000002</v>
      </c>
      <c r="BC2386" s="82">
        <f t="shared" si="54"/>
        <v>1111.0002199999999</v>
      </c>
    </row>
    <row r="2387" spans="53:55" x14ac:dyDescent="0.25">
      <c r="BA2387" s="164" t="s">
        <v>2763</v>
      </c>
      <c r="BB2387" s="164">
        <v>793.38800000000003</v>
      </c>
      <c r="BC2387" s="82">
        <f t="shared" si="54"/>
        <v>959.99948000000006</v>
      </c>
    </row>
    <row r="2388" spans="53:55" x14ac:dyDescent="0.25">
      <c r="BA2388" s="164" t="s">
        <v>2764</v>
      </c>
      <c r="BB2388" s="164">
        <v>1006.612</v>
      </c>
      <c r="BC2388" s="82">
        <f t="shared" si="54"/>
        <v>1218.0005199999998</v>
      </c>
    </row>
    <row r="2389" spans="53:55" x14ac:dyDescent="0.25">
      <c r="BA2389" s="164" t="s">
        <v>2765</v>
      </c>
      <c r="BB2389" s="164">
        <v>1253.7190000000001</v>
      </c>
      <c r="BC2389" s="82">
        <f t="shared" si="54"/>
        <v>1516.99999</v>
      </c>
    </row>
    <row r="2390" spans="53:55" x14ac:dyDescent="0.25">
      <c r="BA2390" s="164" t="s">
        <v>2766</v>
      </c>
      <c r="BB2390" s="164">
        <v>1275.2070000000001</v>
      </c>
      <c r="BC2390" s="82">
        <f t="shared" si="54"/>
        <v>1543.0004700000002</v>
      </c>
    </row>
    <row r="2391" spans="53:55" x14ac:dyDescent="0.25">
      <c r="BA2391" s="164" t="s">
        <v>2767</v>
      </c>
      <c r="BB2391" s="164">
        <v>1300</v>
      </c>
      <c r="BC2391" s="82">
        <f t="shared" si="54"/>
        <v>1573</v>
      </c>
    </row>
    <row r="2392" spans="53:55" x14ac:dyDescent="0.25">
      <c r="BA2392" s="164" t="s">
        <v>2768</v>
      </c>
      <c r="BB2392" s="164">
        <v>1352.893</v>
      </c>
      <c r="BC2392" s="82">
        <f t="shared" si="54"/>
        <v>1637.00053</v>
      </c>
    </row>
    <row r="2393" spans="53:55" x14ac:dyDescent="0.25">
      <c r="BA2393" s="164" t="s">
        <v>2769</v>
      </c>
      <c r="BB2393" s="164">
        <v>578.51199999999994</v>
      </c>
      <c r="BC2393" s="82">
        <f t="shared" si="54"/>
        <v>699.99951999999996</v>
      </c>
    </row>
    <row r="2394" spans="53:55" x14ac:dyDescent="0.25">
      <c r="BA2394" s="164" t="s">
        <v>2770</v>
      </c>
      <c r="BB2394" s="164">
        <v>600</v>
      </c>
      <c r="BC2394" s="82">
        <f t="shared" si="54"/>
        <v>726</v>
      </c>
    </row>
    <row r="2395" spans="53:55" x14ac:dyDescent="0.25">
      <c r="BA2395" s="164" t="s">
        <v>2771</v>
      </c>
      <c r="BB2395" s="164">
        <v>634.71100000000001</v>
      </c>
      <c r="BC2395" s="82">
        <f t="shared" si="54"/>
        <v>768.00031000000001</v>
      </c>
    </row>
    <row r="2396" spans="53:55" x14ac:dyDescent="0.25">
      <c r="BA2396" s="164" t="s">
        <v>2772</v>
      </c>
      <c r="BB2396" s="164">
        <v>711.57</v>
      </c>
      <c r="BC2396" s="82">
        <f t="shared" si="54"/>
        <v>860.99970000000008</v>
      </c>
    </row>
    <row r="2397" spans="53:55" x14ac:dyDescent="0.25">
      <c r="BA2397" s="164" t="s">
        <v>2773</v>
      </c>
      <c r="BB2397" s="164">
        <v>728.92600000000004</v>
      </c>
      <c r="BC2397" s="82">
        <f t="shared" si="54"/>
        <v>882.00045999999998</v>
      </c>
    </row>
    <row r="2398" spans="53:55" x14ac:dyDescent="0.25">
      <c r="BA2398" s="164" t="s">
        <v>2774</v>
      </c>
      <c r="BB2398" s="164">
        <v>784.298</v>
      </c>
      <c r="BC2398" s="82">
        <f t="shared" si="54"/>
        <v>949.00058000000001</v>
      </c>
    </row>
    <row r="2399" spans="53:55" x14ac:dyDescent="0.25">
      <c r="BA2399" s="164" t="s">
        <v>2775</v>
      </c>
      <c r="BB2399" s="164">
        <v>918.18200000000002</v>
      </c>
      <c r="BC2399" s="82">
        <f t="shared" si="54"/>
        <v>1111.0002199999999</v>
      </c>
    </row>
    <row r="2400" spans="53:55" x14ac:dyDescent="0.25">
      <c r="BA2400" s="164" t="s">
        <v>2776</v>
      </c>
      <c r="BB2400" s="164">
        <v>793.38800000000003</v>
      </c>
      <c r="BC2400" s="82">
        <f t="shared" si="54"/>
        <v>959.99948000000006</v>
      </c>
    </row>
    <row r="2401" spans="53:55" x14ac:dyDescent="0.25">
      <c r="BA2401" s="164" t="s">
        <v>2777</v>
      </c>
      <c r="BB2401" s="164">
        <v>1006.612</v>
      </c>
      <c r="BC2401" s="82">
        <f t="shared" si="54"/>
        <v>1218.0005199999998</v>
      </c>
    </row>
    <row r="2402" spans="53:55" x14ac:dyDescent="0.25">
      <c r="BA2402" s="164" t="s">
        <v>2778</v>
      </c>
      <c r="BB2402" s="164">
        <v>1253.7190000000001</v>
      </c>
      <c r="BC2402" s="82">
        <f t="shared" si="54"/>
        <v>1516.99999</v>
      </c>
    </row>
    <row r="2403" spans="53:55" x14ac:dyDescent="0.25">
      <c r="BA2403" s="164" t="s">
        <v>2779</v>
      </c>
      <c r="BB2403" s="164">
        <v>1275.2070000000001</v>
      </c>
      <c r="BC2403" s="82">
        <f t="shared" si="54"/>
        <v>1543.0004700000002</v>
      </c>
    </row>
    <row r="2404" spans="53:55" x14ac:dyDescent="0.25">
      <c r="BA2404" s="164" t="s">
        <v>2780</v>
      </c>
      <c r="BB2404" s="164">
        <v>1300</v>
      </c>
      <c r="BC2404" s="82">
        <f t="shared" si="54"/>
        <v>1573</v>
      </c>
    </row>
    <row r="2405" spans="53:55" x14ac:dyDescent="0.25">
      <c r="BA2405" s="164" t="s">
        <v>2781</v>
      </c>
      <c r="BB2405" s="164">
        <v>1352.893</v>
      </c>
      <c r="BC2405" s="82">
        <f t="shared" si="54"/>
        <v>1637.00053</v>
      </c>
    </row>
    <row r="2406" spans="53:55" x14ac:dyDescent="0.25">
      <c r="BA2406" s="164" t="s">
        <v>2782</v>
      </c>
      <c r="BB2406" s="164">
        <v>578.51199999999994</v>
      </c>
      <c r="BC2406" s="82">
        <f t="shared" si="54"/>
        <v>699.99951999999996</v>
      </c>
    </row>
    <row r="2407" spans="53:55" x14ac:dyDescent="0.25">
      <c r="BA2407" s="164" t="s">
        <v>2783</v>
      </c>
      <c r="BB2407" s="164">
        <v>600</v>
      </c>
      <c r="BC2407" s="82">
        <f t="shared" si="54"/>
        <v>726</v>
      </c>
    </row>
    <row r="2408" spans="53:55" x14ac:dyDescent="0.25">
      <c r="BA2408" s="164" t="s">
        <v>2784</v>
      </c>
      <c r="BB2408" s="164">
        <v>634.71100000000001</v>
      </c>
      <c r="BC2408" s="82">
        <f t="shared" si="54"/>
        <v>768.00031000000001</v>
      </c>
    </row>
    <row r="2409" spans="53:55" x14ac:dyDescent="0.25">
      <c r="BA2409" s="164" t="s">
        <v>2785</v>
      </c>
      <c r="BB2409" s="164">
        <v>711.57</v>
      </c>
      <c r="BC2409" s="82">
        <f t="shared" si="54"/>
        <v>860.99970000000008</v>
      </c>
    </row>
    <row r="2410" spans="53:55" x14ac:dyDescent="0.25">
      <c r="BA2410" s="164" t="s">
        <v>2786</v>
      </c>
      <c r="BB2410" s="164">
        <v>728.92600000000004</v>
      </c>
      <c r="BC2410" s="82">
        <f t="shared" si="54"/>
        <v>882.00045999999998</v>
      </c>
    </row>
    <row r="2411" spans="53:55" x14ac:dyDescent="0.25">
      <c r="BA2411" s="164" t="s">
        <v>2787</v>
      </c>
      <c r="BB2411" s="164">
        <v>784.298</v>
      </c>
      <c r="BC2411" s="82">
        <f t="shared" si="54"/>
        <v>949.00058000000001</v>
      </c>
    </row>
    <row r="2412" spans="53:55" x14ac:dyDescent="0.25">
      <c r="BA2412" s="164" t="s">
        <v>2788</v>
      </c>
      <c r="BB2412" s="164">
        <v>918.18200000000002</v>
      </c>
      <c r="BC2412" s="82">
        <f t="shared" si="54"/>
        <v>1111.0002199999999</v>
      </c>
    </row>
    <row r="2413" spans="53:55" x14ac:dyDescent="0.25">
      <c r="BA2413" s="164" t="s">
        <v>2789</v>
      </c>
      <c r="BB2413" s="164">
        <v>793.38800000000003</v>
      </c>
      <c r="BC2413" s="82">
        <f t="shared" si="54"/>
        <v>959.99948000000006</v>
      </c>
    </row>
    <row r="2414" spans="53:55" x14ac:dyDescent="0.25">
      <c r="BA2414" s="164" t="s">
        <v>2790</v>
      </c>
      <c r="BB2414" s="164">
        <v>1006.612</v>
      </c>
      <c r="BC2414" s="82">
        <f t="shared" si="54"/>
        <v>1218.0005199999998</v>
      </c>
    </row>
    <row r="2415" spans="53:55" x14ac:dyDescent="0.25">
      <c r="BA2415" s="164" t="s">
        <v>2791</v>
      </c>
      <c r="BB2415" s="164">
        <v>1253.7190000000001</v>
      </c>
      <c r="BC2415" s="82">
        <f t="shared" si="54"/>
        <v>1516.99999</v>
      </c>
    </row>
    <row r="2416" spans="53:55" x14ac:dyDescent="0.25">
      <c r="BA2416" s="164" t="s">
        <v>2792</v>
      </c>
      <c r="BB2416" s="164">
        <v>1275.2070000000001</v>
      </c>
      <c r="BC2416" s="82">
        <f t="shared" si="54"/>
        <v>1543.0004700000002</v>
      </c>
    </row>
    <row r="2417" spans="53:55" x14ac:dyDescent="0.25">
      <c r="BA2417" s="164" t="s">
        <v>2793</v>
      </c>
      <c r="BB2417" s="164">
        <v>1300</v>
      </c>
      <c r="BC2417" s="82">
        <f t="shared" si="54"/>
        <v>1573</v>
      </c>
    </row>
    <row r="2418" spans="53:55" x14ac:dyDescent="0.25">
      <c r="BA2418" s="164" t="s">
        <v>2794</v>
      </c>
      <c r="BB2418" s="164">
        <v>1352.893</v>
      </c>
      <c r="BC2418" s="82">
        <f t="shared" si="54"/>
        <v>1637.00053</v>
      </c>
    </row>
    <row r="2419" spans="53:55" x14ac:dyDescent="0.25">
      <c r="BA2419" s="164" t="s">
        <v>2795</v>
      </c>
      <c r="BB2419" s="164">
        <v>282.64499999999998</v>
      </c>
      <c r="BC2419" s="82">
        <f t="shared" si="54"/>
        <v>342.00044999999994</v>
      </c>
    </row>
    <row r="2420" spans="53:55" x14ac:dyDescent="0.25">
      <c r="BA2420" s="164" t="s">
        <v>2796</v>
      </c>
      <c r="BB2420" s="164">
        <v>337.19</v>
      </c>
      <c r="BC2420" s="82">
        <f t="shared" si="54"/>
        <v>407.99989999999997</v>
      </c>
    </row>
    <row r="2421" spans="53:55" x14ac:dyDescent="0.25">
      <c r="BA2421" s="164" t="s">
        <v>2797</v>
      </c>
      <c r="BB2421" s="164">
        <v>347.10700000000003</v>
      </c>
      <c r="BC2421" s="82">
        <f t="shared" si="54"/>
        <v>419.99947000000003</v>
      </c>
    </row>
    <row r="2422" spans="53:55" x14ac:dyDescent="0.25">
      <c r="BA2422" s="164" t="s">
        <v>2798</v>
      </c>
      <c r="BB2422" s="164">
        <v>398.34699999999998</v>
      </c>
      <c r="BC2422" s="82">
        <f t="shared" si="54"/>
        <v>481.99986999999999</v>
      </c>
    </row>
    <row r="2423" spans="53:55" x14ac:dyDescent="0.25">
      <c r="BA2423" s="164" t="s">
        <v>2799</v>
      </c>
      <c r="BB2423" s="164">
        <v>414.87599999999998</v>
      </c>
      <c r="BC2423" s="82">
        <f t="shared" si="54"/>
        <v>501.99995999999993</v>
      </c>
    </row>
    <row r="2424" spans="53:55" x14ac:dyDescent="0.25">
      <c r="BA2424" s="164" t="s">
        <v>2800</v>
      </c>
      <c r="BB2424" s="164">
        <v>469.42099999999999</v>
      </c>
      <c r="BC2424" s="82">
        <f t="shared" si="54"/>
        <v>567.99941000000001</v>
      </c>
    </row>
    <row r="2425" spans="53:55" x14ac:dyDescent="0.25">
      <c r="BA2425" s="164" t="s">
        <v>2801</v>
      </c>
      <c r="BB2425" s="164">
        <v>500</v>
      </c>
      <c r="BC2425" s="82">
        <f t="shared" si="54"/>
        <v>605</v>
      </c>
    </row>
    <row r="2426" spans="53:55" x14ac:dyDescent="0.25">
      <c r="BA2426" s="164" t="s">
        <v>2802</v>
      </c>
      <c r="BB2426" s="164">
        <v>540.49599999999998</v>
      </c>
      <c r="BC2426" s="82">
        <f t="shared" si="54"/>
        <v>654.00015999999994</v>
      </c>
    </row>
    <row r="2427" spans="53:55" x14ac:dyDescent="0.25">
      <c r="BA2427" s="164" t="s">
        <v>2803</v>
      </c>
      <c r="BB2427" s="164">
        <v>618.18200000000002</v>
      </c>
      <c r="BC2427" s="82">
        <f t="shared" si="54"/>
        <v>748.00022000000001</v>
      </c>
    </row>
    <row r="2428" spans="53:55" x14ac:dyDescent="0.25">
      <c r="BA2428" s="164" t="s">
        <v>2804</v>
      </c>
      <c r="BB2428" s="164">
        <v>702.47900000000004</v>
      </c>
      <c r="BC2428" s="82">
        <f t="shared" si="54"/>
        <v>849.99959000000001</v>
      </c>
    </row>
    <row r="2429" spans="53:55" x14ac:dyDescent="0.25">
      <c r="BA2429" s="164" t="s">
        <v>2805</v>
      </c>
      <c r="BB2429" s="164">
        <v>769.42100000000005</v>
      </c>
      <c r="BC2429" s="82">
        <f t="shared" si="54"/>
        <v>930.99941000000001</v>
      </c>
    </row>
    <row r="2430" spans="53:55" x14ac:dyDescent="0.25">
      <c r="BA2430" s="164" t="s">
        <v>2806</v>
      </c>
      <c r="BB2430" s="164">
        <v>803.30600000000004</v>
      </c>
      <c r="BC2430" s="82">
        <f t="shared" si="54"/>
        <v>972.00026000000003</v>
      </c>
    </row>
    <row r="2431" spans="53:55" x14ac:dyDescent="0.25">
      <c r="BA2431" s="164" t="s">
        <v>2807</v>
      </c>
      <c r="BB2431" s="164">
        <v>952.06600000000003</v>
      </c>
      <c r="BC2431" s="82">
        <f t="shared" si="54"/>
        <v>1151.9998599999999</v>
      </c>
    </row>
    <row r="2432" spans="53:55" x14ac:dyDescent="0.25">
      <c r="BA2432" s="164" t="s">
        <v>2808</v>
      </c>
      <c r="BB2432" s="164">
        <v>1014.05</v>
      </c>
      <c r="BC2432" s="82">
        <f t="shared" si="54"/>
        <v>1227.0004999999999</v>
      </c>
    </row>
    <row r="2433" spans="53:55" x14ac:dyDescent="0.25">
      <c r="BA2433" s="164" t="s">
        <v>2809</v>
      </c>
      <c r="BB2433" s="164">
        <v>1146.2809999999999</v>
      </c>
      <c r="BC2433" s="82">
        <f t="shared" si="54"/>
        <v>1387.00001</v>
      </c>
    </row>
    <row r="2434" spans="53:55" x14ac:dyDescent="0.25">
      <c r="BA2434" s="164" t="s">
        <v>2810</v>
      </c>
      <c r="BB2434" s="164">
        <v>1214.05</v>
      </c>
      <c r="BC2434" s="82">
        <f t="shared" si="54"/>
        <v>1469.0004999999999</v>
      </c>
    </row>
    <row r="2435" spans="53:55" x14ac:dyDescent="0.25">
      <c r="BA2435" s="164" t="s">
        <v>2811</v>
      </c>
      <c r="BB2435" s="164">
        <v>1324.7929999999999</v>
      </c>
      <c r="BC2435" s="82">
        <f t="shared" ref="BC2435:BC2498" si="55">BB2435*1.21</f>
        <v>1602.9995299999998</v>
      </c>
    </row>
    <row r="2436" spans="53:55" x14ac:dyDescent="0.25">
      <c r="BA2436" s="164" t="s">
        <v>2812</v>
      </c>
      <c r="BB2436" s="164">
        <v>1590.0830000000001</v>
      </c>
      <c r="BC2436" s="82">
        <f t="shared" si="55"/>
        <v>1924.0004300000001</v>
      </c>
    </row>
    <row r="2437" spans="53:55" x14ac:dyDescent="0.25">
      <c r="BA2437" s="164" t="s">
        <v>2813</v>
      </c>
      <c r="BB2437" s="164">
        <v>2071.9009999999998</v>
      </c>
      <c r="BC2437" s="82">
        <f t="shared" si="55"/>
        <v>2507.0002099999997</v>
      </c>
    </row>
    <row r="2438" spans="53:55" x14ac:dyDescent="0.25">
      <c r="BA2438" s="164" t="s">
        <v>2814</v>
      </c>
      <c r="BB2438" s="164">
        <v>352.89299999999997</v>
      </c>
      <c r="BC2438" s="82">
        <f t="shared" si="55"/>
        <v>427.00052999999997</v>
      </c>
    </row>
    <row r="2439" spans="53:55" x14ac:dyDescent="0.25">
      <c r="BA2439" s="164" t="s">
        <v>2815</v>
      </c>
      <c r="BB2439" s="164">
        <v>420.661</v>
      </c>
      <c r="BC2439" s="82">
        <f t="shared" si="55"/>
        <v>508.99980999999997</v>
      </c>
    </row>
    <row r="2440" spans="53:55" x14ac:dyDescent="0.25">
      <c r="BA2440" s="164" t="s">
        <v>2816</v>
      </c>
      <c r="BB2440" s="164">
        <v>433.05799999999999</v>
      </c>
      <c r="BC2440" s="82">
        <f t="shared" si="55"/>
        <v>524.00018</v>
      </c>
    </row>
    <row r="2441" spans="53:55" x14ac:dyDescent="0.25">
      <c r="BA2441" s="164" t="s">
        <v>2817</v>
      </c>
      <c r="BB2441" s="164">
        <v>497.52100000000002</v>
      </c>
      <c r="BC2441" s="82">
        <f t="shared" si="55"/>
        <v>602.00040999999999</v>
      </c>
    </row>
    <row r="2442" spans="53:55" x14ac:dyDescent="0.25">
      <c r="BA2442" s="164" t="s">
        <v>2818</v>
      </c>
      <c r="BB2442" s="164">
        <v>518.18200000000002</v>
      </c>
      <c r="BC2442" s="82">
        <f t="shared" si="55"/>
        <v>627.00022000000001</v>
      </c>
    </row>
    <row r="2443" spans="53:55" x14ac:dyDescent="0.25">
      <c r="BA2443" s="164" t="s">
        <v>2819</v>
      </c>
      <c r="BB2443" s="164">
        <v>585.95000000000005</v>
      </c>
      <c r="BC2443" s="82">
        <f t="shared" si="55"/>
        <v>708.99950000000001</v>
      </c>
    </row>
    <row r="2444" spans="53:55" x14ac:dyDescent="0.25">
      <c r="BA2444" s="164" t="s">
        <v>2820</v>
      </c>
      <c r="BB2444" s="164">
        <v>624.79300000000001</v>
      </c>
      <c r="BC2444" s="82">
        <f t="shared" si="55"/>
        <v>755.99952999999994</v>
      </c>
    </row>
    <row r="2445" spans="53:55" x14ac:dyDescent="0.25">
      <c r="BA2445" s="164" t="s">
        <v>2821</v>
      </c>
      <c r="BB2445" s="164">
        <v>675.20699999999999</v>
      </c>
      <c r="BC2445" s="82">
        <f t="shared" si="55"/>
        <v>817.00046999999995</v>
      </c>
    </row>
    <row r="2446" spans="53:55" x14ac:dyDescent="0.25">
      <c r="BA2446" s="164" t="s">
        <v>2822</v>
      </c>
      <c r="BB2446" s="164">
        <v>772.72699999999998</v>
      </c>
      <c r="BC2446" s="82">
        <f t="shared" si="55"/>
        <v>934.99966999999992</v>
      </c>
    </row>
    <row r="2447" spans="53:55" x14ac:dyDescent="0.25">
      <c r="BA2447" s="164" t="s">
        <v>2823</v>
      </c>
      <c r="BB2447" s="164">
        <v>877.68600000000004</v>
      </c>
      <c r="BC2447" s="82">
        <f t="shared" si="55"/>
        <v>1062.0000600000001</v>
      </c>
    </row>
    <row r="2448" spans="53:55" x14ac:dyDescent="0.25">
      <c r="BA2448" s="164" t="s">
        <v>2824</v>
      </c>
      <c r="BB2448" s="164">
        <v>961.15700000000004</v>
      </c>
      <c r="BC2448" s="82">
        <f t="shared" si="55"/>
        <v>1162.9999700000001</v>
      </c>
    </row>
    <row r="2449" spans="53:55" x14ac:dyDescent="0.25">
      <c r="BA2449" s="164" t="s">
        <v>2825</v>
      </c>
      <c r="BB2449" s="164">
        <v>1003.306</v>
      </c>
      <c r="BC2449" s="82">
        <f t="shared" si="55"/>
        <v>1214.00026</v>
      </c>
    </row>
    <row r="2450" spans="53:55" x14ac:dyDescent="0.25">
      <c r="BA2450" s="164" t="s">
        <v>2826</v>
      </c>
      <c r="BB2450" s="164">
        <v>1190.0830000000001</v>
      </c>
      <c r="BC2450" s="82">
        <f t="shared" si="55"/>
        <v>1440.0004300000001</v>
      </c>
    </row>
    <row r="2451" spans="53:55" x14ac:dyDescent="0.25">
      <c r="BA2451" s="164" t="s">
        <v>2827</v>
      </c>
      <c r="BB2451" s="164">
        <v>1266.942</v>
      </c>
      <c r="BC2451" s="82">
        <f t="shared" si="55"/>
        <v>1532.99982</v>
      </c>
    </row>
    <row r="2452" spans="53:55" x14ac:dyDescent="0.25">
      <c r="BA2452" s="164" t="s">
        <v>2828</v>
      </c>
      <c r="BB2452" s="164">
        <v>1432.231</v>
      </c>
      <c r="BC2452" s="82">
        <f t="shared" si="55"/>
        <v>1732.9995099999999</v>
      </c>
    </row>
    <row r="2453" spans="53:55" x14ac:dyDescent="0.25">
      <c r="BA2453" s="164" t="s">
        <v>2829</v>
      </c>
      <c r="BB2453" s="164">
        <v>1517.355</v>
      </c>
      <c r="BC2453" s="82">
        <f t="shared" si="55"/>
        <v>1835.99955</v>
      </c>
    </row>
    <row r="2454" spans="53:55" x14ac:dyDescent="0.25">
      <c r="BA2454" s="164" t="s">
        <v>2830</v>
      </c>
      <c r="BB2454" s="164">
        <v>1655.3720000000001</v>
      </c>
      <c r="BC2454" s="82">
        <f t="shared" si="55"/>
        <v>2003.0001199999999</v>
      </c>
    </row>
    <row r="2455" spans="53:55" x14ac:dyDescent="0.25">
      <c r="BA2455" s="164" t="s">
        <v>2831</v>
      </c>
      <c r="BB2455" s="164">
        <v>1987.6030000000001</v>
      </c>
      <c r="BC2455" s="82">
        <f t="shared" si="55"/>
        <v>2404.9996299999998</v>
      </c>
    </row>
    <row r="2456" spans="53:55" x14ac:dyDescent="0.25">
      <c r="BA2456" s="164" t="s">
        <v>2832</v>
      </c>
      <c r="BB2456" s="164">
        <v>2589.2559999999999</v>
      </c>
      <c r="BC2456" s="82">
        <f t="shared" si="55"/>
        <v>3132.9997599999997</v>
      </c>
    </row>
    <row r="2457" spans="53:55" x14ac:dyDescent="0.25">
      <c r="BA2457" s="164" t="s">
        <v>2833</v>
      </c>
      <c r="BB2457" s="164">
        <v>352.89299999999997</v>
      </c>
      <c r="BC2457" s="82">
        <f t="shared" si="55"/>
        <v>427.00052999999997</v>
      </c>
    </row>
    <row r="2458" spans="53:55" x14ac:dyDescent="0.25">
      <c r="BA2458" s="164" t="s">
        <v>2834</v>
      </c>
      <c r="BB2458" s="164">
        <v>420.661</v>
      </c>
      <c r="BC2458" s="82">
        <f t="shared" si="55"/>
        <v>508.99980999999997</v>
      </c>
    </row>
    <row r="2459" spans="53:55" x14ac:dyDescent="0.25">
      <c r="BA2459" s="164" t="s">
        <v>2835</v>
      </c>
      <c r="BB2459" s="164">
        <v>433.05799999999999</v>
      </c>
      <c r="BC2459" s="82">
        <f t="shared" si="55"/>
        <v>524.00018</v>
      </c>
    </row>
    <row r="2460" spans="53:55" x14ac:dyDescent="0.25">
      <c r="BA2460" s="164" t="s">
        <v>2836</v>
      </c>
      <c r="BB2460" s="164">
        <v>497.52100000000002</v>
      </c>
      <c r="BC2460" s="82">
        <f t="shared" si="55"/>
        <v>602.00040999999999</v>
      </c>
    </row>
    <row r="2461" spans="53:55" x14ac:dyDescent="0.25">
      <c r="BA2461" s="164" t="s">
        <v>2837</v>
      </c>
      <c r="BB2461" s="164">
        <v>518.18200000000002</v>
      </c>
      <c r="BC2461" s="82">
        <f t="shared" si="55"/>
        <v>627.00022000000001</v>
      </c>
    </row>
    <row r="2462" spans="53:55" x14ac:dyDescent="0.25">
      <c r="BA2462" s="164" t="s">
        <v>2838</v>
      </c>
      <c r="BB2462" s="164">
        <v>585.95000000000005</v>
      </c>
      <c r="BC2462" s="82">
        <f t="shared" si="55"/>
        <v>708.99950000000001</v>
      </c>
    </row>
    <row r="2463" spans="53:55" x14ac:dyDescent="0.25">
      <c r="BA2463" s="164" t="s">
        <v>2839</v>
      </c>
      <c r="BB2463" s="164">
        <v>624.79300000000001</v>
      </c>
      <c r="BC2463" s="82">
        <f t="shared" si="55"/>
        <v>755.99952999999994</v>
      </c>
    </row>
    <row r="2464" spans="53:55" x14ac:dyDescent="0.25">
      <c r="BA2464" s="164" t="s">
        <v>2840</v>
      </c>
      <c r="BB2464" s="164">
        <v>675.20699999999999</v>
      </c>
      <c r="BC2464" s="82">
        <f t="shared" si="55"/>
        <v>817.00046999999995</v>
      </c>
    </row>
    <row r="2465" spans="53:55" x14ac:dyDescent="0.25">
      <c r="BA2465" s="164" t="s">
        <v>2841</v>
      </c>
      <c r="BB2465" s="164">
        <v>772.72699999999998</v>
      </c>
      <c r="BC2465" s="82">
        <f t="shared" si="55"/>
        <v>934.99966999999992</v>
      </c>
    </row>
    <row r="2466" spans="53:55" x14ac:dyDescent="0.25">
      <c r="BA2466" s="164" t="s">
        <v>2842</v>
      </c>
      <c r="BB2466" s="164">
        <v>877.68600000000004</v>
      </c>
      <c r="BC2466" s="82">
        <f t="shared" si="55"/>
        <v>1062.0000600000001</v>
      </c>
    </row>
    <row r="2467" spans="53:55" x14ac:dyDescent="0.25">
      <c r="BA2467" s="164" t="s">
        <v>2843</v>
      </c>
      <c r="BB2467" s="164">
        <v>961.15700000000004</v>
      </c>
      <c r="BC2467" s="82">
        <f t="shared" si="55"/>
        <v>1162.9999700000001</v>
      </c>
    </row>
    <row r="2468" spans="53:55" x14ac:dyDescent="0.25">
      <c r="BA2468" s="164" t="s">
        <v>2844</v>
      </c>
      <c r="BB2468" s="164">
        <v>1003.306</v>
      </c>
      <c r="BC2468" s="82">
        <f t="shared" si="55"/>
        <v>1214.00026</v>
      </c>
    </row>
    <row r="2469" spans="53:55" x14ac:dyDescent="0.25">
      <c r="BA2469" s="164" t="s">
        <v>2845</v>
      </c>
      <c r="BB2469" s="164">
        <v>1190.0830000000001</v>
      </c>
      <c r="BC2469" s="82">
        <f t="shared" si="55"/>
        <v>1440.0004300000001</v>
      </c>
    </row>
    <row r="2470" spans="53:55" x14ac:dyDescent="0.25">
      <c r="BA2470" s="164" t="s">
        <v>2846</v>
      </c>
      <c r="BB2470" s="164">
        <v>1266.942</v>
      </c>
      <c r="BC2470" s="82">
        <f t="shared" si="55"/>
        <v>1532.99982</v>
      </c>
    </row>
    <row r="2471" spans="53:55" x14ac:dyDescent="0.25">
      <c r="BA2471" s="164" t="s">
        <v>2847</v>
      </c>
      <c r="BB2471" s="164">
        <v>1432.231</v>
      </c>
      <c r="BC2471" s="82">
        <f t="shared" si="55"/>
        <v>1732.9995099999999</v>
      </c>
    </row>
    <row r="2472" spans="53:55" x14ac:dyDescent="0.25">
      <c r="BA2472" s="164" t="s">
        <v>2848</v>
      </c>
      <c r="BB2472" s="164">
        <v>1517.355</v>
      </c>
      <c r="BC2472" s="82">
        <f t="shared" si="55"/>
        <v>1835.99955</v>
      </c>
    </row>
    <row r="2473" spans="53:55" x14ac:dyDescent="0.25">
      <c r="BA2473" s="164" t="s">
        <v>2849</v>
      </c>
      <c r="BB2473" s="164">
        <v>1655.3720000000001</v>
      </c>
      <c r="BC2473" s="82">
        <f t="shared" si="55"/>
        <v>2003.0001199999999</v>
      </c>
    </row>
    <row r="2474" spans="53:55" x14ac:dyDescent="0.25">
      <c r="BA2474" s="164" t="s">
        <v>2850</v>
      </c>
      <c r="BB2474" s="164">
        <v>1987.6030000000001</v>
      </c>
      <c r="BC2474" s="82">
        <f t="shared" si="55"/>
        <v>2404.9996299999998</v>
      </c>
    </row>
    <row r="2475" spans="53:55" x14ac:dyDescent="0.25">
      <c r="BA2475" s="164" t="s">
        <v>2851</v>
      </c>
      <c r="BB2475" s="164">
        <v>2589.2559999999999</v>
      </c>
      <c r="BC2475" s="82">
        <f t="shared" si="55"/>
        <v>3132.9997599999997</v>
      </c>
    </row>
    <row r="2476" spans="53:55" x14ac:dyDescent="0.25">
      <c r="BA2476" s="164" t="s">
        <v>2852</v>
      </c>
      <c r="BB2476" s="164">
        <v>352.89299999999997</v>
      </c>
      <c r="BC2476" s="82">
        <f t="shared" si="55"/>
        <v>427.00052999999997</v>
      </c>
    </row>
    <row r="2477" spans="53:55" x14ac:dyDescent="0.25">
      <c r="BA2477" s="164" t="s">
        <v>2853</v>
      </c>
      <c r="BB2477" s="164">
        <v>420.661</v>
      </c>
      <c r="BC2477" s="82">
        <f t="shared" si="55"/>
        <v>508.99980999999997</v>
      </c>
    </row>
    <row r="2478" spans="53:55" x14ac:dyDescent="0.25">
      <c r="BA2478" s="164" t="s">
        <v>2854</v>
      </c>
      <c r="BB2478" s="164">
        <v>433.05799999999999</v>
      </c>
      <c r="BC2478" s="82">
        <f t="shared" si="55"/>
        <v>524.00018</v>
      </c>
    </row>
    <row r="2479" spans="53:55" x14ac:dyDescent="0.25">
      <c r="BA2479" s="164" t="s">
        <v>2855</v>
      </c>
      <c r="BB2479" s="164">
        <v>497.52100000000002</v>
      </c>
      <c r="BC2479" s="82">
        <f t="shared" si="55"/>
        <v>602.00040999999999</v>
      </c>
    </row>
    <row r="2480" spans="53:55" x14ac:dyDescent="0.25">
      <c r="BA2480" s="164" t="s">
        <v>2856</v>
      </c>
      <c r="BB2480" s="164">
        <v>518.18200000000002</v>
      </c>
      <c r="BC2480" s="82">
        <f t="shared" si="55"/>
        <v>627.00022000000001</v>
      </c>
    </row>
    <row r="2481" spans="53:55" x14ac:dyDescent="0.25">
      <c r="BA2481" s="164" t="s">
        <v>2857</v>
      </c>
      <c r="BB2481" s="164">
        <v>585.95000000000005</v>
      </c>
      <c r="BC2481" s="82">
        <f t="shared" si="55"/>
        <v>708.99950000000001</v>
      </c>
    </row>
    <row r="2482" spans="53:55" x14ac:dyDescent="0.25">
      <c r="BA2482" s="164" t="s">
        <v>2858</v>
      </c>
      <c r="BB2482" s="164">
        <v>624.79300000000001</v>
      </c>
      <c r="BC2482" s="82">
        <f t="shared" si="55"/>
        <v>755.99952999999994</v>
      </c>
    </row>
    <row r="2483" spans="53:55" x14ac:dyDescent="0.25">
      <c r="BA2483" s="164" t="s">
        <v>2859</v>
      </c>
      <c r="BB2483" s="164">
        <v>675.20699999999999</v>
      </c>
      <c r="BC2483" s="82">
        <f t="shared" si="55"/>
        <v>817.00046999999995</v>
      </c>
    </row>
    <row r="2484" spans="53:55" x14ac:dyDescent="0.25">
      <c r="BA2484" s="164" t="s">
        <v>2860</v>
      </c>
      <c r="BB2484" s="164">
        <v>772.72699999999998</v>
      </c>
      <c r="BC2484" s="82">
        <f t="shared" si="55"/>
        <v>934.99966999999992</v>
      </c>
    </row>
    <row r="2485" spans="53:55" x14ac:dyDescent="0.25">
      <c r="BA2485" s="164" t="s">
        <v>2861</v>
      </c>
      <c r="BB2485" s="164">
        <v>877.68600000000004</v>
      </c>
      <c r="BC2485" s="82">
        <f t="shared" si="55"/>
        <v>1062.0000600000001</v>
      </c>
    </row>
    <row r="2486" spans="53:55" x14ac:dyDescent="0.25">
      <c r="BA2486" s="164" t="s">
        <v>2862</v>
      </c>
      <c r="BB2486" s="164">
        <v>961.15700000000004</v>
      </c>
      <c r="BC2486" s="82">
        <f t="shared" si="55"/>
        <v>1162.9999700000001</v>
      </c>
    </row>
    <row r="2487" spans="53:55" x14ac:dyDescent="0.25">
      <c r="BA2487" s="164" t="s">
        <v>2863</v>
      </c>
      <c r="BB2487" s="164">
        <v>1003.306</v>
      </c>
      <c r="BC2487" s="82">
        <f t="shared" si="55"/>
        <v>1214.00026</v>
      </c>
    </row>
    <row r="2488" spans="53:55" x14ac:dyDescent="0.25">
      <c r="BA2488" s="164" t="s">
        <v>2864</v>
      </c>
      <c r="BB2488" s="164">
        <v>1190.0830000000001</v>
      </c>
      <c r="BC2488" s="82">
        <f t="shared" si="55"/>
        <v>1440.0004300000001</v>
      </c>
    </row>
    <row r="2489" spans="53:55" x14ac:dyDescent="0.25">
      <c r="BA2489" s="164" t="s">
        <v>2865</v>
      </c>
      <c r="BB2489" s="164">
        <v>1266.942</v>
      </c>
      <c r="BC2489" s="82">
        <f t="shared" si="55"/>
        <v>1532.99982</v>
      </c>
    </row>
    <row r="2490" spans="53:55" x14ac:dyDescent="0.25">
      <c r="BA2490" s="164" t="s">
        <v>2866</v>
      </c>
      <c r="BB2490" s="164">
        <v>1432.231</v>
      </c>
      <c r="BC2490" s="82">
        <f t="shared" si="55"/>
        <v>1732.9995099999999</v>
      </c>
    </row>
    <row r="2491" spans="53:55" x14ac:dyDescent="0.25">
      <c r="BA2491" s="164" t="s">
        <v>2867</v>
      </c>
      <c r="BB2491" s="164">
        <v>1517.355</v>
      </c>
      <c r="BC2491" s="82">
        <f t="shared" si="55"/>
        <v>1835.99955</v>
      </c>
    </row>
    <row r="2492" spans="53:55" x14ac:dyDescent="0.25">
      <c r="BA2492" s="164" t="s">
        <v>2868</v>
      </c>
      <c r="BB2492" s="164">
        <v>1655.3720000000001</v>
      </c>
      <c r="BC2492" s="82">
        <f t="shared" si="55"/>
        <v>2003.0001199999999</v>
      </c>
    </row>
    <row r="2493" spans="53:55" x14ac:dyDescent="0.25">
      <c r="BA2493" s="164" t="s">
        <v>2869</v>
      </c>
      <c r="BB2493" s="164">
        <v>1987.6030000000001</v>
      </c>
      <c r="BC2493" s="82">
        <f t="shared" si="55"/>
        <v>2404.9996299999998</v>
      </c>
    </row>
    <row r="2494" spans="53:55" x14ac:dyDescent="0.25">
      <c r="BA2494" s="164" t="s">
        <v>2870</v>
      </c>
      <c r="BB2494" s="164">
        <v>2589.2559999999999</v>
      </c>
      <c r="BC2494" s="82">
        <f t="shared" si="55"/>
        <v>3132.9997599999997</v>
      </c>
    </row>
    <row r="2495" spans="53:55" x14ac:dyDescent="0.25">
      <c r="BA2495" s="164" t="s">
        <v>2871</v>
      </c>
      <c r="BB2495" s="164">
        <v>352.89299999999997</v>
      </c>
      <c r="BC2495" s="82">
        <f t="shared" si="55"/>
        <v>427.00052999999997</v>
      </c>
    </row>
    <row r="2496" spans="53:55" x14ac:dyDescent="0.25">
      <c r="BA2496" s="164" t="s">
        <v>2872</v>
      </c>
      <c r="BB2496" s="164">
        <v>420.661</v>
      </c>
      <c r="BC2496" s="82">
        <f t="shared" si="55"/>
        <v>508.99980999999997</v>
      </c>
    </row>
    <row r="2497" spans="53:55" x14ac:dyDescent="0.25">
      <c r="BA2497" s="164" t="s">
        <v>2873</v>
      </c>
      <c r="BB2497" s="164">
        <v>433.05799999999999</v>
      </c>
      <c r="BC2497" s="82">
        <f t="shared" si="55"/>
        <v>524.00018</v>
      </c>
    </row>
    <row r="2498" spans="53:55" x14ac:dyDescent="0.25">
      <c r="BA2498" s="164" t="s">
        <v>2874</v>
      </c>
      <c r="BB2498" s="164">
        <v>497.52100000000002</v>
      </c>
      <c r="BC2498" s="82">
        <f t="shared" si="55"/>
        <v>602.00040999999999</v>
      </c>
    </row>
    <row r="2499" spans="53:55" x14ac:dyDescent="0.25">
      <c r="BA2499" s="164" t="s">
        <v>2875</v>
      </c>
      <c r="BB2499" s="164">
        <v>518.18200000000002</v>
      </c>
      <c r="BC2499" s="82">
        <f t="shared" ref="BC2499:BC2562" si="56">BB2499*1.21</f>
        <v>627.00022000000001</v>
      </c>
    </row>
    <row r="2500" spans="53:55" x14ac:dyDescent="0.25">
      <c r="BA2500" s="164" t="s">
        <v>2876</v>
      </c>
      <c r="BB2500" s="164">
        <v>585.95000000000005</v>
      </c>
      <c r="BC2500" s="82">
        <f t="shared" si="56"/>
        <v>708.99950000000001</v>
      </c>
    </row>
    <row r="2501" spans="53:55" x14ac:dyDescent="0.25">
      <c r="BA2501" s="164" t="s">
        <v>2877</v>
      </c>
      <c r="BB2501" s="164">
        <v>624.79300000000001</v>
      </c>
      <c r="BC2501" s="82">
        <f t="shared" si="56"/>
        <v>755.99952999999994</v>
      </c>
    </row>
    <row r="2502" spans="53:55" x14ac:dyDescent="0.25">
      <c r="BA2502" s="164" t="s">
        <v>2878</v>
      </c>
      <c r="BB2502" s="164">
        <v>675.20699999999999</v>
      </c>
      <c r="BC2502" s="82">
        <f t="shared" si="56"/>
        <v>817.00046999999995</v>
      </c>
    </row>
    <row r="2503" spans="53:55" x14ac:dyDescent="0.25">
      <c r="BA2503" s="164" t="s">
        <v>2879</v>
      </c>
      <c r="BB2503" s="164">
        <v>772.72699999999998</v>
      </c>
      <c r="BC2503" s="82">
        <f t="shared" si="56"/>
        <v>934.99966999999992</v>
      </c>
    </row>
    <row r="2504" spans="53:55" x14ac:dyDescent="0.25">
      <c r="BA2504" s="164" t="s">
        <v>2880</v>
      </c>
      <c r="BB2504" s="164">
        <v>877.68600000000004</v>
      </c>
      <c r="BC2504" s="82">
        <f t="shared" si="56"/>
        <v>1062.0000600000001</v>
      </c>
    </row>
    <row r="2505" spans="53:55" x14ac:dyDescent="0.25">
      <c r="BA2505" s="164" t="s">
        <v>2881</v>
      </c>
      <c r="BB2505" s="164">
        <v>961.15700000000004</v>
      </c>
      <c r="BC2505" s="82">
        <f t="shared" si="56"/>
        <v>1162.9999700000001</v>
      </c>
    </row>
    <row r="2506" spans="53:55" x14ac:dyDescent="0.25">
      <c r="BA2506" s="164" t="s">
        <v>2882</v>
      </c>
      <c r="BB2506" s="164">
        <v>1003.306</v>
      </c>
      <c r="BC2506" s="82">
        <f t="shared" si="56"/>
        <v>1214.00026</v>
      </c>
    </row>
    <row r="2507" spans="53:55" x14ac:dyDescent="0.25">
      <c r="BA2507" s="164" t="s">
        <v>2883</v>
      </c>
      <c r="BB2507" s="164">
        <v>1190.0830000000001</v>
      </c>
      <c r="BC2507" s="82">
        <f t="shared" si="56"/>
        <v>1440.0004300000001</v>
      </c>
    </row>
    <row r="2508" spans="53:55" x14ac:dyDescent="0.25">
      <c r="BA2508" s="164" t="s">
        <v>2884</v>
      </c>
      <c r="BB2508" s="164">
        <v>1266.942</v>
      </c>
      <c r="BC2508" s="82">
        <f t="shared" si="56"/>
        <v>1532.99982</v>
      </c>
    </row>
    <row r="2509" spans="53:55" x14ac:dyDescent="0.25">
      <c r="BA2509" s="164" t="s">
        <v>2885</v>
      </c>
      <c r="BB2509" s="164">
        <v>1432.231</v>
      </c>
      <c r="BC2509" s="82">
        <f t="shared" si="56"/>
        <v>1732.9995099999999</v>
      </c>
    </row>
    <row r="2510" spans="53:55" x14ac:dyDescent="0.25">
      <c r="BA2510" s="164" t="s">
        <v>2886</v>
      </c>
      <c r="BB2510" s="164">
        <v>1517.355</v>
      </c>
      <c r="BC2510" s="82">
        <f t="shared" si="56"/>
        <v>1835.99955</v>
      </c>
    </row>
    <row r="2511" spans="53:55" x14ac:dyDescent="0.25">
      <c r="BA2511" s="164" t="s">
        <v>2887</v>
      </c>
      <c r="BB2511" s="164">
        <v>1655.3720000000001</v>
      </c>
      <c r="BC2511" s="82">
        <f t="shared" si="56"/>
        <v>2003.0001199999999</v>
      </c>
    </row>
    <row r="2512" spans="53:55" x14ac:dyDescent="0.25">
      <c r="BA2512" s="164" t="s">
        <v>2888</v>
      </c>
      <c r="BB2512" s="164">
        <v>1987.6030000000001</v>
      </c>
      <c r="BC2512" s="82">
        <f t="shared" si="56"/>
        <v>2404.9996299999998</v>
      </c>
    </row>
    <row r="2513" spans="53:55" x14ac:dyDescent="0.25">
      <c r="BA2513" s="164" t="s">
        <v>2889</v>
      </c>
      <c r="BB2513" s="164">
        <v>2589.2559999999999</v>
      </c>
      <c r="BC2513" s="82">
        <f t="shared" si="56"/>
        <v>3132.9997599999997</v>
      </c>
    </row>
    <row r="2514" spans="53:55" x14ac:dyDescent="0.25">
      <c r="BA2514" s="164" t="s">
        <v>2890</v>
      </c>
      <c r="BB2514" s="164">
        <v>352.89299999999997</v>
      </c>
      <c r="BC2514" s="82">
        <f t="shared" si="56"/>
        <v>427.00052999999997</v>
      </c>
    </row>
    <row r="2515" spans="53:55" x14ac:dyDescent="0.25">
      <c r="BA2515" s="164" t="s">
        <v>2891</v>
      </c>
      <c r="BB2515" s="164">
        <v>420.661</v>
      </c>
      <c r="BC2515" s="82">
        <f t="shared" si="56"/>
        <v>508.99980999999997</v>
      </c>
    </row>
    <row r="2516" spans="53:55" x14ac:dyDescent="0.25">
      <c r="BA2516" s="164" t="s">
        <v>2892</v>
      </c>
      <c r="BB2516" s="164">
        <v>433.05799999999999</v>
      </c>
      <c r="BC2516" s="82">
        <f t="shared" si="56"/>
        <v>524.00018</v>
      </c>
    </row>
    <row r="2517" spans="53:55" x14ac:dyDescent="0.25">
      <c r="BA2517" s="164" t="s">
        <v>2893</v>
      </c>
      <c r="BB2517" s="164">
        <v>497.52100000000002</v>
      </c>
      <c r="BC2517" s="82">
        <f t="shared" si="56"/>
        <v>602.00040999999999</v>
      </c>
    </row>
    <row r="2518" spans="53:55" x14ac:dyDescent="0.25">
      <c r="BA2518" s="164" t="s">
        <v>2894</v>
      </c>
      <c r="BB2518" s="164">
        <v>518.18200000000002</v>
      </c>
      <c r="BC2518" s="82">
        <f t="shared" si="56"/>
        <v>627.00022000000001</v>
      </c>
    </row>
    <row r="2519" spans="53:55" x14ac:dyDescent="0.25">
      <c r="BA2519" s="164" t="s">
        <v>2895</v>
      </c>
      <c r="BB2519" s="164">
        <v>585.95000000000005</v>
      </c>
      <c r="BC2519" s="82">
        <f t="shared" si="56"/>
        <v>708.99950000000001</v>
      </c>
    </row>
    <row r="2520" spans="53:55" x14ac:dyDescent="0.25">
      <c r="BA2520" s="164" t="s">
        <v>2896</v>
      </c>
      <c r="BB2520" s="164">
        <v>624.79300000000001</v>
      </c>
      <c r="BC2520" s="82">
        <f t="shared" si="56"/>
        <v>755.99952999999994</v>
      </c>
    </row>
    <row r="2521" spans="53:55" x14ac:dyDescent="0.25">
      <c r="BA2521" s="164" t="s">
        <v>2897</v>
      </c>
      <c r="BB2521" s="164">
        <v>675.20699999999999</v>
      </c>
      <c r="BC2521" s="82">
        <f t="shared" si="56"/>
        <v>817.00046999999995</v>
      </c>
    </row>
    <row r="2522" spans="53:55" x14ac:dyDescent="0.25">
      <c r="BA2522" s="164" t="s">
        <v>2898</v>
      </c>
      <c r="BB2522" s="164">
        <v>772.72699999999998</v>
      </c>
      <c r="BC2522" s="82">
        <f t="shared" si="56"/>
        <v>934.99966999999992</v>
      </c>
    </row>
    <row r="2523" spans="53:55" x14ac:dyDescent="0.25">
      <c r="BA2523" s="164" t="s">
        <v>2899</v>
      </c>
      <c r="BB2523" s="164">
        <v>877.68600000000004</v>
      </c>
      <c r="BC2523" s="82">
        <f t="shared" si="56"/>
        <v>1062.0000600000001</v>
      </c>
    </row>
    <row r="2524" spans="53:55" x14ac:dyDescent="0.25">
      <c r="BA2524" s="164" t="s">
        <v>2900</v>
      </c>
      <c r="BB2524" s="164">
        <v>961.15700000000004</v>
      </c>
      <c r="BC2524" s="82">
        <f t="shared" si="56"/>
        <v>1162.9999700000001</v>
      </c>
    </row>
    <row r="2525" spans="53:55" x14ac:dyDescent="0.25">
      <c r="BA2525" s="164" t="s">
        <v>2901</v>
      </c>
      <c r="BB2525" s="164">
        <v>1003.306</v>
      </c>
      <c r="BC2525" s="82">
        <f t="shared" si="56"/>
        <v>1214.00026</v>
      </c>
    </row>
    <row r="2526" spans="53:55" x14ac:dyDescent="0.25">
      <c r="BA2526" s="164" t="s">
        <v>2902</v>
      </c>
      <c r="BB2526" s="164">
        <v>1190.0830000000001</v>
      </c>
      <c r="BC2526" s="82">
        <f t="shared" si="56"/>
        <v>1440.0004300000001</v>
      </c>
    </row>
    <row r="2527" spans="53:55" x14ac:dyDescent="0.25">
      <c r="BA2527" s="164" t="s">
        <v>2903</v>
      </c>
      <c r="BB2527" s="164">
        <v>1266.942</v>
      </c>
      <c r="BC2527" s="82">
        <f t="shared" si="56"/>
        <v>1532.99982</v>
      </c>
    </row>
    <row r="2528" spans="53:55" x14ac:dyDescent="0.25">
      <c r="BA2528" s="164" t="s">
        <v>2904</v>
      </c>
      <c r="BB2528" s="164">
        <v>1432.231</v>
      </c>
      <c r="BC2528" s="82">
        <f t="shared" si="56"/>
        <v>1732.9995099999999</v>
      </c>
    </row>
    <row r="2529" spans="53:55" x14ac:dyDescent="0.25">
      <c r="BA2529" s="164" t="s">
        <v>2905</v>
      </c>
      <c r="BB2529" s="164">
        <v>1517.355</v>
      </c>
      <c r="BC2529" s="82">
        <f t="shared" si="56"/>
        <v>1835.99955</v>
      </c>
    </row>
    <row r="2530" spans="53:55" x14ac:dyDescent="0.25">
      <c r="BA2530" s="164" t="s">
        <v>2906</v>
      </c>
      <c r="BB2530" s="164">
        <v>1655.3720000000001</v>
      </c>
      <c r="BC2530" s="82">
        <f t="shared" si="56"/>
        <v>2003.0001199999999</v>
      </c>
    </row>
    <row r="2531" spans="53:55" x14ac:dyDescent="0.25">
      <c r="BA2531" s="164" t="s">
        <v>2907</v>
      </c>
      <c r="BB2531" s="164">
        <v>1987.6030000000001</v>
      </c>
      <c r="BC2531" s="82">
        <f t="shared" si="56"/>
        <v>2404.9996299999998</v>
      </c>
    </row>
    <row r="2532" spans="53:55" x14ac:dyDescent="0.25">
      <c r="BA2532" s="164" t="s">
        <v>2908</v>
      </c>
      <c r="BB2532" s="164">
        <v>2589.2559999999999</v>
      </c>
      <c r="BC2532" s="82">
        <f t="shared" si="56"/>
        <v>3132.9997599999997</v>
      </c>
    </row>
    <row r="2533" spans="53:55" x14ac:dyDescent="0.25">
      <c r="BA2533" s="164" t="s">
        <v>2909</v>
      </c>
      <c r="BB2533" s="164">
        <v>414.05</v>
      </c>
      <c r="BC2533" s="82">
        <f t="shared" si="56"/>
        <v>501.00049999999999</v>
      </c>
    </row>
    <row r="2534" spans="53:55" x14ac:dyDescent="0.25">
      <c r="BA2534" s="164" t="s">
        <v>2910</v>
      </c>
      <c r="BB2534" s="164">
        <v>415.702</v>
      </c>
      <c r="BC2534" s="82">
        <f t="shared" si="56"/>
        <v>502.99941999999999</v>
      </c>
    </row>
    <row r="2535" spans="53:55" x14ac:dyDescent="0.25">
      <c r="BA2535" s="164" t="s">
        <v>2911</v>
      </c>
      <c r="BB2535" s="164">
        <v>495.86799999999999</v>
      </c>
      <c r="BC2535" s="82">
        <f t="shared" si="56"/>
        <v>600.00027999999998</v>
      </c>
    </row>
    <row r="2536" spans="53:55" x14ac:dyDescent="0.25">
      <c r="BA2536" s="164" t="s">
        <v>2912</v>
      </c>
      <c r="BB2536" s="164">
        <v>567.76900000000001</v>
      </c>
      <c r="BC2536" s="82">
        <f t="shared" si="56"/>
        <v>687.00049000000001</v>
      </c>
    </row>
    <row r="2537" spans="53:55" x14ac:dyDescent="0.25">
      <c r="BA2537" s="164" t="s">
        <v>2913</v>
      </c>
      <c r="BB2537" s="164">
        <v>520.66099999999994</v>
      </c>
      <c r="BC2537" s="82">
        <f t="shared" si="56"/>
        <v>629.99980999999991</v>
      </c>
    </row>
    <row r="2538" spans="53:55" x14ac:dyDescent="0.25">
      <c r="BA2538" s="164" t="s">
        <v>2914</v>
      </c>
      <c r="BB2538" s="164">
        <v>588.42999999999995</v>
      </c>
      <c r="BC2538" s="82">
        <f t="shared" si="56"/>
        <v>712.00029999999992</v>
      </c>
    </row>
    <row r="2539" spans="53:55" x14ac:dyDescent="0.25">
      <c r="BA2539" s="164" t="s">
        <v>2915</v>
      </c>
      <c r="BB2539" s="164">
        <v>534.71100000000001</v>
      </c>
      <c r="BC2539" s="82">
        <f t="shared" si="56"/>
        <v>647.00031000000001</v>
      </c>
    </row>
    <row r="2540" spans="53:55" x14ac:dyDescent="0.25">
      <c r="BA2540" s="164" t="s">
        <v>2916</v>
      </c>
      <c r="BB2540" s="164">
        <v>451.24</v>
      </c>
      <c r="BC2540" s="82">
        <f t="shared" si="56"/>
        <v>546.00040000000001</v>
      </c>
    </row>
    <row r="2541" spans="53:55" x14ac:dyDescent="0.25">
      <c r="BA2541" s="164" t="s">
        <v>2917</v>
      </c>
      <c r="BB2541" s="164">
        <v>542.97500000000002</v>
      </c>
      <c r="BC2541" s="82">
        <f t="shared" si="56"/>
        <v>656.99975000000006</v>
      </c>
    </row>
    <row r="2542" spans="53:55" x14ac:dyDescent="0.25">
      <c r="BA2542" s="164" t="s">
        <v>2918</v>
      </c>
      <c r="BB2542" s="164">
        <v>588.42999999999995</v>
      </c>
      <c r="BC2542" s="82">
        <f t="shared" si="56"/>
        <v>712.00029999999992</v>
      </c>
    </row>
    <row r="2543" spans="53:55" x14ac:dyDescent="0.25">
      <c r="BA2543" s="164" t="s">
        <v>2919</v>
      </c>
      <c r="BB2543" s="164">
        <v>569.42100000000005</v>
      </c>
      <c r="BC2543" s="82">
        <f t="shared" si="56"/>
        <v>688.99941000000001</v>
      </c>
    </row>
    <row r="2544" spans="53:55" x14ac:dyDescent="0.25">
      <c r="BA2544" s="164" t="s">
        <v>2920</v>
      </c>
      <c r="BB2544" s="164">
        <v>590.90899999999999</v>
      </c>
      <c r="BC2544" s="82">
        <f t="shared" si="56"/>
        <v>714.99988999999994</v>
      </c>
    </row>
    <row r="2545" spans="53:55" x14ac:dyDescent="0.25">
      <c r="BA2545" s="164" t="s">
        <v>2921</v>
      </c>
      <c r="BB2545" s="164">
        <v>700.82600000000002</v>
      </c>
      <c r="BC2545" s="82">
        <f t="shared" si="56"/>
        <v>847.99946</v>
      </c>
    </row>
    <row r="2546" spans="53:55" x14ac:dyDescent="0.25">
      <c r="BA2546" s="164" t="s">
        <v>2922</v>
      </c>
      <c r="BB2546" s="164">
        <v>661.15700000000004</v>
      </c>
      <c r="BC2546" s="82">
        <f t="shared" si="56"/>
        <v>799.99997000000008</v>
      </c>
    </row>
    <row r="2547" spans="53:55" x14ac:dyDescent="0.25">
      <c r="BA2547" s="164" t="s">
        <v>2923</v>
      </c>
      <c r="BB2547" s="164">
        <v>654.54499999999996</v>
      </c>
      <c r="BC2547" s="82">
        <f t="shared" si="56"/>
        <v>791.99944999999991</v>
      </c>
    </row>
    <row r="2548" spans="53:55" x14ac:dyDescent="0.25">
      <c r="BA2548" s="164" t="s">
        <v>2924</v>
      </c>
      <c r="BB2548" s="164">
        <v>670.24800000000005</v>
      </c>
      <c r="BC2548" s="82">
        <f t="shared" si="56"/>
        <v>811.00008000000003</v>
      </c>
    </row>
    <row r="2549" spans="53:55" x14ac:dyDescent="0.25">
      <c r="BA2549" s="164" t="s">
        <v>2925</v>
      </c>
      <c r="BB2549" s="164">
        <v>709.91700000000003</v>
      </c>
      <c r="BC2549" s="82">
        <f t="shared" si="56"/>
        <v>858.99957000000006</v>
      </c>
    </row>
    <row r="2550" spans="53:55" x14ac:dyDescent="0.25">
      <c r="BA2550" s="164" t="s">
        <v>2926</v>
      </c>
      <c r="BB2550" s="164">
        <v>685.12400000000002</v>
      </c>
      <c r="BC2550" s="82">
        <f t="shared" si="56"/>
        <v>829.00004000000001</v>
      </c>
    </row>
    <row r="2551" spans="53:55" x14ac:dyDescent="0.25">
      <c r="BA2551" s="164" t="s">
        <v>2927</v>
      </c>
      <c r="BB2551" s="164">
        <v>776.86</v>
      </c>
      <c r="BC2551" s="82">
        <f t="shared" si="56"/>
        <v>940.00059999999996</v>
      </c>
    </row>
    <row r="2552" spans="53:55" x14ac:dyDescent="0.25">
      <c r="BA2552" s="164" t="s">
        <v>2928</v>
      </c>
      <c r="BB2552" s="164">
        <v>954.54499999999996</v>
      </c>
      <c r="BC2552" s="82">
        <f t="shared" si="56"/>
        <v>1154.99945</v>
      </c>
    </row>
    <row r="2553" spans="53:55" x14ac:dyDescent="0.25">
      <c r="BA2553" s="164" t="s">
        <v>2929</v>
      </c>
      <c r="BB2553" s="164">
        <v>770.24800000000005</v>
      </c>
      <c r="BC2553" s="82">
        <f t="shared" si="56"/>
        <v>932.00008000000003</v>
      </c>
    </row>
    <row r="2554" spans="53:55" x14ac:dyDescent="0.25">
      <c r="BA2554" s="164" t="s">
        <v>2930</v>
      </c>
      <c r="BB2554" s="164">
        <v>852.89300000000003</v>
      </c>
      <c r="BC2554" s="82">
        <f t="shared" si="56"/>
        <v>1032.00053</v>
      </c>
    </row>
    <row r="2555" spans="53:55" x14ac:dyDescent="0.25">
      <c r="BA2555" s="164" t="s">
        <v>2931</v>
      </c>
      <c r="BB2555" s="164">
        <v>881.81799999999998</v>
      </c>
      <c r="BC2555" s="82">
        <f t="shared" si="56"/>
        <v>1066.9997799999999</v>
      </c>
    </row>
    <row r="2556" spans="53:55" x14ac:dyDescent="0.25">
      <c r="BA2556" s="164" t="s">
        <v>2932</v>
      </c>
      <c r="BB2556" s="164">
        <v>876.03300000000002</v>
      </c>
      <c r="BC2556" s="82">
        <f t="shared" si="56"/>
        <v>1059.9999299999999</v>
      </c>
    </row>
    <row r="2557" spans="53:55" x14ac:dyDescent="0.25">
      <c r="BA2557" s="164" t="s">
        <v>2933</v>
      </c>
      <c r="BB2557" s="164">
        <v>960.33100000000002</v>
      </c>
      <c r="BC2557" s="82">
        <f t="shared" si="56"/>
        <v>1162.0005100000001</v>
      </c>
    </row>
    <row r="2558" spans="53:55" x14ac:dyDescent="0.25">
      <c r="BA2558" s="164" t="s">
        <v>2934</v>
      </c>
      <c r="BB2558" s="164">
        <v>1071.0740000000001</v>
      </c>
      <c r="BC2558" s="82">
        <f t="shared" si="56"/>
        <v>1295.99954</v>
      </c>
    </row>
    <row r="2559" spans="53:55" x14ac:dyDescent="0.25">
      <c r="BA2559" s="164" t="s">
        <v>2935</v>
      </c>
      <c r="BB2559" s="164">
        <v>995.86800000000005</v>
      </c>
      <c r="BC2559" s="82">
        <f t="shared" si="56"/>
        <v>1205.00028</v>
      </c>
    </row>
    <row r="2560" spans="53:55" x14ac:dyDescent="0.25">
      <c r="BA2560" s="164" t="s">
        <v>2936</v>
      </c>
      <c r="BB2560" s="164">
        <v>1015.702</v>
      </c>
      <c r="BC2560" s="82">
        <f t="shared" si="56"/>
        <v>1228.9994199999999</v>
      </c>
    </row>
    <row r="2561" spans="53:55" x14ac:dyDescent="0.25">
      <c r="BA2561" s="164" t="s">
        <v>2937</v>
      </c>
      <c r="BB2561" s="164">
        <v>1052.893</v>
      </c>
      <c r="BC2561" s="82">
        <f t="shared" si="56"/>
        <v>1274.00053</v>
      </c>
    </row>
    <row r="2562" spans="53:55" x14ac:dyDescent="0.25">
      <c r="BA2562" s="164" t="s">
        <v>2938</v>
      </c>
      <c r="BB2562" s="164">
        <v>1172.7270000000001</v>
      </c>
      <c r="BC2562" s="82">
        <f t="shared" si="56"/>
        <v>1418.9996700000002</v>
      </c>
    </row>
    <row r="2563" spans="53:55" x14ac:dyDescent="0.25">
      <c r="BA2563" s="164" t="s">
        <v>2939</v>
      </c>
      <c r="BB2563" s="164">
        <v>1304.1320000000001</v>
      </c>
      <c r="BC2563" s="82">
        <f t="shared" ref="BC2563:BC2626" si="57">BB2563*1.21</f>
        <v>1577.99972</v>
      </c>
    </row>
    <row r="2564" spans="53:55" x14ac:dyDescent="0.25">
      <c r="BA2564" s="164" t="s">
        <v>2940</v>
      </c>
      <c r="BB2564" s="164">
        <v>1187.6030000000001</v>
      </c>
      <c r="BC2564" s="82">
        <f t="shared" si="57"/>
        <v>1436.99963</v>
      </c>
    </row>
    <row r="2565" spans="53:55" x14ac:dyDescent="0.25">
      <c r="BA2565" s="164" t="s">
        <v>2941</v>
      </c>
      <c r="BB2565" s="164">
        <v>1338.0170000000001</v>
      </c>
      <c r="BC2565" s="82">
        <f t="shared" si="57"/>
        <v>1619.0005699999999</v>
      </c>
    </row>
    <row r="2566" spans="53:55" x14ac:dyDescent="0.25">
      <c r="BA2566" s="164" t="s">
        <v>2942</v>
      </c>
      <c r="BB2566" s="164">
        <v>1436.364</v>
      </c>
      <c r="BC2566" s="82">
        <f t="shared" si="57"/>
        <v>1738.00044</v>
      </c>
    </row>
    <row r="2567" spans="53:55" x14ac:dyDescent="0.25">
      <c r="BA2567" s="164" t="s">
        <v>2943</v>
      </c>
      <c r="BB2567" s="164">
        <v>1575.2070000000001</v>
      </c>
      <c r="BC2567" s="82">
        <f t="shared" si="57"/>
        <v>1906.0004700000002</v>
      </c>
    </row>
    <row r="2568" spans="53:55" x14ac:dyDescent="0.25">
      <c r="BA2568" s="164" t="s">
        <v>2944</v>
      </c>
      <c r="BB2568" s="164">
        <v>517.35500000000002</v>
      </c>
      <c r="BC2568" s="82">
        <f t="shared" si="57"/>
        <v>625.99955</v>
      </c>
    </row>
    <row r="2569" spans="53:55" x14ac:dyDescent="0.25">
      <c r="BA2569" s="164" t="s">
        <v>2945</v>
      </c>
      <c r="BB2569" s="164">
        <v>519.00800000000004</v>
      </c>
      <c r="BC2569" s="82">
        <f t="shared" si="57"/>
        <v>627.99968000000001</v>
      </c>
    </row>
    <row r="2570" spans="53:55" x14ac:dyDescent="0.25">
      <c r="BA2570" s="164" t="s">
        <v>2946</v>
      </c>
      <c r="BB2570" s="164">
        <v>619.00800000000004</v>
      </c>
      <c r="BC2570" s="82">
        <f t="shared" si="57"/>
        <v>748.99968000000001</v>
      </c>
    </row>
    <row r="2571" spans="53:55" x14ac:dyDescent="0.25">
      <c r="BA2571" s="164" t="s">
        <v>2947</v>
      </c>
      <c r="BB2571" s="164">
        <v>709.09100000000001</v>
      </c>
      <c r="BC2571" s="82">
        <f t="shared" si="57"/>
        <v>858.00010999999995</v>
      </c>
    </row>
    <row r="2572" spans="53:55" x14ac:dyDescent="0.25">
      <c r="BA2572" s="164" t="s">
        <v>2948</v>
      </c>
      <c r="BB2572" s="164">
        <v>650.41300000000001</v>
      </c>
      <c r="BC2572" s="82">
        <f t="shared" si="57"/>
        <v>786.99973</v>
      </c>
    </row>
    <row r="2573" spans="53:55" x14ac:dyDescent="0.25">
      <c r="BA2573" s="164" t="s">
        <v>2949</v>
      </c>
      <c r="BB2573" s="164">
        <v>735.53700000000003</v>
      </c>
      <c r="BC2573" s="82">
        <f t="shared" si="57"/>
        <v>889.99977000000001</v>
      </c>
    </row>
    <row r="2574" spans="53:55" x14ac:dyDescent="0.25">
      <c r="BA2574" s="164" t="s">
        <v>2950</v>
      </c>
      <c r="BB2574" s="164">
        <v>667.76900000000001</v>
      </c>
      <c r="BC2574" s="82">
        <f t="shared" si="57"/>
        <v>808.00049000000001</v>
      </c>
    </row>
    <row r="2575" spans="53:55" x14ac:dyDescent="0.25">
      <c r="BA2575" s="164" t="s">
        <v>2951</v>
      </c>
      <c r="BB2575" s="164">
        <v>563.63599999999997</v>
      </c>
      <c r="BC2575" s="82">
        <f t="shared" si="57"/>
        <v>681.99955999999997</v>
      </c>
    </row>
    <row r="2576" spans="53:55" x14ac:dyDescent="0.25">
      <c r="BA2576" s="164" t="s">
        <v>2952</v>
      </c>
      <c r="BB2576" s="164">
        <v>678.51199999999994</v>
      </c>
      <c r="BC2576" s="82">
        <f t="shared" si="57"/>
        <v>820.99951999999996</v>
      </c>
    </row>
    <row r="2577" spans="53:55" x14ac:dyDescent="0.25">
      <c r="BA2577" s="164" t="s">
        <v>2953</v>
      </c>
      <c r="BB2577" s="164">
        <v>735.53700000000003</v>
      </c>
      <c r="BC2577" s="82">
        <f t="shared" si="57"/>
        <v>889.99977000000001</v>
      </c>
    </row>
    <row r="2578" spans="53:55" x14ac:dyDescent="0.25">
      <c r="BA2578" s="164" t="s">
        <v>2954</v>
      </c>
      <c r="BB2578" s="164">
        <v>711.57</v>
      </c>
      <c r="BC2578" s="82">
        <f t="shared" si="57"/>
        <v>860.99970000000008</v>
      </c>
    </row>
    <row r="2579" spans="53:55" x14ac:dyDescent="0.25">
      <c r="BA2579" s="164" t="s">
        <v>2955</v>
      </c>
      <c r="BB2579" s="164">
        <v>738.01700000000005</v>
      </c>
      <c r="BC2579" s="82">
        <f t="shared" si="57"/>
        <v>893.00057000000004</v>
      </c>
    </row>
    <row r="2580" spans="53:55" x14ac:dyDescent="0.25">
      <c r="BA2580" s="164" t="s">
        <v>2956</v>
      </c>
      <c r="BB2580" s="164">
        <v>876.03300000000002</v>
      </c>
      <c r="BC2580" s="82">
        <f t="shared" si="57"/>
        <v>1059.9999299999999</v>
      </c>
    </row>
    <row r="2581" spans="53:55" x14ac:dyDescent="0.25">
      <c r="BA2581" s="164" t="s">
        <v>2957</v>
      </c>
      <c r="BB2581" s="164">
        <v>826.44600000000003</v>
      </c>
      <c r="BC2581" s="82">
        <f t="shared" si="57"/>
        <v>999.99965999999995</v>
      </c>
    </row>
    <row r="2582" spans="53:55" x14ac:dyDescent="0.25">
      <c r="BA2582" s="164" t="s">
        <v>2958</v>
      </c>
      <c r="BB2582" s="164">
        <v>818.18200000000002</v>
      </c>
      <c r="BC2582" s="82">
        <f t="shared" si="57"/>
        <v>990.00022000000001</v>
      </c>
    </row>
    <row r="2583" spans="53:55" x14ac:dyDescent="0.25">
      <c r="BA2583" s="164" t="s">
        <v>2959</v>
      </c>
      <c r="BB2583" s="164">
        <v>837.19</v>
      </c>
      <c r="BC2583" s="82">
        <f t="shared" si="57"/>
        <v>1012.9999</v>
      </c>
    </row>
    <row r="2584" spans="53:55" x14ac:dyDescent="0.25">
      <c r="BA2584" s="164" t="s">
        <v>2960</v>
      </c>
      <c r="BB2584" s="164">
        <v>803.30600000000004</v>
      </c>
      <c r="BC2584" s="82">
        <f t="shared" si="57"/>
        <v>972.00026000000003</v>
      </c>
    </row>
    <row r="2585" spans="53:55" x14ac:dyDescent="0.25">
      <c r="BA2585" s="164" t="s">
        <v>2961</v>
      </c>
      <c r="BB2585" s="164">
        <v>856.19799999999998</v>
      </c>
      <c r="BC2585" s="82">
        <f t="shared" si="57"/>
        <v>1035.9995799999999</v>
      </c>
    </row>
    <row r="2586" spans="53:55" x14ac:dyDescent="0.25">
      <c r="BA2586" s="164" t="s">
        <v>2962</v>
      </c>
      <c r="BB2586" s="164">
        <v>970.24800000000005</v>
      </c>
      <c r="BC2586" s="82">
        <f t="shared" si="57"/>
        <v>1174.00008</v>
      </c>
    </row>
    <row r="2587" spans="53:55" x14ac:dyDescent="0.25">
      <c r="BA2587" s="164" t="s">
        <v>2963</v>
      </c>
      <c r="BB2587" s="164">
        <v>1192.5619999999999</v>
      </c>
      <c r="BC2587" s="82">
        <f t="shared" si="57"/>
        <v>1443.0000199999997</v>
      </c>
    </row>
    <row r="2588" spans="53:55" x14ac:dyDescent="0.25">
      <c r="BA2588" s="164" t="s">
        <v>2964</v>
      </c>
      <c r="BB2588" s="164">
        <v>961.98299999999995</v>
      </c>
      <c r="BC2588" s="82">
        <f t="shared" si="57"/>
        <v>1163.9994299999998</v>
      </c>
    </row>
    <row r="2589" spans="53:55" x14ac:dyDescent="0.25">
      <c r="BA2589" s="164" t="s">
        <v>2965</v>
      </c>
      <c r="BB2589" s="164">
        <v>1065.289</v>
      </c>
      <c r="BC2589" s="82">
        <f t="shared" si="57"/>
        <v>1288.9996899999999</v>
      </c>
    </row>
    <row r="2590" spans="53:55" x14ac:dyDescent="0.25">
      <c r="BA2590" s="164" t="s">
        <v>2966</v>
      </c>
      <c r="BB2590" s="164">
        <v>1101.653</v>
      </c>
      <c r="BC2590" s="82">
        <f t="shared" si="57"/>
        <v>1333.0001299999999</v>
      </c>
    </row>
    <row r="2591" spans="53:55" x14ac:dyDescent="0.25">
      <c r="BA2591" s="164" t="s">
        <v>2967</v>
      </c>
      <c r="BB2591" s="164">
        <v>1095.0409999999999</v>
      </c>
      <c r="BC2591" s="82">
        <f t="shared" si="57"/>
        <v>1324.9996099999998</v>
      </c>
    </row>
    <row r="2592" spans="53:55" x14ac:dyDescent="0.25">
      <c r="BA2592" s="164" t="s">
        <v>2968</v>
      </c>
      <c r="BB2592" s="164">
        <v>1200</v>
      </c>
      <c r="BC2592" s="82">
        <f t="shared" si="57"/>
        <v>1452</v>
      </c>
    </row>
    <row r="2593" spans="53:55" x14ac:dyDescent="0.25">
      <c r="BA2593" s="164" t="s">
        <v>2969</v>
      </c>
      <c r="BB2593" s="164">
        <v>1338.0170000000001</v>
      </c>
      <c r="BC2593" s="82">
        <f t="shared" si="57"/>
        <v>1619.0005699999999</v>
      </c>
    </row>
    <row r="2594" spans="53:55" x14ac:dyDescent="0.25">
      <c r="BA2594" s="164" t="s">
        <v>2970</v>
      </c>
      <c r="BB2594" s="164">
        <v>1244.6279999999999</v>
      </c>
      <c r="BC2594" s="82">
        <f t="shared" si="57"/>
        <v>1505.9998799999998</v>
      </c>
    </row>
    <row r="2595" spans="53:55" x14ac:dyDescent="0.25">
      <c r="BA2595" s="164" t="s">
        <v>2971</v>
      </c>
      <c r="BB2595" s="164">
        <v>1269.421</v>
      </c>
      <c r="BC2595" s="82">
        <f t="shared" si="57"/>
        <v>1535.9994100000001</v>
      </c>
    </row>
    <row r="2596" spans="53:55" x14ac:dyDescent="0.25">
      <c r="BA2596" s="164" t="s">
        <v>2972</v>
      </c>
      <c r="BB2596" s="164">
        <v>1315.702</v>
      </c>
      <c r="BC2596" s="82">
        <f t="shared" si="57"/>
        <v>1591.9994199999999</v>
      </c>
    </row>
    <row r="2597" spans="53:55" x14ac:dyDescent="0.25">
      <c r="BA2597" s="164" t="s">
        <v>2973</v>
      </c>
      <c r="BB2597" s="164">
        <v>1465.289</v>
      </c>
      <c r="BC2597" s="82">
        <f t="shared" si="57"/>
        <v>1772.9996899999999</v>
      </c>
    </row>
    <row r="2598" spans="53:55" x14ac:dyDescent="0.25">
      <c r="BA2598" s="164" t="s">
        <v>2974</v>
      </c>
      <c r="BB2598" s="164">
        <v>1629.752</v>
      </c>
      <c r="BC2598" s="82">
        <f t="shared" si="57"/>
        <v>1971.99992</v>
      </c>
    </row>
    <row r="2599" spans="53:55" x14ac:dyDescent="0.25">
      <c r="BA2599" s="164" t="s">
        <v>2975</v>
      </c>
      <c r="BB2599" s="164">
        <v>1484.298</v>
      </c>
      <c r="BC2599" s="82">
        <f t="shared" si="57"/>
        <v>1796.0005799999999</v>
      </c>
    </row>
    <row r="2600" spans="53:55" x14ac:dyDescent="0.25">
      <c r="BA2600" s="164" t="s">
        <v>2976</v>
      </c>
      <c r="BB2600" s="164">
        <v>1671.9010000000001</v>
      </c>
      <c r="BC2600" s="82">
        <f t="shared" si="57"/>
        <v>2023.0002099999999</v>
      </c>
    </row>
    <row r="2601" spans="53:55" x14ac:dyDescent="0.25">
      <c r="BA2601" s="164" t="s">
        <v>2977</v>
      </c>
      <c r="BB2601" s="164">
        <v>1795.0409999999999</v>
      </c>
      <c r="BC2601" s="82">
        <f t="shared" si="57"/>
        <v>2171.9996099999998</v>
      </c>
    </row>
    <row r="2602" spans="53:55" x14ac:dyDescent="0.25">
      <c r="BA2602" s="164" t="s">
        <v>2978</v>
      </c>
      <c r="BB2602" s="164">
        <v>1968.595</v>
      </c>
      <c r="BC2602" s="82">
        <f t="shared" si="57"/>
        <v>2381.9999499999999</v>
      </c>
    </row>
    <row r="2603" spans="53:55" x14ac:dyDescent="0.25">
      <c r="BA2603" s="164" t="s">
        <v>2979</v>
      </c>
      <c r="BB2603" s="164">
        <v>517.35500000000002</v>
      </c>
      <c r="BC2603" s="82">
        <f t="shared" si="57"/>
        <v>625.99955</v>
      </c>
    </row>
    <row r="2604" spans="53:55" x14ac:dyDescent="0.25">
      <c r="BA2604" s="164" t="s">
        <v>2980</v>
      </c>
      <c r="BB2604" s="164">
        <v>519.00800000000004</v>
      </c>
      <c r="BC2604" s="82">
        <f t="shared" si="57"/>
        <v>627.99968000000001</v>
      </c>
    </row>
    <row r="2605" spans="53:55" x14ac:dyDescent="0.25">
      <c r="BA2605" s="164" t="s">
        <v>2981</v>
      </c>
      <c r="BB2605" s="164">
        <v>619.00800000000004</v>
      </c>
      <c r="BC2605" s="82">
        <f t="shared" si="57"/>
        <v>748.99968000000001</v>
      </c>
    </row>
    <row r="2606" spans="53:55" x14ac:dyDescent="0.25">
      <c r="BA2606" s="164" t="s">
        <v>2982</v>
      </c>
      <c r="BB2606" s="164">
        <v>709.09100000000001</v>
      </c>
      <c r="BC2606" s="82">
        <f t="shared" si="57"/>
        <v>858.00010999999995</v>
      </c>
    </row>
    <row r="2607" spans="53:55" x14ac:dyDescent="0.25">
      <c r="BA2607" s="164" t="s">
        <v>2983</v>
      </c>
      <c r="BB2607" s="164">
        <v>650.41300000000001</v>
      </c>
      <c r="BC2607" s="82">
        <f t="shared" si="57"/>
        <v>786.99973</v>
      </c>
    </row>
    <row r="2608" spans="53:55" x14ac:dyDescent="0.25">
      <c r="BA2608" s="164" t="s">
        <v>2984</v>
      </c>
      <c r="BB2608" s="164">
        <v>735.53700000000003</v>
      </c>
      <c r="BC2608" s="82">
        <f t="shared" si="57"/>
        <v>889.99977000000001</v>
      </c>
    </row>
    <row r="2609" spans="53:55" x14ac:dyDescent="0.25">
      <c r="BA2609" s="164" t="s">
        <v>2985</v>
      </c>
      <c r="BB2609" s="164">
        <v>667.76900000000001</v>
      </c>
      <c r="BC2609" s="82">
        <f t="shared" si="57"/>
        <v>808.00049000000001</v>
      </c>
    </row>
    <row r="2610" spans="53:55" x14ac:dyDescent="0.25">
      <c r="BA2610" s="164" t="s">
        <v>2986</v>
      </c>
      <c r="BB2610" s="164">
        <v>678.51199999999994</v>
      </c>
      <c r="BC2610" s="82">
        <f t="shared" si="57"/>
        <v>820.99951999999996</v>
      </c>
    </row>
    <row r="2611" spans="53:55" x14ac:dyDescent="0.25">
      <c r="BA2611" s="164" t="s">
        <v>2987</v>
      </c>
      <c r="BB2611" s="164">
        <v>735.53700000000003</v>
      </c>
      <c r="BC2611" s="82">
        <f t="shared" si="57"/>
        <v>889.99977000000001</v>
      </c>
    </row>
    <row r="2612" spans="53:55" x14ac:dyDescent="0.25">
      <c r="BA2612" s="164" t="s">
        <v>2988</v>
      </c>
      <c r="BB2612" s="164">
        <v>711.57</v>
      </c>
      <c r="BC2612" s="82">
        <f t="shared" si="57"/>
        <v>860.99970000000008</v>
      </c>
    </row>
    <row r="2613" spans="53:55" x14ac:dyDescent="0.25">
      <c r="BA2613" s="164" t="s">
        <v>2989</v>
      </c>
      <c r="BB2613" s="164">
        <v>738.01700000000005</v>
      </c>
      <c r="BC2613" s="82">
        <f t="shared" si="57"/>
        <v>893.00057000000004</v>
      </c>
    </row>
    <row r="2614" spans="53:55" x14ac:dyDescent="0.25">
      <c r="BA2614" s="164" t="s">
        <v>2990</v>
      </c>
      <c r="BB2614" s="164">
        <v>876.03300000000002</v>
      </c>
      <c r="BC2614" s="82">
        <f t="shared" si="57"/>
        <v>1059.9999299999999</v>
      </c>
    </row>
    <row r="2615" spans="53:55" x14ac:dyDescent="0.25">
      <c r="BA2615" s="164" t="s">
        <v>2991</v>
      </c>
      <c r="BB2615" s="164">
        <v>826.44600000000003</v>
      </c>
      <c r="BC2615" s="82">
        <f t="shared" si="57"/>
        <v>999.99965999999995</v>
      </c>
    </row>
    <row r="2616" spans="53:55" x14ac:dyDescent="0.25">
      <c r="BA2616" s="164" t="s">
        <v>2992</v>
      </c>
      <c r="BB2616" s="164">
        <v>818.18200000000002</v>
      </c>
      <c r="BC2616" s="82">
        <f t="shared" si="57"/>
        <v>990.00022000000001</v>
      </c>
    </row>
    <row r="2617" spans="53:55" x14ac:dyDescent="0.25">
      <c r="BA2617" s="164" t="s">
        <v>2993</v>
      </c>
      <c r="BB2617" s="164">
        <v>837.19</v>
      </c>
      <c r="BC2617" s="82">
        <f t="shared" si="57"/>
        <v>1012.9999</v>
      </c>
    </row>
    <row r="2618" spans="53:55" x14ac:dyDescent="0.25">
      <c r="BA2618" s="164" t="s">
        <v>2994</v>
      </c>
      <c r="BB2618" s="164">
        <v>803.30600000000004</v>
      </c>
      <c r="BC2618" s="82">
        <f t="shared" si="57"/>
        <v>972.00026000000003</v>
      </c>
    </row>
    <row r="2619" spans="53:55" x14ac:dyDescent="0.25">
      <c r="BA2619" s="164" t="s">
        <v>2995</v>
      </c>
      <c r="BB2619" s="164">
        <v>856.19799999999998</v>
      </c>
      <c r="BC2619" s="82">
        <f t="shared" si="57"/>
        <v>1035.9995799999999</v>
      </c>
    </row>
    <row r="2620" spans="53:55" x14ac:dyDescent="0.25">
      <c r="BA2620" s="164" t="s">
        <v>2996</v>
      </c>
      <c r="BB2620" s="164">
        <v>970.24800000000005</v>
      </c>
      <c r="BC2620" s="82">
        <f t="shared" si="57"/>
        <v>1174.00008</v>
      </c>
    </row>
    <row r="2621" spans="53:55" x14ac:dyDescent="0.25">
      <c r="BA2621" s="164" t="s">
        <v>2997</v>
      </c>
      <c r="BB2621" s="164">
        <v>1192.5619999999999</v>
      </c>
      <c r="BC2621" s="82">
        <f t="shared" si="57"/>
        <v>1443.0000199999997</v>
      </c>
    </row>
    <row r="2622" spans="53:55" x14ac:dyDescent="0.25">
      <c r="BA2622" s="164" t="s">
        <v>2998</v>
      </c>
      <c r="BB2622" s="164">
        <v>961.98400000000004</v>
      </c>
      <c r="BC2622" s="82">
        <f t="shared" si="57"/>
        <v>1164.00064</v>
      </c>
    </row>
    <row r="2623" spans="53:55" x14ac:dyDescent="0.25">
      <c r="BA2623" s="164" t="s">
        <v>2999</v>
      </c>
      <c r="BB2623" s="164">
        <v>1065.289</v>
      </c>
      <c r="BC2623" s="82">
        <f t="shared" si="57"/>
        <v>1288.9996899999999</v>
      </c>
    </row>
    <row r="2624" spans="53:55" x14ac:dyDescent="0.25">
      <c r="BA2624" s="164" t="s">
        <v>3000</v>
      </c>
      <c r="BB2624" s="164">
        <v>1101.653</v>
      </c>
      <c r="BC2624" s="82">
        <f t="shared" si="57"/>
        <v>1333.0001299999999</v>
      </c>
    </row>
    <row r="2625" spans="53:55" x14ac:dyDescent="0.25">
      <c r="BA2625" s="164" t="s">
        <v>3001</v>
      </c>
      <c r="BB2625" s="164">
        <v>1095.0409999999999</v>
      </c>
      <c r="BC2625" s="82">
        <f t="shared" si="57"/>
        <v>1324.9996099999998</v>
      </c>
    </row>
    <row r="2626" spans="53:55" x14ac:dyDescent="0.25">
      <c r="BA2626" s="164" t="s">
        <v>3002</v>
      </c>
      <c r="BB2626" s="164">
        <v>1200</v>
      </c>
      <c r="BC2626" s="82">
        <f t="shared" si="57"/>
        <v>1452</v>
      </c>
    </row>
    <row r="2627" spans="53:55" x14ac:dyDescent="0.25">
      <c r="BA2627" s="164" t="s">
        <v>3003</v>
      </c>
      <c r="BB2627" s="164">
        <v>1338.0170000000001</v>
      </c>
      <c r="BC2627" s="82">
        <f t="shared" ref="BC2627:BC2690" si="58">BB2627*1.21</f>
        <v>1619.0005699999999</v>
      </c>
    </row>
    <row r="2628" spans="53:55" x14ac:dyDescent="0.25">
      <c r="BA2628" s="164" t="s">
        <v>3004</v>
      </c>
      <c r="BB2628" s="164">
        <v>1244.6279999999999</v>
      </c>
      <c r="BC2628" s="82">
        <f t="shared" si="58"/>
        <v>1505.9998799999998</v>
      </c>
    </row>
    <row r="2629" spans="53:55" x14ac:dyDescent="0.25">
      <c r="BA2629" s="164" t="s">
        <v>3005</v>
      </c>
      <c r="BB2629" s="164">
        <v>1269.422</v>
      </c>
      <c r="BC2629" s="82">
        <f t="shared" si="58"/>
        <v>1536.00062</v>
      </c>
    </row>
    <row r="2630" spans="53:55" x14ac:dyDescent="0.25">
      <c r="BA2630" s="164" t="s">
        <v>3006</v>
      </c>
      <c r="BB2630" s="164">
        <v>1315.703</v>
      </c>
      <c r="BC2630" s="82">
        <f t="shared" si="58"/>
        <v>1592.00063</v>
      </c>
    </row>
    <row r="2631" spans="53:55" x14ac:dyDescent="0.25">
      <c r="BA2631" s="164" t="s">
        <v>3007</v>
      </c>
      <c r="BB2631" s="164">
        <v>1465.289</v>
      </c>
      <c r="BC2631" s="82">
        <f t="shared" si="58"/>
        <v>1772.9996899999999</v>
      </c>
    </row>
    <row r="2632" spans="53:55" x14ac:dyDescent="0.25">
      <c r="BA2632" s="164" t="s">
        <v>3008</v>
      </c>
      <c r="BB2632" s="164">
        <v>1629.752</v>
      </c>
      <c r="BC2632" s="82">
        <f t="shared" si="58"/>
        <v>1971.99992</v>
      </c>
    </row>
    <row r="2633" spans="53:55" x14ac:dyDescent="0.25">
      <c r="BA2633" s="164" t="s">
        <v>3009</v>
      </c>
      <c r="BB2633" s="164">
        <v>1484.298</v>
      </c>
      <c r="BC2633" s="82">
        <f t="shared" si="58"/>
        <v>1796.0005799999999</v>
      </c>
    </row>
    <row r="2634" spans="53:55" x14ac:dyDescent="0.25">
      <c r="BA2634" s="164" t="s">
        <v>3010</v>
      </c>
      <c r="BB2634" s="164">
        <v>1671.9010000000001</v>
      </c>
      <c r="BC2634" s="82">
        <f t="shared" si="58"/>
        <v>2023.0002099999999</v>
      </c>
    </row>
    <row r="2635" spans="53:55" x14ac:dyDescent="0.25">
      <c r="BA2635" s="164" t="s">
        <v>3011</v>
      </c>
      <c r="BB2635" s="164">
        <v>1795.0409999999999</v>
      </c>
      <c r="BC2635" s="82">
        <f t="shared" si="58"/>
        <v>2171.9996099999998</v>
      </c>
    </row>
    <row r="2636" spans="53:55" x14ac:dyDescent="0.25">
      <c r="BA2636" s="164" t="s">
        <v>3012</v>
      </c>
      <c r="BB2636" s="164">
        <v>1968.595</v>
      </c>
      <c r="BC2636" s="82">
        <f t="shared" si="58"/>
        <v>2381.9999499999999</v>
      </c>
    </row>
    <row r="2637" spans="53:55" x14ac:dyDescent="0.25">
      <c r="BA2637" s="164" t="s">
        <v>3013</v>
      </c>
      <c r="BB2637" s="164">
        <v>517.35500000000002</v>
      </c>
      <c r="BC2637" s="82">
        <f t="shared" si="58"/>
        <v>625.99955</v>
      </c>
    </row>
    <row r="2638" spans="53:55" x14ac:dyDescent="0.25">
      <c r="BA2638" s="164" t="s">
        <v>3014</v>
      </c>
      <c r="BB2638" s="164">
        <v>519.00800000000004</v>
      </c>
      <c r="BC2638" s="82">
        <f t="shared" si="58"/>
        <v>627.99968000000001</v>
      </c>
    </row>
    <row r="2639" spans="53:55" x14ac:dyDescent="0.25">
      <c r="BA2639" s="164" t="s">
        <v>3015</v>
      </c>
      <c r="BB2639" s="164">
        <v>619.00800000000004</v>
      </c>
      <c r="BC2639" s="82">
        <f t="shared" si="58"/>
        <v>748.99968000000001</v>
      </c>
    </row>
    <row r="2640" spans="53:55" x14ac:dyDescent="0.25">
      <c r="BA2640" s="164" t="s">
        <v>3016</v>
      </c>
      <c r="BB2640" s="164">
        <v>709.09100000000001</v>
      </c>
      <c r="BC2640" s="82">
        <f t="shared" si="58"/>
        <v>858.00010999999995</v>
      </c>
    </row>
    <row r="2641" spans="53:55" x14ac:dyDescent="0.25">
      <c r="BA2641" s="164" t="s">
        <v>3017</v>
      </c>
      <c r="BB2641" s="164">
        <v>650.41300000000001</v>
      </c>
      <c r="BC2641" s="82">
        <f t="shared" si="58"/>
        <v>786.99973</v>
      </c>
    </row>
    <row r="2642" spans="53:55" x14ac:dyDescent="0.25">
      <c r="BA2642" s="164" t="s">
        <v>3018</v>
      </c>
      <c r="BB2642" s="164">
        <v>735.53700000000003</v>
      </c>
      <c r="BC2642" s="82">
        <f t="shared" si="58"/>
        <v>889.99977000000001</v>
      </c>
    </row>
    <row r="2643" spans="53:55" x14ac:dyDescent="0.25">
      <c r="BA2643" s="164" t="s">
        <v>3019</v>
      </c>
      <c r="BB2643" s="164">
        <v>667.76900000000001</v>
      </c>
      <c r="BC2643" s="82">
        <f t="shared" si="58"/>
        <v>808.00049000000001</v>
      </c>
    </row>
    <row r="2644" spans="53:55" x14ac:dyDescent="0.25">
      <c r="BA2644" s="164" t="s">
        <v>3020</v>
      </c>
      <c r="BB2644" s="164">
        <v>678.51199999999994</v>
      </c>
      <c r="BC2644" s="82">
        <f t="shared" si="58"/>
        <v>820.99951999999996</v>
      </c>
    </row>
    <row r="2645" spans="53:55" x14ac:dyDescent="0.25">
      <c r="BA2645" s="164" t="s">
        <v>3021</v>
      </c>
      <c r="BB2645" s="164">
        <v>735.53700000000003</v>
      </c>
      <c r="BC2645" s="82">
        <f t="shared" si="58"/>
        <v>889.99977000000001</v>
      </c>
    </row>
    <row r="2646" spans="53:55" x14ac:dyDescent="0.25">
      <c r="BA2646" s="164" t="s">
        <v>3022</v>
      </c>
      <c r="BB2646" s="164">
        <v>711.57</v>
      </c>
      <c r="BC2646" s="82">
        <f t="shared" si="58"/>
        <v>860.99970000000008</v>
      </c>
    </row>
    <row r="2647" spans="53:55" x14ac:dyDescent="0.25">
      <c r="BA2647" s="164" t="s">
        <v>3023</v>
      </c>
      <c r="BB2647" s="164">
        <v>738.01700000000005</v>
      </c>
      <c r="BC2647" s="82">
        <f t="shared" si="58"/>
        <v>893.00057000000004</v>
      </c>
    </row>
    <row r="2648" spans="53:55" x14ac:dyDescent="0.25">
      <c r="BA2648" s="164" t="s">
        <v>3024</v>
      </c>
      <c r="BB2648" s="164">
        <v>876.03300000000002</v>
      </c>
      <c r="BC2648" s="82">
        <f t="shared" si="58"/>
        <v>1059.9999299999999</v>
      </c>
    </row>
    <row r="2649" spans="53:55" x14ac:dyDescent="0.25">
      <c r="BA2649" s="164" t="s">
        <v>3025</v>
      </c>
      <c r="BB2649" s="164">
        <v>826.44600000000003</v>
      </c>
      <c r="BC2649" s="82">
        <f t="shared" si="58"/>
        <v>999.99965999999995</v>
      </c>
    </row>
    <row r="2650" spans="53:55" x14ac:dyDescent="0.25">
      <c r="BA2650" s="164" t="s">
        <v>3026</v>
      </c>
      <c r="BB2650" s="164">
        <v>818.18200000000002</v>
      </c>
      <c r="BC2650" s="82">
        <f t="shared" si="58"/>
        <v>990.00022000000001</v>
      </c>
    </row>
    <row r="2651" spans="53:55" x14ac:dyDescent="0.25">
      <c r="BA2651" s="164" t="s">
        <v>3027</v>
      </c>
      <c r="BB2651" s="164">
        <v>837.19</v>
      </c>
      <c r="BC2651" s="82">
        <f t="shared" si="58"/>
        <v>1012.9999</v>
      </c>
    </row>
    <row r="2652" spans="53:55" x14ac:dyDescent="0.25">
      <c r="BA2652" s="164" t="s">
        <v>3028</v>
      </c>
      <c r="BB2652" s="164">
        <v>803.30600000000004</v>
      </c>
      <c r="BC2652" s="82">
        <f t="shared" si="58"/>
        <v>972.00026000000003</v>
      </c>
    </row>
    <row r="2653" spans="53:55" x14ac:dyDescent="0.25">
      <c r="BA2653" s="164" t="s">
        <v>3029</v>
      </c>
      <c r="BB2653" s="164">
        <v>856.19799999999998</v>
      </c>
      <c r="BC2653" s="82">
        <f t="shared" si="58"/>
        <v>1035.9995799999999</v>
      </c>
    </row>
    <row r="2654" spans="53:55" x14ac:dyDescent="0.25">
      <c r="BA2654" s="164" t="s">
        <v>3030</v>
      </c>
      <c r="BB2654" s="164">
        <v>970.24800000000005</v>
      </c>
      <c r="BC2654" s="82">
        <f t="shared" si="58"/>
        <v>1174.00008</v>
      </c>
    </row>
    <row r="2655" spans="53:55" x14ac:dyDescent="0.25">
      <c r="BA2655" s="164" t="s">
        <v>3031</v>
      </c>
      <c r="BB2655" s="164">
        <v>1192.5619999999999</v>
      </c>
      <c r="BC2655" s="82">
        <f t="shared" si="58"/>
        <v>1443.0000199999997</v>
      </c>
    </row>
    <row r="2656" spans="53:55" x14ac:dyDescent="0.25">
      <c r="BA2656" s="164" t="s">
        <v>3032</v>
      </c>
      <c r="BB2656" s="164">
        <v>961.98400000000004</v>
      </c>
      <c r="BC2656" s="82">
        <f t="shared" si="58"/>
        <v>1164.00064</v>
      </c>
    </row>
    <row r="2657" spans="53:55" x14ac:dyDescent="0.25">
      <c r="BA2657" s="164" t="s">
        <v>3033</v>
      </c>
      <c r="BB2657" s="164">
        <v>1065.289</v>
      </c>
      <c r="BC2657" s="82">
        <f t="shared" si="58"/>
        <v>1288.9996899999999</v>
      </c>
    </row>
    <row r="2658" spans="53:55" x14ac:dyDescent="0.25">
      <c r="BA2658" s="164" t="s">
        <v>3034</v>
      </c>
      <c r="BB2658" s="164">
        <v>1101.653</v>
      </c>
      <c r="BC2658" s="82">
        <f t="shared" si="58"/>
        <v>1333.0001299999999</v>
      </c>
    </row>
    <row r="2659" spans="53:55" x14ac:dyDescent="0.25">
      <c r="BA2659" s="164" t="s">
        <v>3035</v>
      </c>
      <c r="BB2659" s="164">
        <v>1095.0409999999999</v>
      </c>
      <c r="BC2659" s="82">
        <f t="shared" si="58"/>
        <v>1324.9996099999998</v>
      </c>
    </row>
    <row r="2660" spans="53:55" x14ac:dyDescent="0.25">
      <c r="BA2660" s="164" t="s">
        <v>3036</v>
      </c>
      <c r="BB2660" s="164">
        <v>1200</v>
      </c>
      <c r="BC2660" s="82">
        <f t="shared" si="58"/>
        <v>1452</v>
      </c>
    </row>
    <row r="2661" spans="53:55" x14ac:dyDescent="0.25">
      <c r="BA2661" s="164" t="s">
        <v>3037</v>
      </c>
      <c r="BB2661" s="164">
        <v>1338.0170000000001</v>
      </c>
      <c r="BC2661" s="82">
        <f t="shared" si="58"/>
        <v>1619.0005699999999</v>
      </c>
    </row>
    <row r="2662" spans="53:55" x14ac:dyDescent="0.25">
      <c r="BA2662" s="164" t="s">
        <v>3038</v>
      </c>
      <c r="BB2662" s="164">
        <v>1244.6279999999999</v>
      </c>
      <c r="BC2662" s="82">
        <f t="shared" si="58"/>
        <v>1505.9998799999998</v>
      </c>
    </row>
    <row r="2663" spans="53:55" x14ac:dyDescent="0.25">
      <c r="BA2663" s="164" t="s">
        <v>3039</v>
      </c>
      <c r="BB2663" s="164">
        <v>1269.422</v>
      </c>
      <c r="BC2663" s="82">
        <f t="shared" si="58"/>
        <v>1536.00062</v>
      </c>
    </row>
    <row r="2664" spans="53:55" x14ac:dyDescent="0.25">
      <c r="BA2664" s="164" t="s">
        <v>3040</v>
      </c>
      <c r="BB2664" s="164">
        <v>1315.703</v>
      </c>
      <c r="BC2664" s="82">
        <f t="shared" si="58"/>
        <v>1592.00063</v>
      </c>
    </row>
    <row r="2665" spans="53:55" x14ac:dyDescent="0.25">
      <c r="BA2665" s="164" t="s">
        <v>3041</v>
      </c>
      <c r="BB2665" s="164">
        <v>1465.289</v>
      </c>
      <c r="BC2665" s="82">
        <f t="shared" si="58"/>
        <v>1772.9996899999999</v>
      </c>
    </row>
    <row r="2666" spans="53:55" x14ac:dyDescent="0.25">
      <c r="BA2666" s="164" t="s">
        <v>3042</v>
      </c>
      <c r="BB2666" s="164">
        <v>1629.752</v>
      </c>
      <c r="BC2666" s="82">
        <f t="shared" si="58"/>
        <v>1971.99992</v>
      </c>
    </row>
    <row r="2667" spans="53:55" x14ac:dyDescent="0.25">
      <c r="BA2667" s="164" t="s">
        <v>3043</v>
      </c>
      <c r="BB2667" s="164">
        <v>1484.298</v>
      </c>
      <c r="BC2667" s="82">
        <f t="shared" si="58"/>
        <v>1796.0005799999999</v>
      </c>
    </row>
    <row r="2668" spans="53:55" x14ac:dyDescent="0.25">
      <c r="BA2668" s="164" t="s">
        <v>3044</v>
      </c>
      <c r="BB2668" s="164">
        <v>1671.9010000000001</v>
      </c>
      <c r="BC2668" s="82">
        <f t="shared" si="58"/>
        <v>2023.0002099999999</v>
      </c>
    </row>
    <row r="2669" spans="53:55" x14ac:dyDescent="0.25">
      <c r="BA2669" s="164" t="s">
        <v>3045</v>
      </c>
      <c r="BB2669" s="164">
        <v>1795.0409999999999</v>
      </c>
      <c r="BC2669" s="82">
        <f t="shared" si="58"/>
        <v>2171.9996099999998</v>
      </c>
    </row>
    <row r="2670" spans="53:55" x14ac:dyDescent="0.25">
      <c r="BA2670" s="164" t="s">
        <v>3046</v>
      </c>
      <c r="BB2670" s="164">
        <v>1968.595</v>
      </c>
      <c r="BC2670" s="82">
        <f t="shared" si="58"/>
        <v>2381.9999499999999</v>
      </c>
    </row>
    <row r="2671" spans="53:55" x14ac:dyDescent="0.25">
      <c r="BA2671" s="164" t="s">
        <v>3047</v>
      </c>
      <c r="BB2671" s="164">
        <v>517.35500000000002</v>
      </c>
      <c r="BC2671" s="82">
        <f t="shared" si="58"/>
        <v>625.99955</v>
      </c>
    </row>
    <row r="2672" spans="53:55" x14ac:dyDescent="0.25">
      <c r="BA2672" s="164" t="s">
        <v>3048</v>
      </c>
      <c r="BB2672" s="164">
        <v>519.00800000000004</v>
      </c>
      <c r="BC2672" s="82">
        <f t="shared" si="58"/>
        <v>627.99968000000001</v>
      </c>
    </row>
    <row r="2673" spans="53:55" x14ac:dyDescent="0.25">
      <c r="BA2673" s="164" t="s">
        <v>3049</v>
      </c>
      <c r="BB2673" s="164">
        <v>619.00800000000004</v>
      </c>
      <c r="BC2673" s="82">
        <f t="shared" si="58"/>
        <v>748.99968000000001</v>
      </c>
    </row>
    <row r="2674" spans="53:55" x14ac:dyDescent="0.25">
      <c r="BA2674" s="164" t="s">
        <v>3050</v>
      </c>
      <c r="BB2674" s="164">
        <v>709.09100000000001</v>
      </c>
      <c r="BC2674" s="82">
        <f t="shared" si="58"/>
        <v>858.00010999999995</v>
      </c>
    </row>
    <row r="2675" spans="53:55" x14ac:dyDescent="0.25">
      <c r="BA2675" s="164" t="s">
        <v>3051</v>
      </c>
      <c r="BB2675" s="164">
        <v>650.41300000000001</v>
      </c>
      <c r="BC2675" s="82">
        <f t="shared" si="58"/>
        <v>786.99973</v>
      </c>
    </row>
    <row r="2676" spans="53:55" x14ac:dyDescent="0.25">
      <c r="BA2676" s="164" t="s">
        <v>3052</v>
      </c>
      <c r="BB2676" s="164">
        <v>735.53700000000003</v>
      </c>
      <c r="BC2676" s="82">
        <f t="shared" si="58"/>
        <v>889.99977000000001</v>
      </c>
    </row>
    <row r="2677" spans="53:55" x14ac:dyDescent="0.25">
      <c r="BA2677" s="164" t="s">
        <v>3053</v>
      </c>
      <c r="BB2677" s="164">
        <v>667.76900000000001</v>
      </c>
      <c r="BC2677" s="82">
        <f t="shared" si="58"/>
        <v>808.00049000000001</v>
      </c>
    </row>
    <row r="2678" spans="53:55" x14ac:dyDescent="0.25">
      <c r="BA2678" s="164" t="s">
        <v>3054</v>
      </c>
      <c r="BB2678" s="164">
        <v>678.51199999999994</v>
      </c>
      <c r="BC2678" s="82">
        <f t="shared" si="58"/>
        <v>820.99951999999996</v>
      </c>
    </row>
    <row r="2679" spans="53:55" x14ac:dyDescent="0.25">
      <c r="BA2679" s="164" t="s">
        <v>3055</v>
      </c>
      <c r="BB2679" s="164">
        <v>735.53700000000003</v>
      </c>
      <c r="BC2679" s="82">
        <f t="shared" si="58"/>
        <v>889.99977000000001</v>
      </c>
    </row>
    <row r="2680" spans="53:55" x14ac:dyDescent="0.25">
      <c r="BA2680" s="164" t="s">
        <v>3056</v>
      </c>
      <c r="BB2680" s="164">
        <v>711.57</v>
      </c>
      <c r="BC2680" s="82">
        <f t="shared" si="58"/>
        <v>860.99970000000008</v>
      </c>
    </row>
    <row r="2681" spans="53:55" x14ac:dyDescent="0.25">
      <c r="BA2681" s="164" t="s">
        <v>3057</v>
      </c>
      <c r="BB2681" s="164">
        <v>738.01700000000005</v>
      </c>
      <c r="BC2681" s="82">
        <f t="shared" si="58"/>
        <v>893.00057000000004</v>
      </c>
    </row>
    <row r="2682" spans="53:55" x14ac:dyDescent="0.25">
      <c r="BA2682" s="164" t="s">
        <v>3058</v>
      </c>
      <c r="BB2682" s="164">
        <v>876.03300000000002</v>
      </c>
      <c r="BC2682" s="82">
        <f t="shared" si="58"/>
        <v>1059.9999299999999</v>
      </c>
    </row>
    <row r="2683" spans="53:55" x14ac:dyDescent="0.25">
      <c r="BA2683" s="164" t="s">
        <v>3059</v>
      </c>
      <c r="BB2683" s="164">
        <v>826.44600000000003</v>
      </c>
      <c r="BC2683" s="82">
        <f t="shared" si="58"/>
        <v>999.99965999999995</v>
      </c>
    </row>
    <row r="2684" spans="53:55" x14ac:dyDescent="0.25">
      <c r="BA2684" s="164" t="s">
        <v>3060</v>
      </c>
      <c r="BB2684" s="164">
        <v>818.18200000000002</v>
      </c>
      <c r="BC2684" s="82">
        <f t="shared" si="58"/>
        <v>990.00022000000001</v>
      </c>
    </row>
    <row r="2685" spans="53:55" x14ac:dyDescent="0.25">
      <c r="BA2685" s="164" t="s">
        <v>3061</v>
      </c>
      <c r="BB2685" s="164">
        <v>837.19</v>
      </c>
      <c r="BC2685" s="82">
        <f t="shared" si="58"/>
        <v>1012.9999</v>
      </c>
    </row>
    <row r="2686" spans="53:55" x14ac:dyDescent="0.25">
      <c r="BA2686" s="164" t="s">
        <v>3062</v>
      </c>
      <c r="BB2686" s="164">
        <v>803.30600000000004</v>
      </c>
      <c r="BC2686" s="82">
        <f t="shared" si="58"/>
        <v>972.00026000000003</v>
      </c>
    </row>
    <row r="2687" spans="53:55" x14ac:dyDescent="0.25">
      <c r="BA2687" s="164" t="s">
        <v>3063</v>
      </c>
      <c r="BB2687" s="164">
        <v>856.19799999999998</v>
      </c>
      <c r="BC2687" s="82">
        <f t="shared" si="58"/>
        <v>1035.9995799999999</v>
      </c>
    </row>
    <row r="2688" spans="53:55" x14ac:dyDescent="0.25">
      <c r="BA2688" s="164" t="s">
        <v>3064</v>
      </c>
      <c r="BB2688" s="164">
        <v>970.24800000000005</v>
      </c>
      <c r="BC2688" s="82">
        <f t="shared" si="58"/>
        <v>1174.00008</v>
      </c>
    </row>
    <row r="2689" spans="53:55" x14ac:dyDescent="0.25">
      <c r="BA2689" s="164" t="s">
        <v>3065</v>
      </c>
      <c r="BB2689" s="164">
        <v>1192.5619999999999</v>
      </c>
      <c r="BC2689" s="82">
        <f t="shared" si="58"/>
        <v>1443.0000199999997</v>
      </c>
    </row>
    <row r="2690" spans="53:55" x14ac:dyDescent="0.25">
      <c r="BA2690" s="164" t="s">
        <v>3066</v>
      </c>
      <c r="BB2690" s="164">
        <v>961.98400000000004</v>
      </c>
      <c r="BC2690" s="82">
        <f t="shared" si="58"/>
        <v>1164.00064</v>
      </c>
    </row>
    <row r="2691" spans="53:55" x14ac:dyDescent="0.25">
      <c r="BA2691" s="164" t="s">
        <v>3067</v>
      </c>
      <c r="BB2691" s="164">
        <v>1065.289</v>
      </c>
      <c r="BC2691" s="82">
        <f t="shared" ref="BC2691:BC2754" si="59">BB2691*1.21</f>
        <v>1288.9996899999999</v>
      </c>
    </row>
    <row r="2692" spans="53:55" x14ac:dyDescent="0.25">
      <c r="BA2692" s="164" t="s">
        <v>3068</v>
      </c>
      <c r="BB2692" s="164">
        <v>1101.653</v>
      </c>
      <c r="BC2692" s="82">
        <f t="shared" si="59"/>
        <v>1333.0001299999999</v>
      </c>
    </row>
    <row r="2693" spans="53:55" x14ac:dyDescent="0.25">
      <c r="BA2693" s="164" t="s">
        <v>3069</v>
      </c>
      <c r="BB2693" s="164">
        <v>1095.0409999999999</v>
      </c>
      <c r="BC2693" s="82">
        <f t="shared" si="59"/>
        <v>1324.9996099999998</v>
      </c>
    </row>
    <row r="2694" spans="53:55" x14ac:dyDescent="0.25">
      <c r="BA2694" s="164" t="s">
        <v>3070</v>
      </c>
      <c r="BB2694" s="164">
        <v>1200</v>
      </c>
      <c r="BC2694" s="82">
        <f t="shared" si="59"/>
        <v>1452</v>
      </c>
    </row>
    <row r="2695" spans="53:55" x14ac:dyDescent="0.25">
      <c r="BA2695" s="164" t="s">
        <v>3071</v>
      </c>
      <c r="BB2695" s="164">
        <v>1338.0170000000001</v>
      </c>
      <c r="BC2695" s="82">
        <f t="shared" si="59"/>
        <v>1619.0005699999999</v>
      </c>
    </row>
    <row r="2696" spans="53:55" x14ac:dyDescent="0.25">
      <c r="BA2696" s="164" t="s">
        <v>3072</v>
      </c>
      <c r="BB2696" s="164">
        <v>1244.6279999999999</v>
      </c>
      <c r="BC2696" s="82">
        <f t="shared" si="59"/>
        <v>1505.9998799999998</v>
      </c>
    </row>
    <row r="2697" spans="53:55" x14ac:dyDescent="0.25">
      <c r="BA2697" s="164" t="s">
        <v>3073</v>
      </c>
      <c r="BB2697" s="164">
        <v>1269.422</v>
      </c>
      <c r="BC2697" s="82">
        <f t="shared" si="59"/>
        <v>1536.00062</v>
      </c>
    </row>
    <row r="2698" spans="53:55" x14ac:dyDescent="0.25">
      <c r="BA2698" s="164" t="s">
        <v>3074</v>
      </c>
      <c r="BB2698" s="164">
        <v>1315.703</v>
      </c>
      <c r="BC2698" s="82">
        <f t="shared" si="59"/>
        <v>1592.00063</v>
      </c>
    </row>
    <row r="2699" spans="53:55" x14ac:dyDescent="0.25">
      <c r="BA2699" s="164" t="s">
        <v>3075</v>
      </c>
      <c r="BB2699" s="164">
        <v>1465.289</v>
      </c>
      <c r="BC2699" s="82">
        <f t="shared" si="59"/>
        <v>1772.9996899999999</v>
      </c>
    </row>
    <row r="2700" spans="53:55" x14ac:dyDescent="0.25">
      <c r="BA2700" s="164" t="s">
        <v>3076</v>
      </c>
      <c r="BB2700" s="164">
        <v>1629.752</v>
      </c>
      <c r="BC2700" s="82">
        <f t="shared" si="59"/>
        <v>1971.99992</v>
      </c>
    </row>
    <row r="2701" spans="53:55" x14ac:dyDescent="0.25">
      <c r="BA2701" s="164" t="s">
        <v>3077</v>
      </c>
      <c r="BB2701" s="164">
        <v>1484.298</v>
      </c>
      <c r="BC2701" s="82">
        <f t="shared" si="59"/>
        <v>1796.0005799999999</v>
      </c>
    </row>
    <row r="2702" spans="53:55" x14ac:dyDescent="0.25">
      <c r="BA2702" s="164" t="s">
        <v>3078</v>
      </c>
      <c r="BB2702" s="164">
        <v>1671.9010000000001</v>
      </c>
      <c r="BC2702" s="82">
        <f t="shared" si="59"/>
        <v>2023.0002099999999</v>
      </c>
    </row>
    <row r="2703" spans="53:55" x14ac:dyDescent="0.25">
      <c r="BA2703" s="164" t="s">
        <v>3079</v>
      </c>
      <c r="BB2703" s="164">
        <v>1795.0409999999999</v>
      </c>
      <c r="BC2703" s="82">
        <f t="shared" si="59"/>
        <v>2171.9996099999998</v>
      </c>
    </row>
    <row r="2704" spans="53:55" x14ac:dyDescent="0.25">
      <c r="BA2704" s="164" t="s">
        <v>3080</v>
      </c>
      <c r="BB2704" s="164">
        <v>1968.595</v>
      </c>
      <c r="BC2704" s="82">
        <f t="shared" si="59"/>
        <v>2381.9999499999999</v>
      </c>
    </row>
    <row r="2705" spans="53:55" x14ac:dyDescent="0.25">
      <c r="BA2705" s="164" t="s">
        <v>3081</v>
      </c>
      <c r="BB2705" s="164">
        <v>517.35500000000002</v>
      </c>
      <c r="BC2705" s="82">
        <f t="shared" si="59"/>
        <v>625.99955</v>
      </c>
    </row>
    <row r="2706" spans="53:55" x14ac:dyDescent="0.25">
      <c r="BA2706" s="164" t="s">
        <v>3082</v>
      </c>
      <c r="BB2706" s="164">
        <v>519.00800000000004</v>
      </c>
      <c r="BC2706" s="82">
        <f t="shared" si="59"/>
        <v>627.99968000000001</v>
      </c>
    </row>
    <row r="2707" spans="53:55" x14ac:dyDescent="0.25">
      <c r="BA2707" s="164" t="s">
        <v>3083</v>
      </c>
      <c r="BB2707" s="164">
        <v>619.00800000000004</v>
      </c>
      <c r="BC2707" s="82">
        <f t="shared" si="59"/>
        <v>748.99968000000001</v>
      </c>
    </row>
    <row r="2708" spans="53:55" x14ac:dyDescent="0.25">
      <c r="BA2708" s="164" t="s">
        <v>3084</v>
      </c>
      <c r="BB2708" s="164">
        <v>709.09100000000001</v>
      </c>
      <c r="BC2708" s="82">
        <f t="shared" si="59"/>
        <v>858.00010999999995</v>
      </c>
    </row>
    <row r="2709" spans="53:55" x14ac:dyDescent="0.25">
      <c r="BA2709" s="164" t="s">
        <v>3085</v>
      </c>
      <c r="BB2709" s="164">
        <v>650.41300000000001</v>
      </c>
      <c r="BC2709" s="82">
        <f t="shared" si="59"/>
        <v>786.99973</v>
      </c>
    </row>
    <row r="2710" spans="53:55" x14ac:dyDescent="0.25">
      <c r="BA2710" s="164" t="s">
        <v>3086</v>
      </c>
      <c r="BB2710" s="164">
        <v>735.53700000000003</v>
      </c>
      <c r="BC2710" s="82">
        <f t="shared" si="59"/>
        <v>889.99977000000001</v>
      </c>
    </row>
    <row r="2711" spans="53:55" x14ac:dyDescent="0.25">
      <c r="BA2711" s="164" t="s">
        <v>3087</v>
      </c>
      <c r="BB2711" s="164">
        <v>667.76900000000001</v>
      </c>
      <c r="BC2711" s="82">
        <f t="shared" si="59"/>
        <v>808.00049000000001</v>
      </c>
    </row>
    <row r="2712" spans="53:55" x14ac:dyDescent="0.25">
      <c r="BA2712" s="164" t="s">
        <v>3088</v>
      </c>
      <c r="BB2712" s="164">
        <v>678.51199999999994</v>
      </c>
      <c r="BC2712" s="82">
        <f t="shared" si="59"/>
        <v>820.99951999999996</v>
      </c>
    </row>
    <row r="2713" spans="53:55" x14ac:dyDescent="0.25">
      <c r="BA2713" s="164" t="s">
        <v>3089</v>
      </c>
      <c r="BB2713" s="164">
        <v>735.53700000000003</v>
      </c>
      <c r="BC2713" s="82">
        <f t="shared" si="59"/>
        <v>889.99977000000001</v>
      </c>
    </row>
    <row r="2714" spans="53:55" x14ac:dyDescent="0.25">
      <c r="BA2714" s="164" t="s">
        <v>3090</v>
      </c>
      <c r="BB2714" s="164">
        <v>711.57</v>
      </c>
      <c r="BC2714" s="82">
        <f t="shared" si="59"/>
        <v>860.99970000000008</v>
      </c>
    </row>
    <row r="2715" spans="53:55" x14ac:dyDescent="0.25">
      <c r="BA2715" s="164" t="s">
        <v>3091</v>
      </c>
      <c r="BB2715" s="164">
        <v>738.01700000000005</v>
      </c>
      <c r="BC2715" s="82">
        <f t="shared" si="59"/>
        <v>893.00057000000004</v>
      </c>
    </row>
    <row r="2716" spans="53:55" x14ac:dyDescent="0.25">
      <c r="BA2716" s="164" t="s">
        <v>3092</v>
      </c>
      <c r="BB2716" s="164">
        <v>876.03300000000002</v>
      </c>
      <c r="BC2716" s="82">
        <f t="shared" si="59"/>
        <v>1059.9999299999999</v>
      </c>
    </row>
    <row r="2717" spans="53:55" x14ac:dyDescent="0.25">
      <c r="BA2717" s="164" t="s">
        <v>3093</v>
      </c>
      <c r="BB2717" s="164">
        <v>826.44600000000003</v>
      </c>
      <c r="BC2717" s="82">
        <f t="shared" si="59"/>
        <v>999.99965999999995</v>
      </c>
    </row>
    <row r="2718" spans="53:55" x14ac:dyDescent="0.25">
      <c r="BA2718" s="164" t="s">
        <v>3094</v>
      </c>
      <c r="BB2718" s="164">
        <v>818.18200000000002</v>
      </c>
      <c r="BC2718" s="82">
        <f t="shared" si="59"/>
        <v>990.00022000000001</v>
      </c>
    </row>
    <row r="2719" spans="53:55" x14ac:dyDescent="0.25">
      <c r="BA2719" s="164" t="s">
        <v>3095</v>
      </c>
      <c r="BB2719" s="164">
        <v>837.19</v>
      </c>
      <c r="BC2719" s="82">
        <f t="shared" si="59"/>
        <v>1012.9999</v>
      </c>
    </row>
    <row r="2720" spans="53:55" x14ac:dyDescent="0.25">
      <c r="BA2720" s="164" t="s">
        <v>3096</v>
      </c>
      <c r="BB2720" s="164">
        <v>803.30600000000004</v>
      </c>
      <c r="BC2720" s="82">
        <f t="shared" si="59"/>
        <v>972.00026000000003</v>
      </c>
    </row>
    <row r="2721" spans="53:55" x14ac:dyDescent="0.25">
      <c r="BA2721" s="164" t="s">
        <v>3097</v>
      </c>
      <c r="BB2721" s="164">
        <v>856.19799999999998</v>
      </c>
      <c r="BC2721" s="82">
        <f t="shared" si="59"/>
        <v>1035.9995799999999</v>
      </c>
    </row>
    <row r="2722" spans="53:55" x14ac:dyDescent="0.25">
      <c r="BA2722" s="164" t="s">
        <v>3098</v>
      </c>
      <c r="BB2722" s="164">
        <v>970.24800000000005</v>
      </c>
      <c r="BC2722" s="82">
        <f t="shared" si="59"/>
        <v>1174.00008</v>
      </c>
    </row>
    <row r="2723" spans="53:55" x14ac:dyDescent="0.25">
      <c r="BA2723" s="164" t="s">
        <v>3099</v>
      </c>
      <c r="BB2723" s="164">
        <v>1192.5619999999999</v>
      </c>
      <c r="BC2723" s="82">
        <f t="shared" si="59"/>
        <v>1443.0000199999997</v>
      </c>
    </row>
    <row r="2724" spans="53:55" x14ac:dyDescent="0.25">
      <c r="BA2724" s="164" t="s">
        <v>3100</v>
      </c>
      <c r="BB2724" s="164">
        <v>961.98400000000004</v>
      </c>
      <c r="BC2724" s="82">
        <f t="shared" si="59"/>
        <v>1164.00064</v>
      </c>
    </row>
    <row r="2725" spans="53:55" x14ac:dyDescent="0.25">
      <c r="BA2725" s="164" t="s">
        <v>3101</v>
      </c>
      <c r="BB2725" s="164">
        <v>1065.289</v>
      </c>
      <c r="BC2725" s="82">
        <f t="shared" si="59"/>
        <v>1288.9996899999999</v>
      </c>
    </row>
    <row r="2726" spans="53:55" x14ac:dyDescent="0.25">
      <c r="BA2726" s="164" t="s">
        <v>3102</v>
      </c>
      <c r="BB2726" s="164">
        <v>1101.653</v>
      </c>
      <c r="BC2726" s="82">
        <f t="shared" si="59"/>
        <v>1333.0001299999999</v>
      </c>
    </row>
    <row r="2727" spans="53:55" x14ac:dyDescent="0.25">
      <c r="BA2727" s="164" t="s">
        <v>3103</v>
      </c>
      <c r="BB2727" s="164">
        <v>1095.0409999999999</v>
      </c>
      <c r="BC2727" s="82">
        <f t="shared" si="59"/>
        <v>1324.9996099999998</v>
      </c>
    </row>
    <row r="2728" spans="53:55" x14ac:dyDescent="0.25">
      <c r="BA2728" s="164" t="s">
        <v>3104</v>
      </c>
      <c r="BB2728" s="164">
        <v>1200</v>
      </c>
      <c r="BC2728" s="82">
        <f t="shared" si="59"/>
        <v>1452</v>
      </c>
    </row>
    <row r="2729" spans="53:55" x14ac:dyDescent="0.25">
      <c r="BA2729" s="164" t="s">
        <v>3105</v>
      </c>
      <c r="BB2729" s="164">
        <v>1338.0170000000001</v>
      </c>
      <c r="BC2729" s="82">
        <f t="shared" si="59"/>
        <v>1619.0005699999999</v>
      </c>
    </row>
    <row r="2730" spans="53:55" x14ac:dyDescent="0.25">
      <c r="BA2730" s="164" t="s">
        <v>3106</v>
      </c>
      <c r="BB2730" s="164">
        <v>1244.6279999999999</v>
      </c>
      <c r="BC2730" s="82">
        <f t="shared" si="59"/>
        <v>1505.9998799999998</v>
      </c>
    </row>
    <row r="2731" spans="53:55" x14ac:dyDescent="0.25">
      <c r="BA2731" s="164" t="s">
        <v>3107</v>
      </c>
      <c r="BB2731" s="164">
        <v>1269.422</v>
      </c>
      <c r="BC2731" s="82">
        <f t="shared" si="59"/>
        <v>1536.00062</v>
      </c>
    </row>
    <row r="2732" spans="53:55" x14ac:dyDescent="0.25">
      <c r="BA2732" s="164" t="s">
        <v>3108</v>
      </c>
      <c r="BB2732" s="164">
        <v>1315.703</v>
      </c>
      <c r="BC2732" s="82">
        <f t="shared" si="59"/>
        <v>1592.00063</v>
      </c>
    </row>
    <row r="2733" spans="53:55" x14ac:dyDescent="0.25">
      <c r="BA2733" s="164" t="s">
        <v>3109</v>
      </c>
      <c r="BB2733" s="164">
        <v>1465.289</v>
      </c>
      <c r="BC2733" s="82">
        <f t="shared" si="59"/>
        <v>1772.9996899999999</v>
      </c>
    </row>
    <row r="2734" spans="53:55" x14ac:dyDescent="0.25">
      <c r="BA2734" s="164" t="s">
        <v>3110</v>
      </c>
      <c r="BB2734" s="164">
        <v>1629.752</v>
      </c>
      <c r="BC2734" s="82">
        <f t="shared" si="59"/>
        <v>1971.99992</v>
      </c>
    </row>
    <row r="2735" spans="53:55" x14ac:dyDescent="0.25">
      <c r="BA2735" s="164" t="s">
        <v>3111</v>
      </c>
      <c r="BB2735" s="164">
        <v>1484.298</v>
      </c>
      <c r="BC2735" s="82">
        <f t="shared" si="59"/>
        <v>1796.0005799999999</v>
      </c>
    </row>
    <row r="2736" spans="53:55" x14ac:dyDescent="0.25">
      <c r="BA2736" s="164" t="s">
        <v>3112</v>
      </c>
      <c r="BB2736" s="164">
        <v>1671.9010000000001</v>
      </c>
      <c r="BC2736" s="82">
        <f t="shared" si="59"/>
        <v>2023.0002099999999</v>
      </c>
    </row>
    <row r="2737" spans="53:55" x14ac:dyDescent="0.25">
      <c r="BA2737" s="164" t="s">
        <v>3113</v>
      </c>
      <c r="BB2737" s="164">
        <v>1795.0409999999999</v>
      </c>
      <c r="BC2737" s="82">
        <f t="shared" si="59"/>
        <v>2171.9996099999998</v>
      </c>
    </row>
    <row r="2738" spans="53:55" x14ac:dyDescent="0.25">
      <c r="BA2738" s="164" t="s">
        <v>3114</v>
      </c>
      <c r="BB2738" s="164">
        <v>1968.595</v>
      </c>
      <c r="BC2738" s="82">
        <f t="shared" si="59"/>
        <v>2381.9999499999999</v>
      </c>
    </row>
    <row r="2739" spans="53:55" x14ac:dyDescent="0.25">
      <c r="BA2739" s="164" t="s">
        <v>3115</v>
      </c>
      <c r="BB2739" s="164">
        <v>540.49599999999998</v>
      </c>
      <c r="BC2739" s="82">
        <f t="shared" si="59"/>
        <v>654.00015999999994</v>
      </c>
    </row>
    <row r="2740" spans="53:55" x14ac:dyDescent="0.25">
      <c r="BA2740" s="164" t="s">
        <v>3116</v>
      </c>
      <c r="BB2740" s="164">
        <v>507.43799999999999</v>
      </c>
      <c r="BC2740" s="82">
        <f t="shared" si="59"/>
        <v>613.99997999999994</v>
      </c>
    </row>
    <row r="2741" spans="53:55" x14ac:dyDescent="0.25">
      <c r="BA2741" s="164" t="s">
        <v>3117</v>
      </c>
      <c r="BB2741" s="164">
        <v>530.57899999999995</v>
      </c>
      <c r="BC2741" s="82">
        <f t="shared" si="59"/>
        <v>642.00058999999987</v>
      </c>
    </row>
    <row r="2742" spans="53:55" x14ac:dyDescent="0.25">
      <c r="BA2742" s="164" t="s">
        <v>3118</v>
      </c>
      <c r="BB2742" s="164">
        <v>657.851</v>
      </c>
      <c r="BC2742" s="82">
        <f t="shared" si="59"/>
        <v>795.99970999999994</v>
      </c>
    </row>
    <row r="2743" spans="53:55" x14ac:dyDescent="0.25">
      <c r="BA2743" s="164" t="s">
        <v>3119</v>
      </c>
      <c r="BB2743" s="164">
        <v>739.66899999999998</v>
      </c>
      <c r="BC2743" s="82">
        <f t="shared" si="59"/>
        <v>894.99948999999992</v>
      </c>
    </row>
    <row r="2744" spans="53:55" x14ac:dyDescent="0.25">
      <c r="BA2744" s="164" t="s">
        <v>3120</v>
      </c>
      <c r="BB2744" s="164">
        <v>657.851</v>
      </c>
      <c r="BC2744" s="82">
        <f t="shared" si="59"/>
        <v>795.99970999999994</v>
      </c>
    </row>
    <row r="2745" spans="53:55" x14ac:dyDescent="0.25">
      <c r="BA2745" s="164" t="s">
        <v>3121</v>
      </c>
      <c r="BB2745" s="164">
        <v>871.90099999999995</v>
      </c>
      <c r="BC2745" s="82">
        <f t="shared" si="59"/>
        <v>1055.0002099999999</v>
      </c>
    </row>
    <row r="2746" spans="53:55" x14ac:dyDescent="0.25">
      <c r="BA2746" s="164" t="s">
        <v>3122</v>
      </c>
      <c r="BB2746" s="164">
        <v>673.55399999999997</v>
      </c>
      <c r="BC2746" s="82">
        <f t="shared" si="59"/>
        <v>815.00033999999994</v>
      </c>
    </row>
    <row r="2747" spans="53:55" x14ac:dyDescent="0.25">
      <c r="BA2747" s="164" t="s">
        <v>3123</v>
      </c>
      <c r="BB2747" s="164">
        <v>961.15700000000004</v>
      </c>
      <c r="BC2747" s="82">
        <f t="shared" si="59"/>
        <v>1162.9999700000001</v>
      </c>
    </row>
    <row r="2748" spans="53:55" x14ac:dyDescent="0.25">
      <c r="BA2748" s="164" t="s">
        <v>3124</v>
      </c>
      <c r="BB2748" s="164">
        <v>1100</v>
      </c>
      <c r="BC2748" s="82">
        <f t="shared" si="59"/>
        <v>1331</v>
      </c>
    </row>
    <row r="2749" spans="53:55" x14ac:dyDescent="0.25">
      <c r="BA2749" s="164" t="s">
        <v>3125</v>
      </c>
      <c r="BB2749" s="164">
        <v>1135.537</v>
      </c>
      <c r="BC2749" s="82">
        <f t="shared" si="59"/>
        <v>1373.9997699999999</v>
      </c>
    </row>
    <row r="2750" spans="53:55" x14ac:dyDescent="0.25">
      <c r="BA2750" s="164" t="s">
        <v>3126</v>
      </c>
      <c r="BB2750" s="164">
        <v>1228.0989999999999</v>
      </c>
      <c r="BC2750" s="82">
        <f t="shared" si="59"/>
        <v>1485.9997899999998</v>
      </c>
    </row>
    <row r="2751" spans="53:55" x14ac:dyDescent="0.25">
      <c r="BA2751" s="164" t="s">
        <v>3127</v>
      </c>
      <c r="BB2751" s="164">
        <v>675.20699999999999</v>
      </c>
      <c r="BC2751" s="82">
        <f t="shared" si="59"/>
        <v>817.00046999999995</v>
      </c>
    </row>
    <row r="2752" spans="53:55" x14ac:dyDescent="0.25">
      <c r="BA2752" s="164" t="s">
        <v>3128</v>
      </c>
      <c r="BB2752" s="164">
        <v>633.88400000000001</v>
      </c>
      <c r="BC2752" s="82">
        <f t="shared" si="59"/>
        <v>766.99964</v>
      </c>
    </row>
    <row r="2753" spans="53:55" x14ac:dyDescent="0.25">
      <c r="BA2753" s="164" t="s">
        <v>3129</v>
      </c>
      <c r="BB2753" s="164">
        <v>662.81</v>
      </c>
      <c r="BC2753" s="82">
        <f t="shared" si="59"/>
        <v>802.00009999999986</v>
      </c>
    </row>
    <row r="2754" spans="53:55" x14ac:dyDescent="0.25">
      <c r="BA2754" s="164" t="s">
        <v>3130</v>
      </c>
      <c r="BB2754" s="164">
        <v>821.48800000000006</v>
      </c>
      <c r="BC2754" s="82">
        <f t="shared" si="59"/>
        <v>994.00048000000004</v>
      </c>
    </row>
    <row r="2755" spans="53:55" x14ac:dyDescent="0.25">
      <c r="BA2755" s="164" t="s">
        <v>3131</v>
      </c>
      <c r="BB2755" s="164">
        <v>923.96699999999998</v>
      </c>
      <c r="BC2755" s="82">
        <f t="shared" ref="BC2755:BC2818" si="60">BB2755*1.21</f>
        <v>1118.0000700000001</v>
      </c>
    </row>
    <row r="2756" spans="53:55" x14ac:dyDescent="0.25">
      <c r="BA2756" s="164" t="s">
        <v>3132</v>
      </c>
      <c r="BB2756" s="164">
        <v>821.48800000000006</v>
      </c>
      <c r="BC2756" s="82">
        <f t="shared" si="60"/>
        <v>994.00048000000004</v>
      </c>
    </row>
    <row r="2757" spans="53:55" x14ac:dyDescent="0.25">
      <c r="BA2757" s="164" t="s">
        <v>3133</v>
      </c>
      <c r="BB2757" s="164">
        <v>1089.2560000000001</v>
      </c>
      <c r="BC2757" s="82">
        <f t="shared" si="60"/>
        <v>1317.9997600000002</v>
      </c>
    </row>
    <row r="2758" spans="53:55" x14ac:dyDescent="0.25">
      <c r="BA2758" s="164" t="s">
        <v>3134</v>
      </c>
      <c r="BB2758" s="164">
        <v>841.322</v>
      </c>
      <c r="BC2758" s="82">
        <f t="shared" si="60"/>
        <v>1017.9996199999999</v>
      </c>
    </row>
    <row r="2759" spans="53:55" x14ac:dyDescent="0.25">
      <c r="BA2759" s="164" t="s">
        <v>3135</v>
      </c>
      <c r="BB2759" s="164">
        <v>1200.826</v>
      </c>
      <c r="BC2759" s="82">
        <f t="shared" si="60"/>
        <v>1452.99946</v>
      </c>
    </row>
    <row r="2760" spans="53:55" x14ac:dyDescent="0.25">
      <c r="BA2760" s="164" t="s">
        <v>3136</v>
      </c>
      <c r="BB2760" s="164">
        <v>1374.38</v>
      </c>
      <c r="BC2760" s="82">
        <f t="shared" si="60"/>
        <v>1662.9998000000001</v>
      </c>
    </row>
    <row r="2761" spans="53:55" x14ac:dyDescent="0.25">
      <c r="BA2761" s="164" t="s">
        <v>3137</v>
      </c>
      <c r="BB2761" s="164">
        <v>1419.008</v>
      </c>
      <c r="BC2761" s="82">
        <f t="shared" si="60"/>
        <v>1716.9996799999999</v>
      </c>
    </row>
    <row r="2762" spans="53:55" x14ac:dyDescent="0.25">
      <c r="BA2762" s="164" t="s">
        <v>3138</v>
      </c>
      <c r="BB2762" s="164">
        <v>1534.711</v>
      </c>
      <c r="BC2762" s="82">
        <f t="shared" si="60"/>
        <v>1857.0003099999999</v>
      </c>
    </row>
    <row r="2763" spans="53:55" x14ac:dyDescent="0.25">
      <c r="BA2763" s="164" t="s">
        <v>3139</v>
      </c>
      <c r="BB2763" s="164">
        <v>675.20699999999999</v>
      </c>
      <c r="BC2763" s="82">
        <f t="shared" si="60"/>
        <v>817.00046999999995</v>
      </c>
    </row>
    <row r="2764" spans="53:55" x14ac:dyDescent="0.25">
      <c r="BA2764" s="164" t="s">
        <v>3140</v>
      </c>
      <c r="BB2764" s="164">
        <v>633.88400000000001</v>
      </c>
      <c r="BC2764" s="82">
        <f t="shared" si="60"/>
        <v>766.99964</v>
      </c>
    </row>
    <row r="2765" spans="53:55" x14ac:dyDescent="0.25">
      <c r="BA2765" s="164" t="s">
        <v>3141</v>
      </c>
      <c r="BB2765" s="164">
        <v>662.81</v>
      </c>
      <c r="BC2765" s="82">
        <f t="shared" si="60"/>
        <v>802.00009999999986</v>
      </c>
    </row>
    <row r="2766" spans="53:55" x14ac:dyDescent="0.25">
      <c r="BA2766" s="164" t="s">
        <v>3142</v>
      </c>
      <c r="BB2766" s="164">
        <v>821.48800000000006</v>
      </c>
      <c r="BC2766" s="82">
        <f t="shared" si="60"/>
        <v>994.00048000000004</v>
      </c>
    </row>
    <row r="2767" spans="53:55" x14ac:dyDescent="0.25">
      <c r="BA2767" s="164" t="s">
        <v>3143</v>
      </c>
      <c r="BB2767" s="164">
        <v>923.96699999999998</v>
      </c>
      <c r="BC2767" s="82">
        <f t="shared" si="60"/>
        <v>1118.0000700000001</v>
      </c>
    </row>
    <row r="2768" spans="53:55" x14ac:dyDescent="0.25">
      <c r="BA2768" s="164" t="s">
        <v>3144</v>
      </c>
      <c r="BB2768" s="164">
        <v>821.48800000000006</v>
      </c>
      <c r="BC2768" s="82">
        <f t="shared" si="60"/>
        <v>994.00048000000004</v>
      </c>
    </row>
    <row r="2769" spans="53:55" x14ac:dyDescent="0.25">
      <c r="BA2769" s="164" t="s">
        <v>3145</v>
      </c>
      <c r="BB2769" s="164">
        <v>1089.2560000000001</v>
      </c>
      <c r="BC2769" s="82">
        <f t="shared" si="60"/>
        <v>1317.9997600000002</v>
      </c>
    </row>
    <row r="2770" spans="53:55" x14ac:dyDescent="0.25">
      <c r="BA2770" s="164" t="s">
        <v>3146</v>
      </c>
      <c r="BB2770" s="164">
        <v>841.322</v>
      </c>
      <c r="BC2770" s="82">
        <f t="shared" si="60"/>
        <v>1017.9996199999999</v>
      </c>
    </row>
    <row r="2771" spans="53:55" x14ac:dyDescent="0.25">
      <c r="BA2771" s="164" t="s">
        <v>3147</v>
      </c>
      <c r="BB2771" s="164">
        <v>1200.826</v>
      </c>
      <c r="BC2771" s="82">
        <f t="shared" si="60"/>
        <v>1452.99946</v>
      </c>
    </row>
    <row r="2772" spans="53:55" x14ac:dyDescent="0.25">
      <c r="BA2772" s="164" t="s">
        <v>3148</v>
      </c>
      <c r="BB2772" s="164">
        <v>1374.38</v>
      </c>
      <c r="BC2772" s="82">
        <f t="shared" si="60"/>
        <v>1662.9998000000001</v>
      </c>
    </row>
    <row r="2773" spans="53:55" x14ac:dyDescent="0.25">
      <c r="BA2773" s="164" t="s">
        <v>3149</v>
      </c>
      <c r="BB2773" s="164">
        <v>1419.008</v>
      </c>
      <c r="BC2773" s="82">
        <f t="shared" si="60"/>
        <v>1716.9996799999999</v>
      </c>
    </row>
    <row r="2774" spans="53:55" x14ac:dyDescent="0.25">
      <c r="BA2774" s="164" t="s">
        <v>3150</v>
      </c>
      <c r="BB2774" s="164">
        <v>1534.711</v>
      </c>
      <c r="BC2774" s="82">
        <f t="shared" si="60"/>
        <v>1857.0003099999999</v>
      </c>
    </row>
    <row r="2775" spans="53:55" x14ac:dyDescent="0.25">
      <c r="BA2775" s="164" t="s">
        <v>3151</v>
      </c>
      <c r="BB2775" s="164">
        <v>675.20699999999999</v>
      </c>
      <c r="BC2775" s="82">
        <f t="shared" si="60"/>
        <v>817.00046999999995</v>
      </c>
    </row>
    <row r="2776" spans="53:55" x14ac:dyDescent="0.25">
      <c r="BA2776" s="164" t="s">
        <v>3152</v>
      </c>
      <c r="BB2776" s="164">
        <v>633.88400000000001</v>
      </c>
      <c r="BC2776" s="82">
        <f t="shared" si="60"/>
        <v>766.99964</v>
      </c>
    </row>
    <row r="2777" spans="53:55" x14ac:dyDescent="0.25">
      <c r="BA2777" s="164" t="s">
        <v>3153</v>
      </c>
      <c r="BB2777" s="164">
        <v>662.81</v>
      </c>
      <c r="BC2777" s="82">
        <f t="shared" si="60"/>
        <v>802.00009999999986</v>
      </c>
    </row>
    <row r="2778" spans="53:55" x14ac:dyDescent="0.25">
      <c r="BA2778" s="164" t="s">
        <v>3154</v>
      </c>
      <c r="BB2778" s="164">
        <v>821.48800000000006</v>
      </c>
      <c r="BC2778" s="82">
        <f t="shared" si="60"/>
        <v>994.00048000000004</v>
      </c>
    </row>
    <row r="2779" spans="53:55" x14ac:dyDescent="0.25">
      <c r="BA2779" s="164" t="s">
        <v>3155</v>
      </c>
      <c r="BB2779" s="164">
        <v>923.96699999999998</v>
      </c>
      <c r="BC2779" s="82">
        <f t="shared" si="60"/>
        <v>1118.0000700000001</v>
      </c>
    </row>
    <row r="2780" spans="53:55" x14ac:dyDescent="0.25">
      <c r="BA2780" s="164" t="s">
        <v>3156</v>
      </c>
      <c r="BB2780" s="164">
        <v>821.48800000000006</v>
      </c>
      <c r="BC2780" s="82">
        <f t="shared" si="60"/>
        <v>994.00048000000004</v>
      </c>
    </row>
    <row r="2781" spans="53:55" x14ac:dyDescent="0.25">
      <c r="BA2781" s="164" t="s">
        <v>3157</v>
      </c>
      <c r="BB2781" s="164">
        <v>1089.2560000000001</v>
      </c>
      <c r="BC2781" s="82">
        <f t="shared" si="60"/>
        <v>1317.9997600000002</v>
      </c>
    </row>
    <row r="2782" spans="53:55" x14ac:dyDescent="0.25">
      <c r="BA2782" s="164" t="s">
        <v>3158</v>
      </c>
      <c r="BB2782" s="164">
        <v>841.322</v>
      </c>
      <c r="BC2782" s="82">
        <f t="shared" si="60"/>
        <v>1017.9996199999999</v>
      </c>
    </row>
    <row r="2783" spans="53:55" x14ac:dyDescent="0.25">
      <c r="BA2783" s="164" t="s">
        <v>3159</v>
      </c>
      <c r="BB2783" s="164">
        <v>1200.826</v>
      </c>
      <c r="BC2783" s="82">
        <f t="shared" si="60"/>
        <v>1452.99946</v>
      </c>
    </row>
    <row r="2784" spans="53:55" x14ac:dyDescent="0.25">
      <c r="BA2784" s="164" t="s">
        <v>3160</v>
      </c>
      <c r="BB2784" s="164">
        <v>1374.38</v>
      </c>
      <c r="BC2784" s="82">
        <f t="shared" si="60"/>
        <v>1662.9998000000001</v>
      </c>
    </row>
    <row r="2785" spans="53:55" x14ac:dyDescent="0.25">
      <c r="BA2785" s="164" t="s">
        <v>3161</v>
      </c>
      <c r="BB2785" s="164">
        <v>1419.008</v>
      </c>
      <c r="BC2785" s="82">
        <f t="shared" si="60"/>
        <v>1716.9996799999999</v>
      </c>
    </row>
    <row r="2786" spans="53:55" x14ac:dyDescent="0.25">
      <c r="BA2786" s="164" t="s">
        <v>3162</v>
      </c>
      <c r="BB2786" s="164">
        <v>1534.711</v>
      </c>
      <c r="BC2786" s="82">
        <f t="shared" si="60"/>
        <v>1857.0003099999999</v>
      </c>
    </row>
    <row r="2787" spans="53:55" x14ac:dyDescent="0.25">
      <c r="BA2787" s="164" t="s">
        <v>3163</v>
      </c>
      <c r="BB2787" s="164">
        <v>675.20699999999999</v>
      </c>
      <c r="BC2787" s="82">
        <f t="shared" si="60"/>
        <v>817.00046999999995</v>
      </c>
    </row>
    <row r="2788" spans="53:55" x14ac:dyDescent="0.25">
      <c r="BA2788" s="164" t="s">
        <v>3164</v>
      </c>
      <c r="BB2788" s="164">
        <v>633.88400000000001</v>
      </c>
      <c r="BC2788" s="82">
        <f t="shared" si="60"/>
        <v>766.99964</v>
      </c>
    </row>
    <row r="2789" spans="53:55" x14ac:dyDescent="0.25">
      <c r="BA2789" s="164" t="s">
        <v>3165</v>
      </c>
      <c r="BB2789" s="164">
        <v>662.81</v>
      </c>
      <c r="BC2789" s="82">
        <f t="shared" si="60"/>
        <v>802.00009999999986</v>
      </c>
    </row>
    <row r="2790" spans="53:55" x14ac:dyDescent="0.25">
      <c r="BA2790" s="164" t="s">
        <v>3166</v>
      </c>
      <c r="BB2790" s="164">
        <v>821.48800000000006</v>
      </c>
      <c r="BC2790" s="82">
        <f t="shared" si="60"/>
        <v>994.00048000000004</v>
      </c>
    </row>
    <row r="2791" spans="53:55" x14ac:dyDescent="0.25">
      <c r="BA2791" s="164" t="s">
        <v>3167</v>
      </c>
      <c r="BB2791" s="164">
        <v>923.96699999999998</v>
      </c>
      <c r="BC2791" s="82">
        <f t="shared" si="60"/>
        <v>1118.0000700000001</v>
      </c>
    </row>
    <row r="2792" spans="53:55" x14ac:dyDescent="0.25">
      <c r="BA2792" s="164" t="s">
        <v>3168</v>
      </c>
      <c r="BB2792" s="164">
        <v>821.48800000000006</v>
      </c>
      <c r="BC2792" s="82">
        <f t="shared" si="60"/>
        <v>994.00048000000004</v>
      </c>
    </row>
    <row r="2793" spans="53:55" x14ac:dyDescent="0.25">
      <c r="BA2793" s="164" t="s">
        <v>3169</v>
      </c>
      <c r="BB2793" s="164">
        <v>1089.2560000000001</v>
      </c>
      <c r="BC2793" s="82">
        <f t="shared" si="60"/>
        <v>1317.9997600000002</v>
      </c>
    </row>
    <row r="2794" spans="53:55" x14ac:dyDescent="0.25">
      <c r="BA2794" s="164" t="s">
        <v>3170</v>
      </c>
      <c r="BB2794" s="164">
        <v>841.322</v>
      </c>
      <c r="BC2794" s="82">
        <f t="shared" si="60"/>
        <v>1017.9996199999999</v>
      </c>
    </row>
    <row r="2795" spans="53:55" x14ac:dyDescent="0.25">
      <c r="BA2795" s="164" t="s">
        <v>3171</v>
      </c>
      <c r="BB2795" s="164">
        <v>1200.826</v>
      </c>
      <c r="BC2795" s="82">
        <f t="shared" si="60"/>
        <v>1452.99946</v>
      </c>
    </row>
    <row r="2796" spans="53:55" x14ac:dyDescent="0.25">
      <c r="BA2796" s="164" t="s">
        <v>3172</v>
      </c>
      <c r="BB2796" s="164">
        <v>1374.38</v>
      </c>
      <c r="BC2796" s="82">
        <f t="shared" si="60"/>
        <v>1662.9998000000001</v>
      </c>
    </row>
    <row r="2797" spans="53:55" x14ac:dyDescent="0.25">
      <c r="BA2797" s="164" t="s">
        <v>3173</v>
      </c>
      <c r="BB2797" s="164">
        <v>1419.008</v>
      </c>
      <c r="BC2797" s="82">
        <f t="shared" si="60"/>
        <v>1716.9996799999999</v>
      </c>
    </row>
    <row r="2798" spans="53:55" x14ac:dyDescent="0.25">
      <c r="BA2798" s="164" t="s">
        <v>3174</v>
      </c>
      <c r="BB2798" s="164">
        <v>1534.711</v>
      </c>
      <c r="BC2798" s="82">
        <f t="shared" si="60"/>
        <v>1857.0003099999999</v>
      </c>
    </row>
    <row r="2799" spans="53:55" x14ac:dyDescent="0.25">
      <c r="BA2799" s="164" t="s">
        <v>3175</v>
      </c>
      <c r="BB2799" s="164">
        <v>675.20699999999999</v>
      </c>
      <c r="BC2799" s="82">
        <f t="shared" si="60"/>
        <v>817.00046999999995</v>
      </c>
    </row>
    <row r="2800" spans="53:55" x14ac:dyDescent="0.25">
      <c r="BA2800" s="164" t="s">
        <v>3176</v>
      </c>
      <c r="BB2800" s="164">
        <v>633.88400000000001</v>
      </c>
      <c r="BC2800" s="82">
        <f t="shared" si="60"/>
        <v>766.99964</v>
      </c>
    </row>
    <row r="2801" spans="53:55" x14ac:dyDescent="0.25">
      <c r="BA2801" s="164" t="s">
        <v>3177</v>
      </c>
      <c r="BB2801" s="164">
        <v>662.81</v>
      </c>
      <c r="BC2801" s="82">
        <f t="shared" si="60"/>
        <v>802.00009999999986</v>
      </c>
    </row>
    <row r="2802" spans="53:55" x14ac:dyDescent="0.25">
      <c r="BA2802" s="164" t="s">
        <v>3178</v>
      </c>
      <c r="BB2802" s="164">
        <v>821.48800000000006</v>
      </c>
      <c r="BC2802" s="82">
        <f t="shared" si="60"/>
        <v>994.00048000000004</v>
      </c>
    </row>
    <row r="2803" spans="53:55" x14ac:dyDescent="0.25">
      <c r="BA2803" s="164" t="s">
        <v>3179</v>
      </c>
      <c r="BB2803" s="164">
        <v>923.96699999999998</v>
      </c>
      <c r="BC2803" s="82">
        <f t="shared" si="60"/>
        <v>1118.0000700000001</v>
      </c>
    </row>
    <row r="2804" spans="53:55" x14ac:dyDescent="0.25">
      <c r="BA2804" s="164" t="s">
        <v>3180</v>
      </c>
      <c r="BB2804" s="164">
        <v>821.48800000000006</v>
      </c>
      <c r="BC2804" s="82">
        <f t="shared" si="60"/>
        <v>994.00048000000004</v>
      </c>
    </row>
    <row r="2805" spans="53:55" x14ac:dyDescent="0.25">
      <c r="BA2805" s="164" t="s">
        <v>3181</v>
      </c>
      <c r="BB2805" s="164">
        <v>1089.2560000000001</v>
      </c>
      <c r="BC2805" s="82">
        <f t="shared" si="60"/>
        <v>1317.9997600000002</v>
      </c>
    </row>
    <row r="2806" spans="53:55" x14ac:dyDescent="0.25">
      <c r="BA2806" s="164" t="s">
        <v>3182</v>
      </c>
      <c r="BB2806" s="164">
        <v>841.322</v>
      </c>
      <c r="BC2806" s="82">
        <f t="shared" si="60"/>
        <v>1017.9996199999999</v>
      </c>
    </row>
    <row r="2807" spans="53:55" x14ac:dyDescent="0.25">
      <c r="BA2807" s="164" t="s">
        <v>3183</v>
      </c>
      <c r="BB2807" s="164">
        <v>1200.826</v>
      </c>
      <c r="BC2807" s="82">
        <f t="shared" si="60"/>
        <v>1452.99946</v>
      </c>
    </row>
    <row r="2808" spans="53:55" x14ac:dyDescent="0.25">
      <c r="BA2808" s="164" t="s">
        <v>3184</v>
      </c>
      <c r="BB2808" s="164">
        <v>1374.38</v>
      </c>
      <c r="BC2808" s="82">
        <f t="shared" si="60"/>
        <v>1662.9998000000001</v>
      </c>
    </row>
    <row r="2809" spans="53:55" x14ac:dyDescent="0.25">
      <c r="BA2809" s="164" t="s">
        <v>3185</v>
      </c>
      <c r="BB2809" s="164">
        <v>1419.008</v>
      </c>
      <c r="BC2809" s="82">
        <f t="shared" si="60"/>
        <v>1716.9996799999999</v>
      </c>
    </row>
    <row r="2810" spans="53:55" x14ac:dyDescent="0.25">
      <c r="BA2810" s="164" t="s">
        <v>3186</v>
      </c>
      <c r="BB2810" s="164">
        <v>1534.711</v>
      </c>
      <c r="BC2810" s="82">
        <f t="shared" si="60"/>
        <v>1857.0003099999999</v>
      </c>
    </row>
    <row r="2811" spans="53:55" x14ac:dyDescent="0.25">
      <c r="BA2811" s="164" t="s">
        <v>3187</v>
      </c>
      <c r="BB2811" s="164">
        <v>98.346999999999994</v>
      </c>
      <c r="BC2811" s="82">
        <f t="shared" si="60"/>
        <v>118.99986999999999</v>
      </c>
    </row>
    <row r="2812" spans="53:55" x14ac:dyDescent="0.25">
      <c r="BA2812" s="164" t="s">
        <v>3188</v>
      </c>
      <c r="BB2812" s="164">
        <v>111.57</v>
      </c>
      <c r="BC2812" s="82">
        <f t="shared" si="60"/>
        <v>134.99969999999999</v>
      </c>
    </row>
    <row r="2813" spans="53:55" x14ac:dyDescent="0.25">
      <c r="BA2813" s="164" t="s">
        <v>3189</v>
      </c>
      <c r="BB2813" s="164">
        <v>115.703</v>
      </c>
      <c r="BC2813" s="82">
        <f t="shared" si="60"/>
        <v>140.00063</v>
      </c>
    </row>
    <row r="2814" spans="53:55" x14ac:dyDescent="0.25">
      <c r="BA2814" s="164" t="s">
        <v>3190</v>
      </c>
      <c r="BB2814" s="164">
        <v>142.97499999999999</v>
      </c>
      <c r="BC2814" s="82">
        <f t="shared" si="60"/>
        <v>172.99974999999998</v>
      </c>
    </row>
    <row r="2815" spans="53:55" x14ac:dyDescent="0.25">
      <c r="BA2815" s="164" t="s">
        <v>3191</v>
      </c>
      <c r="BB2815" s="164">
        <v>130.57900000000001</v>
      </c>
      <c r="BC2815" s="82">
        <f t="shared" si="60"/>
        <v>158.00059000000002</v>
      </c>
    </row>
    <row r="2816" spans="53:55" x14ac:dyDescent="0.25">
      <c r="BA2816" s="164" t="s">
        <v>3192</v>
      </c>
      <c r="BB2816" s="164">
        <v>142.149</v>
      </c>
      <c r="BC2816" s="82">
        <f t="shared" si="60"/>
        <v>172.00029000000001</v>
      </c>
    </row>
    <row r="2817" spans="53:55" x14ac:dyDescent="0.25">
      <c r="BA2817" s="164" t="s">
        <v>3193</v>
      </c>
      <c r="BB2817" s="164">
        <v>143.80199999999999</v>
      </c>
      <c r="BC2817" s="82">
        <f t="shared" si="60"/>
        <v>174.00041999999999</v>
      </c>
    </row>
    <row r="2818" spans="53:55" x14ac:dyDescent="0.25">
      <c r="BA2818" s="164" t="s">
        <v>3194</v>
      </c>
      <c r="BB2818" s="164">
        <v>151.24</v>
      </c>
      <c r="BC2818" s="82">
        <f t="shared" si="60"/>
        <v>183.00040000000001</v>
      </c>
    </row>
    <row r="2819" spans="53:55" x14ac:dyDescent="0.25">
      <c r="BA2819" s="164" t="s">
        <v>3195</v>
      </c>
      <c r="BB2819" s="164">
        <v>162.81</v>
      </c>
      <c r="BC2819" s="82">
        <f t="shared" ref="BC2819:BC2882" si="61">BB2819*1.21</f>
        <v>197.0001</v>
      </c>
    </row>
    <row r="2820" spans="53:55" x14ac:dyDescent="0.25">
      <c r="BA2820" s="164" t="s">
        <v>3196</v>
      </c>
      <c r="BB2820" s="164">
        <v>175.20699999999999</v>
      </c>
      <c r="BC2820" s="82">
        <f t="shared" si="61"/>
        <v>212.00046999999998</v>
      </c>
    </row>
    <row r="2821" spans="53:55" x14ac:dyDescent="0.25">
      <c r="BA2821" s="164" t="s">
        <v>3197</v>
      </c>
      <c r="BB2821" s="164">
        <v>206.61199999999999</v>
      </c>
      <c r="BC2821" s="82">
        <f t="shared" si="61"/>
        <v>250.00051999999999</v>
      </c>
    </row>
    <row r="2822" spans="53:55" x14ac:dyDescent="0.25">
      <c r="BA2822" s="164" t="s">
        <v>3198</v>
      </c>
      <c r="BB2822" s="164">
        <v>214.876</v>
      </c>
      <c r="BC2822" s="82">
        <f t="shared" si="61"/>
        <v>259.99995999999999</v>
      </c>
    </row>
    <row r="2823" spans="53:55" x14ac:dyDescent="0.25">
      <c r="BA2823" s="164" t="s">
        <v>3199</v>
      </c>
      <c r="BB2823" s="164">
        <v>252.066</v>
      </c>
      <c r="BC2823" s="82">
        <f t="shared" si="61"/>
        <v>304.99986000000001</v>
      </c>
    </row>
    <row r="2824" spans="53:55" x14ac:dyDescent="0.25">
      <c r="BA2824" s="164" t="s">
        <v>3200</v>
      </c>
      <c r="BB2824" s="164">
        <v>271.07400000000001</v>
      </c>
      <c r="BC2824" s="82">
        <f t="shared" si="61"/>
        <v>327.99954000000002</v>
      </c>
    </row>
    <row r="2825" spans="53:55" x14ac:dyDescent="0.25">
      <c r="BA2825" s="164" t="s">
        <v>3201</v>
      </c>
      <c r="BB2825" s="164">
        <v>313.22300000000001</v>
      </c>
      <c r="BC2825" s="82">
        <f t="shared" si="61"/>
        <v>378.99983000000003</v>
      </c>
    </row>
    <row r="2826" spans="53:55" x14ac:dyDescent="0.25">
      <c r="BA2826" s="164" t="s">
        <v>3202</v>
      </c>
      <c r="BB2826" s="164">
        <v>335.53699999999998</v>
      </c>
      <c r="BC2826" s="82">
        <f t="shared" si="61"/>
        <v>405.99976999999996</v>
      </c>
    </row>
    <row r="2827" spans="53:55" x14ac:dyDescent="0.25">
      <c r="BA2827" s="164" t="s">
        <v>3203</v>
      </c>
      <c r="BB2827" s="164">
        <v>366.11599999999999</v>
      </c>
      <c r="BC2827" s="82">
        <f t="shared" si="61"/>
        <v>443.00035999999994</v>
      </c>
    </row>
    <row r="2828" spans="53:55" x14ac:dyDescent="0.25">
      <c r="BA2828" s="164" t="s">
        <v>3204</v>
      </c>
      <c r="BB2828" s="164">
        <v>405.78500000000003</v>
      </c>
      <c r="BC2828" s="82">
        <f t="shared" si="61"/>
        <v>490.99985000000004</v>
      </c>
    </row>
    <row r="2829" spans="53:55" x14ac:dyDescent="0.25">
      <c r="BA2829" s="164" t="s">
        <v>3205</v>
      </c>
      <c r="BB2829" s="164">
        <v>504.13200000000001</v>
      </c>
      <c r="BC2829" s="82">
        <f t="shared" si="61"/>
        <v>609.99972000000002</v>
      </c>
    </row>
    <row r="2830" spans="53:55" x14ac:dyDescent="0.25">
      <c r="BA2830" s="164" t="s">
        <v>3206</v>
      </c>
      <c r="BB2830" s="164">
        <v>680.99199999999996</v>
      </c>
      <c r="BC2830" s="82">
        <f t="shared" si="61"/>
        <v>824.00031999999987</v>
      </c>
    </row>
    <row r="2831" spans="53:55" x14ac:dyDescent="0.25">
      <c r="BA2831" s="164" t="s">
        <v>3207</v>
      </c>
      <c r="BB2831" s="164">
        <v>169.422</v>
      </c>
      <c r="BC2831" s="82">
        <f t="shared" si="61"/>
        <v>205.00062</v>
      </c>
    </row>
    <row r="2832" spans="53:55" x14ac:dyDescent="0.25">
      <c r="BA2832" s="164" t="s">
        <v>3208</v>
      </c>
      <c r="BB2832" s="164">
        <v>172.727</v>
      </c>
      <c r="BC2832" s="82">
        <f t="shared" si="61"/>
        <v>208.99967000000001</v>
      </c>
    </row>
    <row r="2833" spans="53:55" x14ac:dyDescent="0.25">
      <c r="BA2833" s="164" t="s">
        <v>3209</v>
      </c>
      <c r="BB2833" s="164">
        <v>189.256</v>
      </c>
      <c r="BC2833" s="82">
        <f t="shared" si="61"/>
        <v>228.99975999999998</v>
      </c>
    </row>
    <row r="2834" spans="53:55" x14ac:dyDescent="0.25">
      <c r="BA2834" s="164" t="s">
        <v>3210</v>
      </c>
      <c r="BB2834" s="164">
        <v>190.90899999999999</v>
      </c>
      <c r="BC2834" s="82">
        <f t="shared" si="61"/>
        <v>230.99988999999999</v>
      </c>
    </row>
    <row r="2835" spans="53:55" x14ac:dyDescent="0.25">
      <c r="BA2835" s="164" t="s">
        <v>3211</v>
      </c>
      <c r="BB2835" s="164">
        <v>212.39699999999999</v>
      </c>
      <c r="BC2835" s="82">
        <f t="shared" si="61"/>
        <v>257.00036999999998</v>
      </c>
    </row>
    <row r="2836" spans="53:55" x14ac:dyDescent="0.25">
      <c r="BA2836" s="164" t="s">
        <v>3212</v>
      </c>
      <c r="BB2836" s="164">
        <v>242.97499999999999</v>
      </c>
      <c r="BC2836" s="82">
        <f t="shared" si="61"/>
        <v>293.99975000000001</v>
      </c>
    </row>
    <row r="2837" spans="53:55" x14ac:dyDescent="0.25">
      <c r="BA2837" s="164" t="s">
        <v>3213</v>
      </c>
      <c r="BB2837" s="164">
        <v>263.63600000000002</v>
      </c>
      <c r="BC2837" s="82">
        <f t="shared" si="61"/>
        <v>318.99956000000003</v>
      </c>
    </row>
    <row r="2838" spans="53:55" x14ac:dyDescent="0.25">
      <c r="BA2838" s="164" t="s">
        <v>3214</v>
      </c>
      <c r="BB2838" s="164">
        <v>347.93400000000003</v>
      </c>
      <c r="BC2838" s="82">
        <f t="shared" si="61"/>
        <v>421.00014000000004</v>
      </c>
    </row>
    <row r="2839" spans="53:55" x14ac:dyDescent="0.25">
      <c r="BA2839" s="164" t="s">
        <v>3215</v>
      </c>
      <c r="BB2839" s="164">
        <v>159.50399999999999</v>
      </c>
      <c r="BC2839" s="82">
        <f t="shared" si="61"/>
        <v>192.99983999999998</v>
      </c>
    </row>
    <row r="2840" spans="53:55" x14ac:dyDescent="0.25">
      <c r="BA2840" s="164" t="s">
        <v>3216</v>
      </c>
      <c r="BB2840" s="164">
        <v>172.727</v>
      </c>
      <c r="BC2840" s="82">
        <f t="shared" si="61"/>
        <v>208.99967000000001</v>
      </c>
    </row>
    <row r="2841" spans="53:55" x14ac:dyDescent="0.25">
      <c r="BA2841" s="164" t="s">
        <v>3217</v>
      </c>
      <c r="BB2841" s="164">
        <v>184.298</v>
      </c>
      <c r="BC2841" s="82">
        <f t="shared" si="61"/>
        <v>223.00057999999999</v>
      </c>
    </row>
    <row r="2842" spans="53:55" x14ac:dyDescent="0.25">
      <c r="BA2842" s="164" t="s">
        <v>3218</v>
      </c>
      <c r="BB2842" s="164">
        <v>159.50399999999999</v>
      </c>
      <c r="BC2842" s="82">
        <f t="shared" si="61"/>
        <v>192.99983999999998</v>
      </c>
    </row>
    <row r="2843" spans="53:55" x14ac:dyDescent="0.25">
      <c r="BA2843" s="164" t="s">
        <v>3219</v>
      </c>
      <c r="BB2843" s="164">
        <v>176.86</v>
      </c>
      <c r="BC2843" s="82">
        <f t="shared" si="61"/>
        <v>214.00060000000002</v>
      </c>
    </row>
    <row r="2844" spans="53:55" x14ac:dyDescent="0.25">
      <c r="BA2844" s="164" t="s">
        <v>3220</v>
      </c>
      <c r="BB2844" s="164">
        <v>178.512</v>
      </c>
      <c r="BC2844" s="82">
        <f t="shared" si="61"/>
        <v>215.99951999999999</v>
      </c>
    </row>
    <row r="2845" spans="53:55" x14ac:dyDescent="0.25">
      <c r="BA2845" s="164" t="s">
        <v>3221</v>
      </c>
      <c r="BB2845" s="164">
        <v>167.76900000000001</v>
      </c>
      <c r="BC2845" s="82">
        <f t="shared" si="61"/>
        <v>203.00049000000001</v>
      </c>
    </row>
    <row r="2846" spans="53:55" x14ac:dyDescent="0.25">
      <c r="BA2846" s="164" t="s">
        <v>3222</v>
      </c>
      <c r="BB2846" s="164">
        <v>174.38</v>
      </c>
      <c r="BC2846" s="82">
        <f t="shared" si="61"/>
        <v>210.99979999999999</v>
      </c>
    </row>
    <row r="2847" spans="53:55" x14ac:dyDescent="0.25">
      <c r="BA2847" s="164" t="s">
        <v>3223</v>
      </c>
      <c r="BB2847" s="164">
        <v>185.95</v>
      </c>
      <c r="BC2847" s="82">
        <f t="shared" si="61"/>
        <v>224.99949999999998</v>
      </c>
    </row>
    <row r="2848" spans="53:55" x14ac:dyDescent="0.25">
      <c r="BA2848" s="164" t="s">
        <v>3224</v>
      </c>
      <c r="BB2848" s="164">
        <v>189.256</v>
      </c>
      <c r="BC2848" s="82">
        <f t="shared" si="61"/>
        <v>228.99975999999998</v>
      </c>
    </row>
    <row r="2849" spans="53:55" x14ac:dyDescent="0.25">
      <c r="BA2849" s="164" t="s">
        <v>3225</v>
      </c>
      <c r="BB2849" s="164">
        <v>189.256</v>
      </c>
      <c r="BC2849" s="82">
        <f t="shared" si="61"/>
        <v>228.99975999999998</v>
      </c>
    </row>
    <row r="2850" spans="53:55" x14ac:dyDescent="0.25">
      <c r="BA2850" s="164" t="s">
        <v>3226</v>
      </c>
      <c r="BB2850" s="164">
        <v>204.959</v>
      </c>
      <c r="BC2850" s="82">
        <f t="shared" si="61"/>
        <v>248.00039000000001</v>
      </c>
    </row>
    <row r="2851" spans="53:55" x14ac:dyDescent="0.25">
      <c r="BA2851" s="164" t="s">
        <v>3227</v>
      </c>
      <c r="BB2851" s="164">
        <v>208.26499999999999</v>
      </c>
      <c r="BC2851" s="82">
        <f t="shared" si="61"/>
        <v>252.00064999999998</v>
      </c>
    </row>
    <row r="2852" spans="53:55" x14ac:dyDescent="0.25">
      <c r="BA2852" s="164" t="s">
        <v>3228</v>
      </c>
      <c r="BB2852" s="164">
        <v>209.917</v>
      </c>
      <c r="BC2852" s="82">
        <f t="shared" si="61"/>
        <v>253.99957000000001</v>
      </c>
    </row>
    <row r="2853" spans="53:55" x14ac:dyDescent="0.25">
      <c r="BA2853" s="164" t="s">
        <v>3229</v>
      </c>
      <c r="BB2853" s="164">
        <v>207.43799999999999</v>
      </c>
      <c r="BC2853" s="82">
        <f t="shared" si="61"/>
        <v>250.99997999999997</v>
      </c>
    </row>
    <row r="2854" spans="53:55" x14ac:dyDescent="0.25">
      <c r="BA2854" s="164" t="s">
        <v>3230</v>
      </c>
      <c r="BB2854" s="164">
        <v>209.09100000000001</v>
      </c>
      <c r="BC2854" s="82">
        <f t="shared" si="61"/>
        <v>253.00011000000001</v>
      </c>
    </row>
    <row r="2855" spans="53:55" x14ac:dyDescent="0.25">
      <c r="BA2855" s="164" t="s">
        <v>3231</v>
      </c>
      <c r="BB2855" s="164">
        <v>221.488</v>
      </c>
      <c r="BC2855" s="82">
        <f t="shared" si="61"/>
        <v>268.00047999999998</v>
      </c>
    </row>
    <row r="2856" spans="53:55" x14ac:dyDescent="0.25">
      <c r="BA2856" s="164" t="s">
        <v>3232</v>
      </c>
      <c r="BB2856" s="164">
        <v>242.149</v>
      </c>
      <c r="BC2856" s="82">
        <f t="shared" si="61"/>
        <v>293.00029000000001</v>
      </c>
    </row>
    <row r="2857" spans="53:55" x14ac:dyDescent="0.25">
      <c r="BA2857" s="164" t="s">
        <v>3233</v>
      </c>
      <c r="BB2857" s="164">
        <v>239.66900000000001</v>
      </c>
      <c r="BC2857" s="82">
        <f t="shared" si="61"/>
        <v>289.99948999999998</v>
      </c>
    </row>
    <row r="2858" spans="53:55" x14ac:dyDescent="0.25">
      <c r="BA2858" s="164" t="s">
        <v>3234</v>
      </c>
      <c r="BB2858" s="164">
        <v>243.80199999999999</v>
      </c>
      <c r="BC2858" s="82">
        <f t="shared" si="61"/>
        <v>295.00041999999996</v>
      </c>
    </row>
    <row r="2859" spans="53:55" x14ac:dyDescent="0.25">
      <c r="BA2859" s="164" t="s">
        <v>3235</v>
      </c>
      <c r="BB2859" s="164">
        <v>239.66900000000001</v>
      </c>
      <c r="BC2859" s="82">
        <f t="shared" si="61"/>
        <v>289.99948999999998</v>
      </c>
    </row>
    <row r="2860" spans="53:55" x14ac:dyDescent="0.25">
      <c r="BA2860" s="164" t="s">
        <v>3236</v>
      </c>
      <c r="BB2860" s="164">
        <v>281.81799999999998</v>
      </c>
      <c r="BC2860" s="82">
        <f t="shared" si="61"/>
        <v>340.99977999999999</v>
      </c>
    </row>
    <row r="2861" spans="53:55" x14ac:dyDescent="0.25">
      <c r="BA2861" s="164" t="s">
        <v>3237</v>
      </c>
      <c r="BB2861" s="164">
        <v>274.38</v>
      </c>
      <c r="BC2861" s="82">
        <f t="shared" si="61"/>
        <v>331.99979999999999</v>
      </c>
    </row>
    <row r="2862" spans="53:55" x14ac:dyDescent="0.25">
      <c r="BA2862" s="164" t="s">
        <v>3238</v>
      </c>
      <c r="BB2862" s="164">
        <v>281.81799999999998</v>
      </c>
      <c r="BC2862" s="82">
        <f t="shared" si="61"/>
        <v>340.99977999999999</v>
      </c>
    </row>
    <row r="2863" spans="53:55" x14ac:dyDescent="0.25">
      <c r="BA2863" s="164" t="s">
        <v>3239</v>
      </c>
      <c r="BB2863" s="164">
        <v>315.70299999999997</v>
      </c>
      <c r="BC2863" s="82">
        <f t="shared" si="61"/>
        <v>382.00062999999994</v>
      </c>
    </row>
    <row r="2864" spans="53:55" x14ac:dyDescent="0.25">
      <c r="BA2864" s="164" t="s">
        <v>3240</v>
      </c>
      <c r="BB2864" s="164">
        <v>348.76</v>
      </c>
      <c r="BC2864" s="82">
        <f t="shared" si="61"/>
        <v>421.99959999999999</v>
      </c>
    </row>
    <row r="2865" spans="53:55" x14ac:dyDescent="0.25">
      <c r="BA2865" s="164" t="s">
        <v>3241</v>
      </c>
      <c r="BB2865" s="164">
        <v>361.98399999999998</v>
      </c>
      <c r="BC2865" s="82">
        <f t="shared" si="61"/>
        <v>438.00063999999998</v>
      </c>
    </row>
    <row r="2866" spans="53:55" x14ac:dyDescent="0.25">
      <c r="BA2866" s="164" t="s">
        <v>3242</v>
      </c>
      <c r="BB2866" s="164">
        <v>316.529</v>
      </c>
      <c r="BC2866" s="82">
        <f t="shared" si="61"/>
        <v>383.00009</v>
      </c>
    </row>
    <row r="2867" spans="53:55" x14ac:dyDescent="0.25">
      <c r="BA2867" s="164" t="s">
        <v>3243</v>
      </c>
      <c r="BB2867" s="164">
        <v>371.90100000000001</v>
      </c>
      <c r="BC2867" s="82">
        <f t="shared" si="61"/>
        <v>450.00020999999998</v>
      </c>
    </row>
    <row r="2868" spans="53:55" x14ac:dyDescent="0.25">
      <c r="BA2868" s="164" t="s">
        <v>3244</v>
      </c>
      <c r="BB2868" s="164">
        <v>395.86799999999999</v>
      </c>
      <c r="BC2868" s="82">
        <f t="shared" si="61"/>
        <v>479.00027999999998</v>
      </c>
    </row>
    <row r="2869" spans="53:55" x14ac:dyDescent="0.25">
      <c r="BA2869" s="164" t="s">
        <v>3245</v>
      </c>
      <c r="BB2869" s="164">
        <v>430.57900000000001</v>
      </c>
      <c r="BC2869" s="82">
        <f t="shared" si="61"/>
        <v>521.00058999999999</v>
      </c>
    </row>
    <row r="2870" spans="53:55" x14ac:dyDescent="0.25">
      <c r="BA2870" s="164" t="s">
        <v>3246</v>
      </c>
      <c r="BB2870" s="164">
        <v>5158.68</v>
      </c>
      <c r="BC2870" s="82">
        <f t="shared" si="61"/>
        <v>6242.0028000000002</v>
      </c>
    </row>
    <row r="2871" spans="53:55" x14ac:dyDescent="0.25">
      <c r="BA2871" s="164" t="s">
        <v>3247</v>
      </c>
      <c r="BB2871" s="164">
        <v>5346.28</v>
      </c>
      <c r="BC2871" s="82">
        <f t="shared" si="61"/>
        <v>6468.9987999999994</v>
      </c>
    </row>
    <row r="2872" spans="53:55" x14ac:dyDescent="0.25">
      <c r="BA2872" s="164" t="s">
        <v>3248</v>
      </c>
      <c r="BB2872" s="164">
        <v>5595.04</v>
      </c>
      <c r="BC2872" s="82">
        <f t="shared" si="61"/>
        <v>6769.9983999999995</v>
      </c>
    </row>
    <row r="2873" spans="53:55" x14ac:dyDescent="0.25">
      <c r="BA2873" s="164" t="s">
        <v>3249</v>
      </c>
      <c r="BB2873" s="164">
        <v>5780.99</v>
      </c>
      <c r="BC2873" s="82">
        <f t="shared" si="61"/>
        <v>6994.9978999999994</v>
      </c>
    </row>
    <row r="2874" spans="53:55" x14ac:dyDescent="0.25">
      <c r="BA2874" s="164" t="s">
        <v>3250</v>
      </c>
      <c r="BB2874" s="164">
        <v>5842.98</v>
      </c>
      <c r="BC2874" s="82">
        <f t="shared" si="61"/>
        <v>7070.005799999999</v>
      </c>
    </row>
    <row r="2875" spans="53:55" x14ac:dyDescent="0.25">
      <c r="BA2875" s="164" t="s">
        <v>3251</v>
      </c>
      <c r="BB2875" s="164">
        <v>6029.75</v>
      </c>
      <c r="BC2875" s="82">
        <f t="shared" si="61"/>
        <v>7295.9974999999995</v>
      </c>
    </row>
    <row r="2876" spans="53:55" x14ac:dyDescent="0.25">
      <c r="BA2876" s="164" t="s">
        <v>3252</v>
      </c>
      <c r="BB2876" s="164">
        <v>6277.69</v>
      </c>
      <c r="BC2876" s="82">
        <f t="shared" si="61"/>
        <v>7596.004899999999</v>
      </c>
    </row>
    <row r="2877" spans="53:55" x14ac:dyDescent="0.25">
      <c r="BA2877" s="164" t="s">
        <v>3253</v>
      </c>
      <c r="BB2877" s="164">
        <v>6525.62</v>
      </c>
      <c r="BC2877" s="82">
        <f t="shared" si="61"/>
        <v>7896.0001999999995</v>
      </c>
    </row>
    <row r="2878" spans="53:55" x14ac:dyDescent="0.25">
      <c r="BA2878" s="164" t="s">
        <v>3254</v>
      </c>
      <c r="BB2878" s="164">
        <v>6939.67</v>
      </c>
      <c r="BC2878" s="82">
        <f t="shared" si="61"/>
        <v>8397.0007000000005</v>
      </c>
    </row>
    <row r="2879" spans="53:55" x14ac:dyDescent="0.25">
      <c r="BA2879" s="164" t="s">
        <v>3255</v>
      </c>
      <c r="BB2879" s="164">
        <v>7248.76</v>
      </c>
      <c r="BC2879" s="82">
        <f t="shared" si="61"/>
        <v>8770.9995999999992</v>
      </c>
    </row>
    <row r="2880" spans="53:55" x14ac:dyDescent="0.25">
      <c r="BA2880" s="164" t="s">
        <v>3256</v>
      </c>
      <c r="BB2880" s="164">
        <v>7189.26</v>
      </c>
      <c r="BC2880" s="82">
        <f t="shared" si="61"/>
        <v>8699.0046000000002</v>
      </c>
    </row>
    <row r="2881" spans="53:55" x14ac:dyDescent="0.25">
      <c r="BA2881" s="164" t="s">
        <v>3257</v>
      </c>
      <c r="BB2881" s="164">
        <v>8033.06</v>
      </c>
      <c r="BC2881" s="82">
        <f t="shared" si="61"/>
        <v>9720.0025999999998</v>
      </c>
    </row>
    <row r="2882" spans="53:55" x14ac:dyDescent="0.25">
      <c r="BA2882" s="164" t="s">
        <v>3258</v>
      </c>
      <c r="BB2882" s="164">
        <v>8057.85</v>
      </c>
      <c r="BC2882" s="82">
        <f t="shared" si="61"/>
        <v>9749.9984999999997</v>
      </c>
    </row>
    <row r="2883" spans="53:55" x14ac:dyDescent="0.25">
      <c r="BA2883" s="164" t="s">
        <v>3259</v>
      </c>
      <c r="BB2883" s="164">
        <v>8245.4500000000007</v>
      </c>
      <c r="BC2883" s="82">
        <f t="shared" ref="BC2883:BC2946" si="62">BB2883*1.21</f>
        <v>9976.9945000000007</v>
      </c>
    </row>
    <row r="2884" spans="53:55" x14ac:dyDescent="0.25">
      <c r="BA2884" s="164" t="s">
        <v>3260</v>
      </c>
      <c r="BB2884" s="164">
        <v>8617.36</v>
      </c>
      <c r="BC2884" s="82">
        <f t="shared" si="62"/>
        <v>10427.0056</v>
      </c>
    </row>
    <row r="2885" spans="53:55" x14ac:dyDescent="0.25">
      <c r="BA2885" s="164" t="s">
        <v>3261</v>
      </c>
      <c r="BB2885" s="164">
        <v>10357.85</v>
      </c>
      <c r="BC2885" s="82">
        <f t="shared" si="62"/>
        <v>12532.9985</v>
      </c>
    </row>
    <row r="2886" spans="53:55" x14ac:dyDescent="0.25">
      <c r="BA2886" s="164" t="s">
        <v>3262</v>
      </c>
      <c r="BB2886" s="164">
        <v>141.322</v>
      </c>
      <c r="BC2886" s="82">
        <f t="shared" si="62"/>
        <v>170.99961999999999</v>
      </c>
    </row>
    <row r="2887" spans="53:55" x14ac:dyDescent="0.25">
      <c r="BA2887" s="164" t="s">
        <v>3263</v>
      </c>
      <c r="BB2887" s="164">
        <v>126.446</v>
      </c>
      <c r="BC2887" s="82">
        <f t="shared" si="62"/>
        <v>152.99966000000001</v>
      </c>
    </row>
    <row r="2888" spans="53:55" x14ac:dyDescent="0.25">
      <c r="BA2888" s="164" t="s">
        <v>3264</v>
      </c>
      <c r="BB2888" s="164">
        <v>127.273</v>
      </c>
      <c r="BC2888" s="82">
        <f t="shared" si="62"/>
        <v>154.00032999999999</v>
      </c>
    </row>
    <row r="2889" spans="53:55" x14ac:dyDescent="0.25">
      <c r="BA2889" s="164" t="s">
        <v>3265</v>
      </c>
      <c r="BB2889" s="164">
        <v>82.644999999999996</v>
      </c>
      <c r="BC2889" s="82">
        <f t="shared" si="62"/>
        <v>100.00044999999999</v>
      </c>
    </row>
    <row r="2890" spans="53:55" x14ac:dyDescent="0.25">
      <c r="BA2890" s="164" t="s">
        <v>3266</v>
      </c>
      <c r="BB2890" s="164">
        <v>16.529</v>
      </c>
      <c r="BC2890" s="82">
        <f t="shared" si="62"/>
        <v>20.00009</v>
      </c>
    </row>
    <row r="2891" spans="53:55" x14ac:dyDescent="0.25">
      <c r="BA2891" s="164" t="s">
        <v>3267</v>
      </c>
      <c r="BB2891" s="164">
        <v>3700</v>
      </c>
      <c r="BC2891" s="82">
        <f t="shared" si="62"/>
        <v>4477</v>
      </c>
    </row>
    <row r="2892" spans="53:55" x14ac:dyDescent="0.25">
      <c r="BA2892" s="164" t="s">
        <v>3268</v>
      </c>
      <c r="BB2892" s="164">
        <v>3005.7849999999999</v>
      </c>
      <c r="BC2892" s="82">
        <f t="shared" si="62"/>
        <v>3636.9998499999997</v>
      </c>
    </row>
    <row r="2893" spans="53:55" x14ac:dyDescent="0.25">
      <c r="BA2893" s="164" t="s">
        <v>3269</v>
      </c>
      <c r="BB2893" s="164">
        <v>2509.0909999999999</v>
      </c>
      <c r="BC2893" s="82">
        <f t="shared" si="62"/>
        <v>3036.0001099999999</v>
      </c>
    </row>
    <row r="2894" spans="53:55" x14ac:dyDescent="0.25">
      <c r="BA2894" s="164" t="s">
        <v>3270</v>
      </c>
      <c r="BB2894" s="164">
        <v>4035.5369999999998</v>
      </c>
      <c r="BC2894" s="82">
        <f t="shared" si="62"/>
        <v>4882.9997699999994</v>
      </c>
    </row>
    <row r="2895" spans="53:55" x14ac:dyDescent="0.25">
      <c r="BA2895" s="164" t="s">
        <v>3271</v>
      </c>
      <c r="BB2895" s="164">
        <v>3255.3719999999998</v>
      </c>
      <c r="BC2895" s="82">
        <f t="shared" si="62"/>
        <v>3939.0001199999997</v>
      </c>
    </row>
    <row r="2896" spans="53:55" x14ac:dyDescent="0.25">
      <c r="BA2896" s="164" t="s">
        <v>3272</v>
      </c>
      <c r="BB2896" s="164">
        <v>2626.4459999999999</v>
      </c>
      <c r="BC2896" s="82">
        <f t="shared" si="62"/>
        <v>3177.9996599999999</v>
      </c>
    </row>
    <row r="2897" spans="53:55" x14ac:dyDescent="0.25">
      <c r="BA2897" s="164" t="s">
        <v>3273</v>
      </c>
      <c r="BB2897" s="164">
        <v>3507.4380000000001</v>
      </c>
      <c r="BC2897" s="82">
        <f t="shared" si="62"/>
        <v>4243.9999799999996</v>
      </c>
    </row>
    <row r="2898" spans="53:55" x14ac:dyDescent="0.25">
      <c r="BA2898" s="164" t="s">
        <v>3274</v>
      </c>
      <c r="BB2898" s="164">
        <v>3841.3220000000001</v>
      </c>
      <c r="BC2898" s="82">
        <f t="shared" si="62"/>
        <v>4647.9996199999996</v>
      </c>
    </row>
    <row r="2899" spans="53:55" x14ac:dyDescent="0.25">
      <c r="BA2899" s="164" t="s">
        <v>3275</v>
      </c>
      <c r="BB2899" s="164">
        <v>200</v>
      </c>
      <c r="BC2899" s="82">
        <f t="shared" si="62"/>
        <v>242</v>
      </c>
    </row>
    <row r="2900" spans="53:55" x14ac:dyDescent="0.25">
      <c r="BA2900" s="164" t="s">
        <v>3276</v>
      </c>
      <c r="BB2900" s="164">
        <v>248.76</v>
      </c>
      <c r="BC2900" s="82">
        <f t="shared" si="62"/>
        <v>300.99959999999999</v>
      </c>
    </row>
    <row r="2901" spans="53:55" x14ac:dyDescent="0.25">
      <c r="BA2901" s="164" t="s">
        <v>3277</v>
      </c>
      <c r="BB2901" s="164">
        <v>300.82600000000002</v>
      </c>
      <c r="BC2901" s="82">
        <f t="shared" si="62"/>
        <v>363.99946</v>
      </c>
    </row>
    <row r="2902" spans="53:55" x14ac:dyDescent="0.25">
      <c r="BA2902" s="164" t="s">
        <v>3278</v>
      </c>
      <c r="BB2902" s="164">
        <v>161.15700000000001</v>
      </c>
      <c r="BC2902" s="82">
        <f t="shared" si="62"/>
        <v>194.99997000000002</v>
      </c>
    </row>
    <row r="2903" spans="53:55" x14ac:dyDescent="0.25">
      <c r="BA2903" s="164" t="s">
        <v>3279</v>
      </c>
      <c r="BB2903" s="164">
        <v>305.78500000000003</v>
      </c>
      <c r="BC2903" s="82">
        <f t="shared" si="62"/>
        <v>369.99985000000004</v>
      </c>
    </row>
    <row r="2904" spans="53:55" x14ac:dyDescent="0.25">
      <c r="BA2904" s="164" t="s">
        <v>3280</v>
      </c>
      <c r="BB2904" s="164">
        <v>359.50400000000002</v>
      </c>
      <c r="BC2904" s="82">
        <f t="shared" si="62"/>
        <v>434.99984000000001</v>
      </c>
    </row>
    <row r="2905" spans="53:55" x14ac:dyDescent="0.25">
      <c r="BA2905" s="164" t="s">
        <v>3281</v>
      </c>
      <c r="BB2905" s="164">
        <v>375.20699999999999</v>
      </c>
      <c r="BC2905" s="82">
        <f t="shared" si="62"/>
        <v>454.00047000000001</v>
      </c>
    </row>
    <row r="2906" spans="53:55" x14ac:dyDescent="0.25">
      <c r="BA2906" s="164" t="s">
        <v>3282</v>
      </c>
      <c r="BB2906" s="164">
        <v>418.18200000000002</v>
      </c>
      <c r="BC2906" s="82">
        <f t="shared" si="62"/>
        <v>506.00022000000001</v>
      </c>
    </row>
    <row r="2907" spans="53:55" x14ac:dyDescent="0.25">
      <c r="BA2907" s="164" t="s">
        <v>3283</v>
      </c>
      <c r="BB2907" s="164">
        <v>442.97500000000002</v>
      </c>
      <c r="BC2907" s="82">
        <f t="shared" si="62"/>
        <v>535.99975000000006</v>
      </c>
    </row>
    <row r="2908" spans="53:55" x14ac:dyDescent="0.25">
      <c r="BA2908" s="164" t="s">
        <v>3284</v>
      </c>
      <c r="BB2908" s="164">
        <v>511.57</v>
      </c>
      <c r="BC2908" s="82">
        <f t="shared" si="62"/>
        <v>618.99969999999996</v>
      </c>
    </row>
    <row r="2909" spans="53:55" x14ac:dyDescent="0.25">
      <c r="BA2909" s="164" t="s">
        <v>3285</v>
      </c>
      <c r="BB2909" s="164">
        <v>552.06600000000003</v>
      </c>
      <c r="BC2909" s="82">
        <f t="shared" si="62"/>
        <v>667.99986000000001</v>
      </c>
    </row>
    <row r="2910" spans="53:55" x14ac:dyDescent="0.25">
      <c r="BA2910" s="164" t="s">
        <v>3286</v>
      </c>
      <c r="BB2910" s="164">
        <v>656.19799999999998</v>
      </c>
      <c r="BC2910" s="82">
        <f t="shared" si="62"/>
        <v>793.99957999999992</v>
      </c>
    </row>
    <row r="2911" spans="53:55" x14ac:dyDescent="0.25">
      <c r="BA2911" s="164" t="s">
        <v>3287</v>
      </c>
      <c r="BB2911" s="164">
        <v>704.95899999999995</v>
      </c>
      <c r="BC2911" s="82">
        <f t="shared" si="62"/>
        <v>853.00038999999992</v>
      </c>
    </row>
    <row r="2912" spans="53:55" x14ac:dyDescent="0.25">
      <c r="BA2912" s="164" t="s">
        <v>3288</v>
      </c>
      <c r="BB2912" s="164">
        <v>763.63599999999997</v>
      </c>
      <c r="BC2912" s="82">
        <f t="shared" si="62"/>
        <v>923.99955999999997</v>
      </c>
    </row>
    <row r="2913" spans="53:55" x14ac:dyDescent="0.25">
      <c r="BA2913" s="164" t="s">
        <v>3289</v>
      </c>
      <c r="BB2913" s="164">
        <v>850.41300000000001</v>
      </c>
      <c r="BC2913" s="82">
        <f t="shared" si="62"/>
        <v>1028.99973</v>
      </c>
    </row>
    <row r="2914" spans="53:55" x14ac:dyDescent="0.25">
      <c r="BA2914" s="164" t="s">
        <v>3290</v>
      </c>
      <c r="BB2914" s="164">
        <v>962.81</v>
      </c>
      <c r="BC2914" s="82">
        <f t="shared" si="62"/>
        <v>1165.0001</v>
      </c>
    </row>
    <row r="2915" spans="53:55" x14ac:dyDescent="0.25">
      <c r="BA2915" s="164" t="s">
        <v>3291</v>
      </c>
      <c r="BB2915" s="164">
        <v>1089.2560000000001</v>
      </c>
      <c r="BC2915" s="82">
        <f t="shared" si="62"/>
        <v>1317.9997600000002</v>
      </c>
    </row>
    <row r="2916" spans="53:55" x14ac:dyDescent="0.25">
      <c r="BA2916" s="164" t="s">
        <v>3292</v>
      </c>
      <c r="BB2916" s="164">
        <v>1124.7929999999999</v>
      </c>
      <c r="BC2916" s="82">
        <f t="shared" si="62"/>
        <v>1360.9995299999998</v>
      </c>
    </row>
    <row r="2917" spans="53:55" x14ac:dyDescent="0.25">
      <c r="BA2917" s="164" t="s">
        <v>3293</v>
      </c>
      <c r="BB2917" s="164">
        <v>1226.4459999999999</v>
      </c>
      <c r="BC2917" s="82">
        <f t="shared" si="62"/>
        <v>1483.9996599999999</v>
      </c>
    </row>
    <row r="2918" spans="53:55" x14ac:dyDescent="0.25">
      <c r="BA2918" s="164" t="s">
        <v>3294</v>
      </c>
      <c r="BB2918" s="164">
        <v>1452.066</v>
      </c>
      <c r="BC2918" s="82">
        <f t="shared" si="62"/>
        <v>1756.9998599999999</v>
      </c>
    </row>
    <row r="2919" spans="53:55" x14ac:dyDescent="0.25">
      <c r="BA2919" s="164" t="s">
        <v>3295</v>
      </c>
      <c r="BB2919" s="164">
        <v>1935.537</v>
      </c>
      <c r="BC2919" s="82">
        <f t="shared" si="62"/>
        <v>2341.9997699999999</v>
      </c>
    </row>
    <row r="2920" spans="53:55" x14ac:dyDescent="0.25">
      <c r="BA2920" s="164" t="s">
        <v>3296</v>
      </c>
      <c r="BB2920" s="164">
        <v>249.58699999999999</v>
      </c>
      <c r="BC2920" s="82">
        <f t="shared" si="62"/>
        <v>302.00027</v>
      </c>
    </row>
    <row r="2921" spans="53:55" x14ac:dyDescent="0.25">
      <c r="BA2921" s="164" t="s">
        <v>3297</v>
      </c>
      <c r="BB2921" s="164">
        <v>310.74400000000003</v>
      </c>
      <c r="BC2921" s="82">
        <f t="shared" si="62"/>
        <v>376.00024000000002</v>
      </c>
    </row>
    <row r="2922" spans="53:55" x14ac:dyDescent="0.25">
      <c r="BA2922" s="164" t="s">
        <v>3298</v>
      </c>
      <c r="BB2922" s="164">
        <v>375.20699999999999</v>
      </c>
      <c r="BC2922" s="82">
        <f t="shared" si="62"/>
        <v>454.00047000000001</v>
      </c>
    </row>
    <row r="2923" spans="53:55" x14ac:dyDescent="0.25">
      <c r="BA2923" s="164" t="s">
        <v>3299</v>
      </c>
      <c r="BB2923" s="164">
        <v>381.81799999999998</v>
      </c>
      <c r="BC2923" s="82">
        <f t="shared" si="62"/>
        <v>461.99977999999999</v>
      </c>
    </row>
    <row r="2924" spans="53:55" x14ac:dyDescent="0.25">
      <c r="BA2924" s="164" t="s">
        <v>3300</v>
      </c>
      <c r="BB2924" s="164">
        <v>448.76</v>
      </c>
      <c r="BC2924" s="82">
        <f t="shared" si="62"/>
        <v>542.99959999999999</v>
      </c>
    </row>
    <row r="2925" spans="53:55" x14ac:dyDescent="0.25">
      <c r="BA2925" s="164" t="s">
        <v>3301</v>
      </c>
      <c r="BB2925" s="164">
        <v>468.59500000000003</v>
      </c>
      <c r="BC2925" s="82">
        <f t="shared" si="62"/>
        <v>566.99995000000001</v>
      </c>
    </row>
    <row r="2926" spans="53:55" x14ac:dyDescent="0.25">
      <c r="BA2926" s="164" t="s">
        <v>3302</v>
      </c>
      <c r="BB2926" s="164">
        <v>522.31399999999996</v>
      </c>
      <c r="BC2926" s="82">
        <f t="shared" si="62"/>
        <v>631.99993999999992</v>
      </c>
    </row>
    <row r="2927" spans="53:55" x14ac:dyDescent="0.25">
      <c r="BA2927" s="164" t="s">
        <v>3303</v>
      </c>
      <c r="BB2927" s="164">
        <v>552.89300000000003</v>
      </c>
      <c r="BC2927" s="82">
        <f t="shared" si="62"/>
        <v>669.00053000000003</v>
      </c>
    </row>
    <row r="2928" spans="53:55" x14ac:dyDescent="0.25">
      <c r="BA2928" s="164" t="s">
        <v>3304</v>
      </c>
      <c r="BB2928" s="164">
        <v>638.84299999999996</v>
      </c>
      <c r="BC2928" s="82">
        <f t="shared" si="62"/>
        <v>773.00002999999992</v>
      </c>
    </row>
    <row r="2929" spans="53:55" x14ac:dyDescent="0.25">
      <c r="BA2929" s="164" t="s">
        <v>3305</v>
      </c>
      <c r="BB2929" s="164">
        <v>690.08299999999997</v>
      </c>
      <c r="BC2929" s="82">
        <f t="shared" si="62"/>
        <v>835.00042999999994</v>
      </c>
    </row>
    <row r="2930" spans="53:55" x14ac:dyDescent="0.25">
      <c r="BA2930" s="164" t="s">
        <v>3306</v>
      </c>
      <c r="BB2930" s="164">
        <v>819.83500000000004</v>
      </c>
      <c r="BC2930" s="82">
        <f t="shared" si="62"/>
        <v>992.00035000000003</v>
      </c>
    </row>
    <row r="2931" spans="53:55" x14ac:dyDescent="0.25">
      <c r="BA2931" s="164" t="s">
        <v>3307</v>
      </c>
      <c r="BB2931" s="164">
        <v>880.99199999999996</v>
      </c>
      <c r="BC2931" s="82">
        <f t="shared" si="62"/>
        <v>1066.0003199999999</v>
      </c>
    </row>
    <row r="2932" spans="53:55" x14ac:dyDescent="0.25">
      <c r="BA2932" s="164" t="s">
        <v>3308</v>
      </c>
      <c r="BB2932" s="164">
        <v>954.54499999999996</v>
      </c>
      <c r="BC2932" s="82">
        <f t="shared" si="62"/>
        <v>1154.99945</v>
      </c>
    </row>
    <row r="2933" spans="53:55" x14ac:dyDescent="0.25">
      <c r="BA2933" s="164" t="s">
        <v>3309</v>
      </c>
      <c r="BB2933" s="164">
        <v>1062.81</v>
      </c>
      <c r="BC2933" s="82">
        <f t="shared" si="62"/>
        <v>1286.0001</v>
      </c>
    </row>
    <row r="2934" spans="53:55" x14ac:dyDescent="0.25">
      <c r="BA2934" s="164" t="s">
        <v>3310</v>
      </c>
      <c r="BB2934" s="164">
        <v>1203.306</v>
      </c>
      <c r="BC2934" s="82">
        <f t="shared" si="62"/>
        <v>1456.00026</v>
      </c>
    </row>
    <row r="2935" spans="53:55" x14ac:dyDescent="0.25">
      <c r="BA2935" s="164" t="s">
        <v>3311</v>
      </c>
      <c r="BB2935" s="164">
        <v>1361.1569999999999</v>
      </c>
      <c r="BC2935" s="82">
        <f t="shared" si="62"/>
        <v>1646.9999699999998</v>
      </c>
    </row>
    <row r="2936" spans="53:55" x14ac:dyDescent="0.25">
      <c r="BA2936" s="164" t="s">
        <v>3312</v>
      </c>
      <c r="BB2936" s="164">
        <v>1405.7850000000001</v>
      </c>
      <c r="BC2936" s="82">
        <f t="shared" si="62"/>
        <v>1700.9998500000002</v>
      </c>
    </row>
    <row r="2937" spans="53:55" x14ac:dyDescent="0.25">
      <c r="BA2937" s="164" t="s">
        <v>3313</v>
      </c>
      <c r="BB2937" s="164">
        <v>1532.231</v>
      </c>
      <c r="BC2937" s="82">
        <f t="shared" si="62"/>
        <v>1853.9995099999999</v>
      </c>
    </row>
    <row r="2938" spans="53:55" x14ac:dyDescent="0.25">
      <c r="BA2938" s="164" t="s">
        <v>3314</v>
      </c>
      <c r="BB2938" s="164">
        <v>1814.876</v>
      </c>
      <c r="BC2938" s="82">
        <f t="shared" si="62"/>
        <v>2195.9999600000001</v>
      </c>
    </row>
    <row r="2939" spans="53:55" x14ac:dyDescent="0.25">
      <c r="BA2939" s="164" t="s">
        <v>3315</v>
      </c>
      <c r="BB2939" s="164">
        <v>2419.0079999999998</v>
      </c>
      <c r="BC2939" s="82">
        <f t="shared" si="62"/>
        <v>2926.9996799999999</v>
      </c>
    </row>
    <row r="2940" spans="53:55" x14ac:dyDescent="0.25">
      <c r="BA2940" s="164" t="s">
        <v>3316</v>
      </c>
      <c r="BB2940" s="164">
        <v>249.58699999999999</v>
      </c>
      <c r="BC2940" s="82">
        <f t="shared" si="62"/>
        <v>302.00027</v>
      </c>
    </row>
    <row r="2941" spans="53:55" x14ac:dyDescent="0.25">
      <c r="BA2941" s="164" t="s">
        <v>3317</v>
      </c>
      <c r="BB2941" s="164">
        <v>310.74400000000003</v>
      </c>
      <c r="BC2941" s="82">
        <f t="shared" si="62"/>
        <v>376.00024000000002</v>
      </c>
    </row>
    <row r="2942" spans="53:55" x14ac:dyDescent="0.25">
      <c r="BA2942" s="164" t="s">
        <v>3318</v>
      </c>
      <c r="BB2942" s="164">
        <v>375.20699999999999</v>
      </c>
      <c r="BC2942" s="82">
        <f t="shared" si="62"/>
        <v>454.00047000000001</v>
      </c>
    </row>
    <row r="2943" spans="53:55" x14ac:dyDescent="0.25">
      <c r="BA2943" s="164" t="s">
        <v>3319</v>
      </c>
      <c r="BB2943" s="164">
        <v>381.81799999999998</v>
      </c>
      <c r="BC2943" s="82">
        <f t="shared" si="62"/>
        <v>461.99977999999999</v>
      </c>
    </row>
    <row r="2944" spans="53:55" x14ac:dyDescent="0.25">
      <c r="BA2944" s="164" t="s">
        <v>3320</v>
      </c>
      <c r="BB2944" s="164">
        <v>448.76</v>
      </c>
      <c r="BC2944" s="82">
        <f t="shared" si="62"/>
        <v>542.99959999999999</v>
      </c>
    </row>
    <row r="2945" spans="53:55" x14ac:dyDescent="0.25">
      <c r="BA2945" s="164" t="s">
        <v>3321</v>
      </c>
      <c r="BB2945" s="164">
        <v>468.59500000000003</v>
      </c>
      <c r="BC2945" s="82">
        <f t="shared" si="62"/>
        <v>566.99995000000001</v>
      </c>
    </row>
    <row r="2946" spans="53:55" x14ac:dyDescent="0.25">
      <c r="BA2946" s="164" t="s">
        <v>3322</v>
      </c>
      <c r="BB2946" s="164">
        <v>522.31399999999996</v>
      </c>
      <c r="BC2946" s="82">
        <f t="shared" si="62"/>
        <v>631.99993999999992</v>
      </c>
    </row>
    <row r="2947" spans="53:55" x14ac:dyDescent="0.25">
      <c r="BA2947" s="164" t="s">
        <v>3323</v>
      </c>
      <c r="BB2947" s="164">
        <v>552.89300000000003</v>
      </c>
      <c r="BC2947" s="82">
        <f t="shared" ref="BC2947:BC3010" si="63">BB2947*1.21</f>
        <v>669.00053000000003</v>
      </c>
    </row>
    <row r="2948" spans="53:55" x14ac:dyDescent="0.25">
      <c r="BA2948" s="164" t="s">
        <v>3324</v>
      </c>
      <c r="BB2948" s="164">
        <v>638.84299999999996</v>
      </c>
      <c r="BC2948" s="82">
        <f t="shared" si="63"/>
        <v>773.00002999999992</v>
      </c>
    </row>
    <row r="2949" spans="53:55" x14ac:dyDescent="0.25">
      <c r="BA2949" s="164" t="s">
        <v>3325</v>
      </c>
      <c r="BB2949" s="164">
        <v>690.08299999999997</v>
      </c>
      <c r="BC2949" s="82">
        <f t="shared" si="63"/>
        <v>835.00042999999994</v>
      </c>
    </row>
    <row r="2950" spans="53:55" x14ac:dyDescent="0.25">
      <c r="BA2950" s="164" t="s">
        <v>3326</v>
      </c>
      <c r="BB2950" s="164">
        <v>819.83500000000004</v>
      </c>
      <c r="BC2950" s="82">
        <f t="shared" si="63"/>
        <v>992.00035000000003</v>
      </c>
    </row>
    <row r="2951" spans="53:55" x14ac:dyDescent="0.25">
      <c r="BA2951" s="164" t="s">
        <v>3327</v>
      </c>
      <c r="BB2951" s="164">
        <v>880.99199999999996</v>
      </c>
      <c r="BC2951" s="82">
        <f t="shared" si="63"/>
        <v>1066.0003199999999</v>
      </c>
    </row>
    <row r="2952" spans="53:55" x14ac:dyDescent="0.25">
      <c r="BA2952" s="164" t="s">
        <v>3328</v>
      </c>
      <c r="BB2952" s="164">
        <v>954.54600000000005</v>
      </c>
      <c r="BC2952" s="82">
        <f t="shared" si="63"/>
        <v>1155.0006599999999</v>
      </c>
    </row>
    <row r="2953" spans="53:55" x14ac:dyDescent="0.25">
      <c r="BA2953" s="164" t="s">
        <v>3329</v>
      </c>
      <c r="BB2953" s="164">
        <v>1062.81</v>
      </c>
      <c r="BC2953" s="82">
        <f t="shared" si="63"/>
        <v>1286.0001</v>
      </c>
    </row>
    <row r="2954" spans="53:55" x14ac:dyDescent="0.25">
      <c r="BA2954" s="164" t="s">
        <v>3330</v>
      </c>
      <c r="BB2954" s="164">
        <v>1203.306</v>
      </c>
      <c r="BC2954" s="82">
        <f t="shared" si="63"/>
        <v>1456.00026</v>
      </c>
    </row>
    <row r="2955" spans="53:55" x14ac:dyDescent="0.25">
      <c r="BA2955" s="164" t="s">
        <v>3331</v>
      </c>
      <c r="BB2955" s="164">
        <v>1361.1569999999999</v>
      </c>
      <c r="BC2955" s="82">
        <f t="shared" si="63"/>
        <v>1646.9999699999998</v>
      </c>
    </row>
    <row r="2956" spans="53:55" x14ac:dyDescent="0.25">
      <c r="BA2956" s="164" t="s">
        <v>3332</v>
      </c>
      <c r="BB2956" s="164">
        <v>1405.7850000000001</v>
      </c>
      <c r="BC2956" s="82">
        <f t="shared" si="63"/>
        <v>1700.9998500000002</v>
      </c>
    </row>
    <row r="2957" spans="53:55" x14ac:dyDescent="0.25">
      <c r="BA2957" s="164" t="s">
        <v>3333</v>
      </c>
      <c r="BB2957" s="164">
        <v>1532.231</v>
      </c>
      <c r="BC2957" s="82">
        <f t="shared" si="63"/>
        <v>1853.9995099999999</v>
      </c>
    </row>
    <row r="2958" spans="53:55" x14ac:dyDescent="0.25">
      <c r="BA2958" s="164" t="s">
        <v>3334</v>
      </c>
      <c r="BB2958" s="164">
        <v>1814.876</v>
      </c>
      <c r="BC2958" s="82">
        <f t="shared" si="63"/>
        <v>2195.9999600000001</v>
      </c>
    </row>
    <row r="2959" spans="53:55" x14ac:dyDescent="0.25">
      <c r="BA2959" s="164" t="s">
        <v>3335</v>
      </c>
      <c r="BB2959" s="164">
        <v>2419.0079999999998</v>
      </c>
      <c r="BC2959" s="82">
        <f t="shared" si="63"/>
        <v>2926.9996799999999</v>
      </c>
    </row>
    <row r="2960" spans="53:55" x14ac:dyDescent="0.25">
      <c r="BA2960" s="164" t="s">
        <v>3336</v>
      </c>
      <c r="BB2960" s="164">
        <v>249.58699999999999</v>
      </c>
      <c r="BC2960" s="82">
        <f t="shared" si="63"/>
        <v>302.00027</v>
      </c>
    </row>
    <row r="2961" spans="53:55" x14ac:dyDescent="0.25">
      <c r="BA2961" s="164" t="s">
        <v>3337</v>
      </c>
      <c r="BB2961" s="164">
        <v>310.74400000000003</v>
      </c>
      <c r="BC2961" s="82">
        <f t="shared" si="63"/>
        <v>376.00024000000002</v>
      </c>
    </row>
    <row r="2962" spans="53:55" x14ac:dyDescent="0.25">
      <c r="BA2962" s="164" t="s">
        <v>3338</v>
      </c>
      <c r="BB2962" s="164">
        <v>375.20699999999999</v>
      </c>
      <c r="BC2962" s="82">
        <f t="shared" si="63"/>
        <v>454.00047000000001</v>
      </c>
    </row>
    <row r="2963" spans="53:55" x14ac:dyDescent="0.25">
      <c r="BA2963" s="164" t="s">
        <v>3339</v>
      </c>
      <c r="BB2963" s="164">
        <v>381.81799999999998</v>
      </c>
      <c r="BC2963" s="82">
        <f t="shared" si="63"/>
        <v>461.99977999999999</v>
      </c>
    </row>
    <row r="2964" spans="53:55" x14ac:dyDescent="0.25">
      <c r="BA2964" s="164" t="s">
        <v>3340</v>
      </c>
      <c r="BB2964" s="164">
        <v>448.76</v>
      </c>
      <c r="BC2964" s="82">
        <f t="shared" si="63"/>
        <v>542.99959999999999</v>
      </c>
    </row>
    <row r="2965" spans="53:55" x14ac:dyDescent="0.25">
      <c r="BA2965" s="164" t="s">
        <v>3341</v>
      </c>
      <c r="BB2965" s="164">
        <v>468.59500000000003</v>
      </c>
      <c r="BC2965" s="82">
        <f t="shared" si="63"/>
        <v>566.99995000000001</v>
      </c>
    </row>
    <row r="2966" spans="53:55" x14ac:dyDescent="0.25">
      <c r="BA2966" s="164" t="s">
        <v>3342</v>
      </c>
      <c r="BB2966" s="164">
        <v>522.31399999999996</v>
      </c>
      <c r="BC2966" s="82">
        <f t="shared" si="63"/>
        <v>631.99993999999992</v>
      </c>
    </row>
    <row r="2967" spans="53:55" x14ac:dyDescent="0.25">
      <c r="BA2967" s="164" t="s">
        <v>3343</v>
      </c>
      <c r="BB2967" s="164">
        <v>552.89300000000003</v>
      </c>
      <c r="BC2967" s="82">
        <f t="shared" si="63"/>
        <v>669.00053000000003</v>
      </c>
    </row>
    <row r="2968" spans="53:55" x14ac:dyDescent="0.25">
      <c r="BA2968" s="164" t="s">
        <v>3344</v>
      </c>
      <c r="BB2968" s="164">
        <v>638.84299999999996</v>
      </c>
      <c r="BC2968" s="82">
        <f t="shared" si="63"/>
        <v>773.00002999999992</v>
      </c>
    </row>
    <row r="2969" spans="53:55" x14ac:dyDescent="0.25">
      <c r="BA2969" s="164" t="s">
        <v>3345</v>
      </c>
      <c r="BB2969" s="164">
        <v>690.08299999999997</v>
      </c>
      <c r="BC2969" s="82">
        <f t="shared" si="63"/>
        <v>835.00042999999994</v>
      </c>
    </row>
    <row r="2970" spans="53:55" x14ac:dyDescent="0.25">
      <c r="BA2970" s="164" t="s">
        <v>3346</v>
      </c>
      <c r="BB2970" s="164">
        <v>819.83500000000004</v>
      </c>
      <c r="BC2970" s="82">
        <f t="shared" si="63"/>
        <v>992.00035000000003</v>
      </c>
    </row>
    <row r="2971" spans="53:55" x14ac:dyDescent="0.25">
      <c r="BA2971" s="164" t="s">
        <v>3347</v>
      </c>
      <c r="BB2971" s="164">
        <v>880.99199999999996</v>
      </c>
      <c r="BC2971" s="82">
        <f t="shared" si="63"/>
        <v>1066.0003199999999</v>
      </c>
    </row>
    <row r="2972" spans="53:55" x14ac:dyDescent="0.25">
      <c r="BA2972" s="164" t="s">
        <v>3348</v>
      </c>
      <c r="BB2972" s="164">
        <v>954.54600000000005</v>
      </c>
      <c r="BC2972" s="82">
        <f t="shared" si="63"/>
        <v>1155.0006599999999</v>
      </c>
    </row>
    <row r="2973" spans="53:55" x14ac:dyDescent="0.25">
      <c r="BA2973" s="164" t="s">
        <v>3349</v>
      </c>
      <c r="BB2973" s="164">
        <v>1062.81</v>
      </c>
      <c r="BC2973" s="82">
        <f t="shared" si="63"/>
        <v>1286.0001</v>
      </c>
    </row>
    <row r="2974" spans="53:55" x14ac:dyDescent="0.25">
      <c r="BA2974" s="164" t="s">
        <v>3350</v>
      </c>
      <c r="BB2974" s="164">
        <v>1203.306</v>
      </c>
      <c r="BC2974" s="82">
        <f t="shared" si="63"/>
        <v>1456.00026</v>
      </c>
    </row>
    <row r="2975" spans="53:55" x14ac:dyDescent="0.25">
      <c r="BA2975" s="164" t="s">
        <v>3351</v>
      </c>
      <c r="BB2975" s="164">
        <v>1361.1569999999999</v>
      </c>
      <c r="BC2975" s="82">
        <f t="shared" si="63"/>
        <v>1646.9999699999998</v>
      </c>
    </row>
    <row r="2976" spans="53:55" x14ac:dyDescent="0.25">
      <c r="BA2976" s="164" t="s">
        <v>3352</v>
      </c>
      <c r="BB2976" s="164">
        <v>1405.7850000000001</v>
      </c>
      <c r="BC2976" s="82">
        <f t="shared" si="63"/>
        <v>1700.9998500000002</v>
      </c>
    </row>
    <row r="2977" spans="53:55" x14ac:dyDescent="0.25">
      <c r="BA2977" s="164" t="s">
        <v>3353</v>
      </c>
      <c r="BB2977" s="164">
        <v>1532.231</v>
      </c>
      <c r="BC2977" s="82">
        <f t="shared" si="63"/>
        <v>1853.9995099999999</v>
      </c>
    </row>
    <row r="2978" spans="53:55" x14ac:dyDescent="0.25">
      <c r="BA2978" s="164" t="s">
        <v>3354</v>
      </c>
      <c r="BB2978" s="164">
        <v>1814.876</v>
      </c>
      <c r="BC2978" s="82">
        <f t="shared" si="63"/>
        <v>2195.9999600000001</v>
      </c>
    </row>
    <row r="2979" spans="53:55" x14ac:dyDescent="0.25">
      <c r="BA2979" s="164" t="s">
        <v>3355</v>
      </c>
      <c r="BB2979" s="164">
        <v>2419.0079999999998</v>
      </c>
      <c r="BC2979" s="82">
        <f t="shared" si="63"/>
        <v>2926.9996799999999</v>
      </c>
    </row>
    <row r="2980" spans="53:55" x14ac:dyDescent="0.25">
      <c r="BA2980" s="164" t="s">
        <v>3356</v>
      </c>
      <c r="BB2980" s="164">
        <v>249.58699999999999</v>
      </c>
      <c r="BC2980" s="82">
        <f t="shared" si="63"/>
        <v>302.00027</v>
      </c>
    </row>
    <row r="2981" spans="53:55" x14ac:dyDescent="0.25">
      <c r="BA2981" s="164" t="s">
        <v>3357</v>
      </c>
      <c r="BB2981" s="164">
        <v>310.74400000000003</v>
      </c>
      <c r="BC2981" s="82">
        <f t="shared" si="63"/>
        <v>376.00024000000002</v>
      </c>
    </row>
    <row r="2982" spans="53:55" x14ac:dyDescent="0.25">
      <c r="BA2982" s="164" t="s">
        <v>3358</v>
      </c>
      <c r="BB2982" s="164">
        <v>375.20699999999999</v>
      </c>
      <c r="BC2982" s="82">
        <f t="shared" si="63"/>
        <v>454.00047000000001</v>
      </c>
    </row>
    <row r="2983" spans="53:55" x14ac:dyDescent="0.25">
      <c r="BA2983" s="164" t="s">
        <v>3359</v>
      </c>
      <c r="BB2983" s="164">
        <v>381.81799999999998</v>
      </c>
      <c r="BC2983" s="82">
        <f t="shared" si="63"/>
        <v>461.99977999999999</v>
      </c>
    </row>
    <row r="2984" spans="53:55" x14ac:dyDescent="0.25">
      <c r="BA2984" s="164" t="s">
        <v>3360</v>
      </c>
      <c r="BB2984" s="164">
        <v>448.76</v>
      </c>
      <c r="BC2984" s="82">
        <f t="shared" si="63"/>
        <v>542.99959999999999</v>
      </c>
    </row>
    <row r="2985" spans="53:55" x14ac:dyDescent="0.25">
      <c r="BA2985" s="164" t="s">
        <v>3361</v>
      </c>
      <c r="BB2985" s="164">
        <v>468.59500000000003</v>
      </c>
      <c r="BC2985" s="82">
        <f t="shared" si="63"/>
        <v>566.99995000000001</v>
      </c>
    </row>
    <row r="2986" spans="53:55" x14ac:dyDescent="0.25">
      <c r="BA2986" s="164" t="s">
        <v>3362</v>
      </c>
      <c r="BB2986" s="164">
        <v>522.31399999999996</v>
      </c>
      <c r="BC2986" s="82">
        <f t="shared" si="63"/>
        <v>631.99993999999992</v>
      </c>
    </row>
    <row r="2987" spans="53:55" x14ac:dyDescent="0.25">
      <c r="BA2987" s="164" t="s">
        <v>3363</v>
      </c>
      <c r="BB2987" s="164">
        <v>552.89300000000003</v>
      </c>
      <c r="BC2987" s="82">
        <f t="shared" si="63"/>
        <v>669.00053000000003</v>
      </c>
    </row>
    <row r="2988" spans="53:55" x14ac:dyDescent="0.25">
      <c r="BA2988" s="164" t="s">
        <v>3364</v>
      </c>
      <c r="BB2988" s="164">
        <v>638.84299999999996</v>
      </c>
      <c r="BC2988" s="82">
        <f t="shared" si="63"/>
        <v>773.00002999999992</v>
      </c>
    </row>
    <row r="2989" spans="53:55" x14ac:dyDescent="0.25">
      <c r="BA2989" s="164" t="s">
        <v>3365</v>
      </c>
      <c r="BB2989" s="164">
        <v>690.08299999999997</v>
      </c>
      <c r="BC2989" s="82">
        <f t="shared" si="63"/>
        <v>835.00042999999994</v>
      </c>
    </row>
    <row r="2990" spans="53:55" x14ac:dyDescent="0.25">
      <c r="BA2990" s="164" t="s">
        <v>3366</v>
      </c>
      <c r="BB2990" s="164">
        <v>819.83500000000004</v>
      </c>
      <c r="BC2990" s="82">
        <f t="shared" si="63"/>
        <v>992.00035000000003</v>
      </c>
    </row>
    <row r="2991" spans="53:55" x14ac:dyDescent="0.25">
      <c r="BA2991" s="164" t="s">
        <v>3367</v>
      </c>
      <c r="BB2991" s="164">
        <v>880.99199999999996</v>
      </c>
      <c r="BC2991" s="82">
        <f t="shared" si="63"/>
        <v>1066.0003199999999</v>
      </c>
    </row>
    <row r="2992" spans="53:55" x14ac:dyDescent="0.25">
      <c r="BA2992" s="164" t="s">
        <v>3368</v>
      </c>
      <c r="BB2992" s="164">
        <v>954.54600000000005</v>
      </c>
      <c r="BC2992" s="82">
        <f t="shared" si="63"/>
        <v>1155.0006599999999</v>
      </c>
    </row>
    <row r="2993" spans="53:55" x14ac:dyDescent="0.25">
      <c r="BA2993" s="164" t="s">
        <v>3369</v>
      </c>
      <c r="BB2993" s="164">
        <v>1062.81</v>
      </c>
      <c r="BC2993" s="82">
        <f t="shared" si="63"/>
        <v>1286.0001</v>
      </c>
    </row>
    <row r="2994" spans="53:55" x14ac:dyDescent="0.25">
      <c r="BA2994" s="164" t="s">
        <v>3370</v>
      </c>
      <c r="BB2994" s="164">
        <v>1203.306</v>
      </c>
      <c r="BC2994" s="82">
        <f t="shared" si="63"/>
        <v>1456.00026</v>
      </c>
    </row>
    <row r="2995" spans="53:55" x14ac:dyDescent="0.25">
      <c r="BA2995" s="164" t="s">
        <v>3371</v>
      </c>
      <c r="BB2995" s="164">
        <v>1361.1569999999999</v>
      </c>
      <c r="BC2995" s="82">
        <f t="shared" si="63"/>
        <v>1646.9999699999998</v>
      </c>
    </row>
    <row r="2996" spans="53:55" x14ac:dyDescent="0.25">
      <c r="BA2996" s="164" t="s">
        <v>3372</v>
      </c>
      <c r="BB2996" s="164">
        <v>1405.7850000000001</v>
      </c>
      <c r="BC2996" s="82">
        <f t="shared" si="63"/>
        <v>1700.9998500000002</v>
      </c>
    </row>
    <row r="2997" spans="53:55" x14ac:dyDescent="0.25">
      <c r="BA2997" s="164" t="s">
        <v>3373</v>
      </c>
      <c r="BB2997" s="164">
        <v>1532.231</v>
      </c>
      <c r="BC2997" s="82">
        <f t="shared" si="63"/>
        <v>1853.9995099999999</v>
      </c>
    </row>
    <row r="2998" spans="53:55" x14ac:dyDescent="0.25">
      <c r="BA2998" s="164" t="s">
        <v>3374</v>
      </c>
      <c r="BB2998" s="164">
        <v>1814.876</v>
      </c>
      <c r="BC2998" s="82">
        <f t="shared" si="63"/>
        <v>2195.9999600000001</v>
      </c>
    </row>
    <row r="2999" spans="53:55" x14ac:dyDescent="0.25">
      <c r="BA2999" s="164" t="s">
        <v>3375</v>
      </c>
      <c r="BB2999" s="164">
        <v>2419.0079999999998</v>
      </c>
      <c r="BC2999" s="82">
        <f t="shared" si="63"/>
        <v>2926.9996799999999</v>
      </c>
    </row>
    <row r="3000" spans="53:55" x14ac:dyDescent="0.25">
      <c r="BA3000" s="164" t="s">
        <v>3376</v>
      </c>
      <c r="BB3000" s="164">
        <v>249.58699999999999</v>
      </c>
      <c r="BC3000" s="82">
        <f t="shared" si="63"/>
        <v>302.00027</v>
      </c>
    </row>
    <row r="3001" spans="53:55" x14ac:dyDescent="0.25">
      <c r="BA3001" s="164" t="s">
        <v>3377</v>
      </c>
      <c r="BB3001" s="164">
        <v>310.74400000000003</v>
      </c>
      <c r="BC3001" s="82">
        <f t="shared" si="63"/>
        <v>376.00024000000002</v>
      </c>
    </row>
    <row r="3002" spans="53:55" x14ac:dyDescent="0.25">
      <c r="BA3002" s="164" t="s">
        <v>3378</v>
      </c>
      <c r="BB3002" s="164">
        <v>375.20699999999999</v>
      </c>
      <c r="BC3002" s="82">
        <f t="shared" si="63"/>
        <v>454.00047000000001</v>
      </c>
    </row>
    <row r="3003" spans="53:55" x14ac:dyDescent="0.25">
      <c r="BA3003" s="164" t="s">
        <v>3379</v>
      </c>
      <c r="BB3003" s="164">
        <v>381.81799999999998</v>
      </c>
      <c r="BC3003" s="82">
        <f t="shared" si="63"/>
        <v>461.99977999999999</v>
      </c>
    </row>
    <row r="3004" spans="53:55" x14ac:dyDescent="0.25">
      <c r="BA3004" s="164" t="s">
        <v>3380</v>
      </c>
      <c r="BB3004" s="164">
        <v>448.76</v>
      </c>
      <c r="BC3004" s="82">
        <f t="shared" si="63"/>
        <v>542.99959999999999</v>
      </c>
    </row>
    <row r="3005" spans="53:55" x14ac:dyDescent="0.25">
      <c r="BA3005" s="164" t="s">
        <v>3381</v>
      </c>
      <c r="BB3005" s="164">
        <v>468.59500000000003</v>
      </c>
      <c r="BC3005" s="82">
        <f t="shared" si="63"/>
        <v>566.99995000000001</v>
      </c>
    </row>
    <row r="3006" spans="53:55" x14ac:dyDescent="0.25">
      <c r="BA3006" s="164" t="s">
        <v>3382</v>
      </c>
      <c r="BB3006" s="164">
        <v>522.31399999999996</v>
      </c>
      <c r="BC3006" s="82">
        <f t="shared" si="63"/>
        <v>631.99993999999992</v>
      </c>
    </row>
    <row r="3007" spans="53:55" x14ac:dyDescent="0.25">
      <c r="BA3007" s="164" t="s">
        <v>3383</v>
      </c>
      <c r="BB3007" s="164">
        <v>552.89300000000003</v>
      </c>
      <c r="BC3007" s="82">
        <f t="shared" si="63"/>
        <v>669.00053000000003</v>
      </c>
    </row>
    <row r="3008" spans="53:55" x14ac:dyDescent="0.25">
      <c r="BA3008" s="164" t="s">
        <v>3384</v>
      </c>
      <c r="BB3008" s="164">
        <v>638.84299999999996</v>
      </c>
      <c r="BC3008" s="82">
        <f t="shared" si="63"/>
        <v>773.00002999999992</v>
      </c>
    </row>
    <row r="3009" spans="53:55" x14ac:dyDescent="0.25">
      <c r="BA3009" s="164" t="s">
        <v>3385</v>
      </c>
      <c r="BB3009" s="164">
        <v>690.08299999999997</v>
      </c>
      <c r="BC3009" s="82">
        <f t="shared" si="63"/>
        <v>835.00042999999994</v>
      </c>
    </row>
    <row r="3010" spans="53:55" x14ac:dyDescent="0.25">
      <c r="BA3010" s="164" t="s">
        <v>3386</v>
      </c>
      <c r="BB3010" s="164">
        <v>819.83500000000004</v>
      </c>
      <c r="BC3010" s="82">
        <f t="shared" si="63"/>
        <v>992.00035000000003</v>
      </c>
    </row>
    <row r="3011" spans="53:55" x14ac:dyDescent="0.25">
      <c r="BA3011" s="164" t="s">
        <v>3387</v>
      </c>
      <c r="BB3011" s="164">
        <v>880.99199999999996</v>
      </c>
      <c r="BC3011" s="82">
        <f t="shared" ref="BC3011:BC3074" si="64">BB3011*1.21</f>
        <v>1066.0003199999999</v>
      </c>
    </row>
    <row r="3012" spans="53:55" x14ac:dyDescent="0.25">
      <c r="BA3012" s="164" t="s">
        <v>3388</v>
      </c>
      <c r="BB3012" s="164">
        <v>954.54600000000005</v>
      </c>
      <c r="BC3012" s="82">
        <f t="shared" si="64"/>
        <v>1155.0006599999999</v>
      </c>
    </row>
    <row r="3013" spans="53:55" x14ac:dyDescent="0.25">
      <c r="BA3013" s="164" t="s">
        <v>3389</v>
      </c>
      <c r="BB3013" s="164">
        <v>1062.81</v>
      </c>
      <c r="BC3013" s="82">
        <f t="shared" si="64"/>
        <v>1286.0001</v>
      </c>
    </row>
    <row r="3014" spans="53:55" x14ac:dyDescent="0.25">
      <c r="BA3014" s="164" t="s">
        <v>3390</v>
      </c>
      <c r="BB3014" s="164">
        <v>1203.306</v>
      </c>
      <c r="BC3014" s="82">
        <f t="shared" si="64"/>
        <v>1456.00026</v>
      </c>
    </row>
    <row r="3015" spans="53:55" x14ac:dyDescent="0.25">
      <c r="BA3015" s="164" t="s">
        <v>3391</v>
      </c>
      <c r="BB3015" s="164">
        <v>1361.1569999999999</v>
      </c>
      <c r="BC3015" s="82">
        <f t="shared" si="64"/>
        <v>1646.9999699999998</v>
      </c>
    </row>
    <row r="3016" spans="53:55" x14ac:dyDescent="0.25">
      <c r="BA3016" s="164" t="s">
        <v>3392</v>
      </c>
      <c r="BB3016" s="164">
        <v>1405.7850000000001</v>
      </c>
      <c r="BC3016" s="82">
        <f t="shared" si="64"/>
        <v>1700.9998500000002</v>
      </c>
    </row>
    <row r="3017" spans="53:55" x14ac:dyDescent="0.25">
      <c r="BA3017" s="164" t="s">
        <v>3393</v>
      </c>
      <c r="BB3017" s="164">
        <v>1532.231</v>
      </c>
      <c r="BC3017" s="82">
        <f t="shared" si="64"/>
        <v>1853.9995099999999</v>
      </c>
    </row>
    <row r="3018" spans="53:55" x14ac:dyDescent="0.25">
      <c r="BA3018" s="164" t="s">
        <v>3394</v>
      </c>
      <c r="BB3018" s="164">
        <v>1814.876</v>
      </c>
      <c r="BC3018" s="82">
        <f t="shared" si="64"/>
        <v>2195.9999600000001</v>
      </c>
    </row>
    <row r="3019" spans="53:55" x14ac:dyDescent="0.25">
      <c r="BA3019" s="164" t="s">
        <v>3395</v>
      </c>
      <c r="BB3019" s="164">
        <v>2419.0079999999998</v>
      </c>
      <c r="BC3019" s="82">
        <f t="shared" si="64"/>
        <v>2926.9996799999999</v>
      </c>
    </row>
    <row r="3020" spans="53:55" x14ac:dyDescent="0.25">
      <c r="BA3020" s="164" t="s">
        <v>3396</v>
      </c>
      <c r="BB3020" s="164">
        <v>368.59500000000003</v>
      </c>
      <c r="BC3020" s="82">
        <f t="shared" si="64"/>
        <v>445.99995000000001</v>
      </c>
    </row>
    <row r="3021" spans="53:55" x14ac:dyDescent="0.25">
      <c r="BA3021" s="164" t="s">
        <v>3397</v>
      </c>
      <c r="BB3021" s="164">
        <v>369.42099999999999</v>
      </c>
      <c r="BC3021" s="82">
        <f t="shared" si="64"/>
        <v>446.99940999999995</v>
      </c>
    </row>
    <row r="3022" spans="53:55" x14ac:dyDescent="0.25">
      <c r="BA3022" s="164" t="s">
        <v>3398</v>
      </c>
      <c r="BB3022" s="164">
        <v>561.15700000000004</v>
      </c>
      <c r="BC3022" s="82">
        <f t="shared" si="64"/>
        <v>678.99997000000008</v>
      </c>
    </row>
    <row r="3023" spans="53:55" x14ac:dyDescent="0.25">
      <c r="BA3023" s="164" t="s">
        <v>3399</v>
      </c>
      <c r="BB3023" s="164">
        <v>469.42099999999999</v>
      </c>
      <c r="BC3023" s="82">
        <f t="shared" si="64"/>
        <v>567.99941000000001</v>
      </c>
    </row>
    <row r="3024" spans="53:55" x14ac:dyDescent="0.25">
      <c r="BA3024" s="164" t="s">
        <v>3400</v>
      </c>
      <c r="BB3024" s="164">
        <v>537.19000000000005</v>
      </c>
      <c r="BC3024" s="82">
        <f t="shared" si="64"/>
        <v>649.99990000000003</v>
      </c>
    </row>
    <row r="3025" spans="53:55" x14ac:dyDescent="0.25">
      <c r="BA3025" s="164" t="s">
        <v>3401</v>
      </c>
      <c r="BB3025" s="164">
        <v>461.15699999999998</v>
      </c>
      <c r="BC3025" s="82">
        <f t="shared" si="64"/>
        <v>557.99996999999996</v>
      </c>
    </row>
    <row r="3026" spans="53:55" x14ac:dyDescent="0.25">
      <c r="BA3026" s="164" t="s">
        <v>3402</v>
      </c>
      <c r="BB3026" s="164">
        <v>506.61200000000002</v>
      </c>
      <c r="BC3026" s="82">
        <f t="shared" si="64"/>
        <v>613.00052000000005</v>
      </c>
    </row>
    <row r="3027" spans="53:55" x14ac:dyDescent="0.25">
      <c r="BA3027" s="164" t="s">
        <v>3403</v>
      </c>
      <c r="BB3027" s="164">
        <v>534.71100000000001</v>
      </c>
      <c r="BC3027" s="82">
        <f t="shared" si="64"/>
        <v>647.00031000000001</v>
      </c>
    </row>
    <row r="3028" spans="53:55" x14ac:dyDescent="0.25">
      <c r="BA3028" s="164" t="s">
        <v>3404</v>
      </c>
      <c r="BB3028" s="164">
        <v>559.50400000000002</v>
      </c>
      <c r="BC3028" s="82">
        <f t="shared" si="64"/>
        <v>676.99983999999995</v>
      </c>
    </row>
    <row r="3029" spans="53:55" x14ac:dyDescent="0.25">
      <c r="BA3029" s="164" t="s">
        <v>3405</v>
      </c>
      <c r="BB3029" s="164">
        <v>556.19799999999998</v>
      </c>
      <c r="BC3029" s="82">
        <f t="shared" si="64"/>
        <v>672.99957999999992</v>
      </c>
    </row>
    <row r="3030" spans="53:55" x14ac:dyDescent="0.25">
      <c r="BA3030" s="164" t="s">
        <v>3406</v>
      </c>
      <c r="BB3030" s="164">
        <v>561.15700000000004</v>
      </c>
      <c r="BC3030" s="82">
        <f t="shared" si="64"/>
        <v>678.99997000000008</v>
      </c>
    </row>
    <row r="3031" spans="53:55" x14ac:dyDescent="0.25">
      <c r="BA3031" s="164" t="s">
        <v>3407</v>
      </c>
      <c r="BB3031" s="164">
        <v>664.46299999999997</v>
      </c>
      <c r="BC3031" s="82">
        <f t="shared" si="64"/>
        <v>804.00022999999999</v>
      </c>
    </row>
    <row r="3032" spans="53:55" x14ac:dyDescent="0.25">
      <c r="BA3032" s="164" t="s">
        <v>3408</v>
      </c>
      <c r="BB3032" s="164">
        <v>601.65300000000002</v>
      </c>
      <c r="BC3032" s="82">
        <f t="shared" si="64"/>
        <v>728.00013000000001</v>
      </c>
    </row>
    <row r="3033" spans="53:55" x14ac:dyDescent="0.25">
      <c r="BA3033" s="164" t="s">
        <v>3409</v>
      </c>
      <c r="BB3033" s="164">
        <v>594.21500000000003</v>
      </c>
      <c r="BC3033" s="82">
        <f t="shared" si="64"/>
        <v>719.00014999999996</v>
      </c>
    </row>
    <row r="3034" spans="53:55" x14ac:dyDescent="0.25">
      <c r="BA3034" s="164" t="s">
        <v>3410</v>
      </c>
      <c r="BB3034" s="164">
        <v>734.71100000000001</v>
      </c>
      <c r="BC3034" s="82">
        <f t="shared" si="64"/>
        <v>889.00031000000001</v>
      </c>
    </row>
    <row r="3035" spans="53:55" x14ac:dyDescent="0.25">
      <c r="BA3035" s="164" t="s">
        <v>3411</v>
      </c>
      <c r="BB3035" s="164">
        <v>589.25599999999997</v>
      </c>
      <c r="BC3035" s="82">
        <f t="shared" si="64"/>
        <v>712.99975999999992</v>
      </c>
    </row>
    <row r="3036" spans="53:55" x14ac:dyDescent="0.25">
      <c r="BA3036" s="164" t="s">
        <v>3412</v>
      </c>
      <c r="BB3036" s="164">
        <v>570.24800000000005</v>
      </c>
      <c r="BC3036" s="82">
        <f t="shared" si="64"/>
        <v>690.00008000000003</v>
      </c>
    </row>
    <row r="3037" spans="53:55" x14ac:dyDescent="0.25">
      <c r="BA3037" s="164" t="s">
        <v>3413</v>
      </c>
      <c r="BB3037" s="164">
        <v>649.58699999999999</v>
      </c>
      <c r="BC3037" s="82">
        <f t="shared" si="64"/>
        <v>786.00027</v>
      </c>
    </row>
    <row r="3038" spans="53:55" x14ac:dyDescent="0.25">
      <c r="BA3038" s="164" t="s">
        <v>3414</v>
      </c>
      <c r="BB3038" s="164">
        <v>819.83500000000004</v>
      </c>
      <c r="BC3038" s="82">
        <f t="shared" si="64"/>
        <v>992.00035000000003</v>
      </c>
    </row>
    <row r="3039" spans="53:55" x14ac:dyDescent="0.25">
      <c r="BA3039" s="164" t="s">
        <v>3415</v>
      </c>
      <c r="BB3039" s="164">
        <v>661.15700000000004</v>
      </c>
      <c r="BC3039" s="82">
        <f t="shared" si="64"/>
        <v>799.99997000000008</v>
      </c>
    </row>
    <row r="3040" spans="53:55" x14ac:dyDescent="0.25">
      <c r="BA3040" s="164" t="s">
        <v>3416</v>
      </c>
      <c r="BB3040" s="164">
        <v>747.93399999999997</v>
      </c>
      <c r="BC3040" s="82">
        <f t="shared" si="64"/>
        <v>905.00013999999999</v>
      </c>
    </row>
    <row r="3041" spans="53:55" x14ac:dyDescent="0.25">
      <c r="BA3041" s="164" t="s">
        <v>3417</v>
      </c>
      <c r="BB3041" s="164">
        <v>782.64499999999998</v>
      </c>
      <c r="BC3041" s="82">
        <f t="shared" si="64"/>
        <v>947.00045</v>
      </c>
    </row>
    <row r="3042" spans="53:55" x14ac:dyDescent="0.25">
      <c r="BA3042" s="164" t="s">
        <v>3418</v>
      </c>
      <c r="BB3042" s="164">
        <v>711.57</v>
      </c>
      <c r="BC3042" s="82">
        <f t="shared" si="64"/>
        <v>860.99970000000008</v>
      </c>
    </row>
    <row r="3043" spans="53:55" x14ac:dyDescent="0.25">
      <c r="BA3043" s="164" t="s">
        <v>3419</v>
      </c>
      <c r="BB3043" s="164">
        <v>704.13199999999995</v>
      </c>
      <c r="BC3043" s="82">
        <f t="shared" si="64"/>
        <v>851.99971999999991</v>
      </c>
    </row>
    <row r="3044" spans="53:55" x14ac:dyDescent="0.25">
      <c r="BA3044" s="164" t="s">
        <v>3420</v>
      </c>
      <c r="BB3044" s="164">
        <v>629.75199999999995</v>
      </c>
      <c r="BC3044" s="82">
        <f t="shared" si="64"/>
        <v>761.99991999999997</v>
      </c>
    </row>
    <row r="3045" spans="53:55" x14ac:dyDescent="0.25">
      <c r="BA3045" s="164" t="s">
        <v>3421</v>
      </c>
      <c r="BB3045" s="164">
        <v>1018.182</v>
      </c>
      <c r="BC3045" s="82">
        <f t="shared" si="64"/>
        <v>1232.0002199999999</v>
      </c>
    </row>
    <row r="3046" spans="53:55" x14ac:dyDescent="0.25">
      <c r="BA3046" s="164" t="s">
        <v>3422</v>
      </c>
      <c r="BB3046" s="164">
        <v>915.702</v>
      </c>
      <c r="BC3046" s="82">
        <f t="shared" si="64"/>
        <v>1107.9994199999999</v>
      </c>
    </row>
    <row r="3047" spans="53:55" x14ac:dyDescent="0.25">
      <c r="BA3047" s="164" t="s">
        <v>3423</v>
      </c>
      <c r="BB3047" s="164">
        <v>928.09900000000005</v>
      </c>
      <c r="BC3047" s="82">
        <f t="shared" si="64"/>
        <v>1122.9997900000001</v>
      </c>
    </row>
    <row r="3048" spans="53:55" x14ac:dyDescent="0.25">
      <c r="BA3048" s="164" t="s">
        <v>3424</v>
      </c>
      <c r="BB3048" s="164">
        <v>1122.3140000000001</v>
      </c>
      <c r="BC3048" s="82">
        <f t="shared" si="64"/>
        <v>1357.9999400000002</v>
      </c>
    </row>
    <row r="3049" spans="53:55" x14ac:dyDescent="0.25">
      <c r="BA3049" s="164" t="s">
        <v>3425</v>
      </c>
      <c r="BB3049" s="164">
        <v>1249.587</v>
      </c>
      <c r="BC3049" s="82">
        <f t="shared" si="64"/>
        <v>1512.00027</v>
      </c>
    </row>
    <row r="3050" spans="53:55" x14ac:dyDescent="0.25">
      <c r="BA3050" s="164" t="s">
        <v>3426</v>
      </c>
      <c r="BB3050" s="164">
        <v>1139.6690000000001</v>
      </c>
      <c r="BC3050" s="82">
        <f t="shared" si="64"/>
        <v>1378.9994900000002</v>
      </c>
    </row>
    <row r="3051" spans="53:55" x14ac:dyDescent="0.25">
      <c r="BA3051" s="164" t="s">
        <v>3427</v>
      </c>
      <c r="BB3051" s="164">
        <v>1281.818</v>
      </c>
      <c r="BC3051" s="82">
        <f t="shared" si="64"/>
        <v>1550.9997799999999</v>
      </c>
    </row>
    <row r="3052" spans="53:55" x14ac:dyDescent="0.25">
      <c r="BA3052" s="164" t="s">
        <v>3428</v>
      </c>
      <c r="BB3052" s="164">
        <v>1130.579</v>
      </c>
      <c r="BC3052" s="82">
        <f t="shared" si="64"/>
        <v>1368.0005899999999</v>
      </c>
    </row>
    <row r="3053" spans="53:55" x14ac:dyDescent="0.25">
      <c r="BA3053" s="164" t="s">
        <v>3429</v>
      </c>
      <c r="BB3053" s="164">
        <v>1510.7439999999999</v>
      </c>
      <c r="BC3053" s="82">
        <f t="shared" si="64"/>
        <v>1828.0002399999998</v>
      </c>
    </row>
    <row r="3054" spans="53:55" x14ac:dyDescent="0.25">
      <c r="BA3054" s="164" t="s">
        <v>3430</v>
      </c>
      <c r="BB3054" s="164">
        <v>460.33100000000002</v>
      </c>
      <c r="BC3054" s="82">
        <f t="shared" si="64"/>
        <v>557.00050999999996</v>
      </c>
    </row>
    <row r="3055" spans="53:55" x14ac:dyDescent="0.25">
      <c r="BA3055" s="164" t="s">
        <v>3431</v>
      </c>
      <c r="BB3055" s="164">
        <v>461.15699999999998</v>
      </c>
      <c r="BC3055" s="82">
        <f t="shared" si="64"/>
        <v>557.99996999999996</v>
      </c>
    </row>
    <row r="3056" spans="53:55" x14ac:dyDescent="0.25">
      <c r="BA3056" s="164" t="s">
        <v>3432</v>
      </c>
      <c r="BB3056" s="164">
        <v>700.82600000000002</v>
      </c>
      <c r="BC3056" s="82">
        <f t="shared" si="64"/>
        <v>847.99946</v>
      </c>
    </row>
    <row r="3057" spans="53:55" x14ac:dyDescent="0.25">
      <c r="BA3057" s="164" t="s">
        <v>3433</v>
      </c>
      <c r="BB3057" s="164">
        <v>586.77700000000004</v>
      </c>
      <c r="BC3057" s="82">
        <f t="shared" si="64"/>
        <v>710.00017000000003</v>
      </c>
    </row>
    <row r="3058" spans="53:55" x14ac:dyDescent="0.25">
      <c r="BA3058" s="164" t="s">
        <v>3434</v>
      </c>
      <c r="BB3058" s="164">
        <v>671.07399999999996</v>
      </c>
      <c r="BC3058" s="82">
        <f t="shared" si="64"/>
        <v>811.99953999999991</v>
      </c>
    </row>
    <row r="3059" spans="53:55" x14ac:dyDescent="0.25">
      <c r="BA3059" s="164" t="s">
        <v>3435</v>
      </c>
      <c r="BB3059" s="164">
        <v>576.03300000000002</v>
      </c>
      <c r="BC3059" s="82">
        <f t="shared" si="64"/>
        <v>696.99992999999995</v>
      </c>
    </row>
    <row r="3060" spans="53:55" x14ac:dyDescent="0.25">
      <c r="BA3060" s="164" t="s">
        <v>3436</v>
      </c>
      <c r="BB3060" s="164">
        <v>633.05799999999999</v>
      </c>
      <c r="BC3060" s="82">
        <f t="shared" si="64"/>
        <v>766.00018</v>
      </c>
    </row>
    <row r="3061" spans="53:55" x14ac:dyDescent="0.25">
      <c r="BA3061" s="164" t="s">
        <v>3437</v>
      </c>
      <c r="BB3061" s="164">
        <v>667.76900000000001</v>
      </c>
      <c r="BC3061" s="82">
        <f t="shared" si="64"/>
        <v>808.00049000000001</v>
      </c>
    </row>
    <row r="3062" spans="53:55" x14ac:dyDescent="0.25">
      <c r="BA3062" s="164" t="s">
        <v>3438</v>
      </c>
      <c r="BB3062" s="164">
        <v>699.17399999999998</v>
      </c>
      <c r="BC3062" s="82">
        <f t="shared" si="64"/>
        <v>846.00054</v>
      </c>
    </row>
    <row r="3063" spans="53:55" x14ac:dyDescent="0.25">
      <c r="BA3063" s="164" t="s">
        <v>3439</v>
      </c>
      <c r="BB3063" s="164">
        <v>695.04100000000005</v>
      </c>
      <c r="BC3063" s="82">
        <f t="shared" si="64"/>
        <v>840.99961000000008</v>
      </c>
    </row>
    <row r="3064" spans="53:55" x14ac:dyDescent="0.25">
      <c r="BA3064" s="164" t="s">
        <v>3440</v>
      </c>
      <c r="BB3064" s="164">
        <v>700.82600000000002</v>
      </c>
      <c r="BC3064" s="82">
        <f t="shared" si="64"/>
        <v>847.99946</v>
      </c>
    </row>
    <row r="3065" spans="53:55" x14ac:dyDescent="0.25">
      <c r="BA3065" s="164" t="s">
        <v>3441</v>
      </c>
      <c r="BB3065" s="164">
        <v>829.75199999999995</v>
      </c>
      <c r="BC3065" s="82">
        <f t="shared" si="64"/>
        <v>1003.9999199999999</v>
      </c>
    </row>
    <row r="3066" spans="53:55" x14ac:dyDescent="0.25">
      <c r="BA3066" s="164" t="s">
        <v>3442</v>
      </c>
      <c r="BB3066" s="164">
        <v>752.06600000000003</v>
      </c>
      <c r="BC3066" s="82">
        <f t="shared" si="64"/>
        <v>909.99986000000001</v>
      </c>
    </row>
    <row r="3067" spans="53:55" x14ac:dyDescent="0.25">
      <c r="BA3067" s="164" t="s">
        <v>3443</v>
      </c>
      <c r="BB3067" s="164">
        <v>742.149</v>
      </c>
      <c r="BC3067" s="82">
        <f t="shared" si="64"/>
        <v>898.00028999999995</v>
      </c>
    </row>
    <row r="3068" spans="53:55" x14ac:dyDescent="0.25">
      <c r="BA3068" s="164" t="s">
        <v>3444</v>
      </c>
      <c r="BB3068" s="164">
        <v>918.18200000000002</v>
      </c>
      <c r="BC3068" s="82">
        <f t="shared" si="64"/>
        <v>1111.0002199999999</v>
      </c>
    </row>
    <row r="3069" spans="53:55" x14ac:dyDescent="0.25">
      <c r="BA3069" s="164" t="s">
        <v>3445</v>
      </c>
      <c r="BB3069" s="164">
        <v>736.36400000000003</v>
      </c>
      <c r="BC3069" s="82">
        <f t="shared" si="64"/>
        <v>891.00044000000003</v>
      </c>
    </row>
    <row r="3070" spans="53:55" x14ac:dyDescent="0.25">
      <c r="BA3070" s="164" t="s">
        <v>3446</v>
      </c>
      <c r="BB3070" s="164">
        <v>712.39700000000005</v>
      </c>
      <c r="BC3070" s="82">
        <f t="shared" si="64"/>
        <v>862.00037000000009</v>
      </c>
    </row>
    <row r="3071" spans="53:55" x14ac:dyDescent="0.25">
      <c r="BA3071" s="164" t="s">
        <v>3447</v>
      </c>
      <c r="BB3071" s="164">
        <v>811.57</v>
      </c>
      <c r="BC3071" s="82">
        <f t="shared" si="64"/>
        <v>981.99970000000008</v>
      </c>
    </row>
    <row r="3072" spans="53:55" x14ac:dyDescent="0.25">
      <c r="BA3072" s="164" t="s">
        <v>3448</v>
      </c>
      <c r="BB3072" s="164">
        <v>1023.967</v>
      </c>
      <c r="BC3072" s="82">
        <f t="shared" si="64"/>
        <v>1239.0000700000001</v>
      </c>
    </row>
    <row r="3073" spans="53:55" x14ac:dyDescent="0.25">
      <c r="BA3073" s="164" t="s">
        <v>3449</v>
      </c>
      <c r="BB3073" s="164">
        <v>825.62</v>
      </c>
      <c r="BC3073" s="82">
        <f t="shared" si="64"/>
        <v>999.00019999999995</v>
      </c>
    </row>
    <row r="3074" spans="53:55" x14ac:dyDescent="0.25">
      <c r="BA3074" s="164" t="s">
        <v>3450</v>
      </c>
      <c r="BB3074" s="164">
        <v>934.71100000000001</v>
      </c>
      <c r="BC3074" s="82">
        <f t="shared" si="64"/>
        <v>1131.0003099999999</v>
      </c>
    </row>
    <row r="3075" spans="53:55" x14ac:dyDescent="0.25">
      <c r="BA3075" s="164" t="s">
        <v>3451</v>
      </c>
      <c r="BB3075" s="164">
        <v>977.68600000000004</v>
      </c>
      <c r="BC3075" s="82">
        <f t="shared" ref="BC3075:BC3138" si="65">BB3075*1.21</f>
        <v>1183.0000600000001</v>
      </c>
    </row>
    <row r="3076" spans="53:55" x14ac:dyDescent="0.25">
      <c r="BA3076" s="164" t="s">
        <v>3452</v>
      </c>
      <c r="BB3076" s="164">
        <v>889.25599999999997</v>
      </c>
      <c r="BC3076" s="82">
        <f t="shared" si="65"/>
        <v>1075.9997599999999</v>
      </c>
    </row>
    <row r="3077" spans="53:55" x14ac:dyDescent="0.25">
      <c r="BA3077" s="164" t="s">
        <v>3453</v>
      </c>
      <c r="BB3077" s="164">
        <v>880.16499999999996</v>
      </c>
      <c r="BC3077" s="82">
        <f t="shared" si="65"/>
        <v>1064.99965</v>
      </c>
    </row>
    <row r="3078" spans="53:55" x14ac:dyDescent="0.25">
      <c r="BA3078" s="164" t="s">
        <v>3454</v>
      </c>
      <c r="BB3078" s="164">
        <v>786.77700000000004</v>
      </c>
      <c r="BC3078" s="82">
        <f t="shared" si="65"/>
        <v>952.00017000000003</v>
      </c>
    </row>
    <row r="3079" spans="53:55" x14ac:dyDescent="0.25">
      <c r="BA3079" s="164" t="s">
        <v>3455</v>
      </c>
      <c r="BB3079" s="164">
        <v>1271.9010000000001</v>
      </c>
      <c r="BC3079" s="82">
        <f t="shared" si="65"/>
        <v>1539.0002099999999</v>
      </c>
    </row>
    <row r="3080" spans="53:55" x14ac:dyDescent="0.25">
      <c r="BA3080" s="164" t="s">
        <v>3456</v>
      </c>
      <c r="BB3080" s="164">
        <v>1143.8019999999999</v>
      </c>
      <c r="BC3080" s="82">
        <f t="shared" si="65"/>
        <v>1384.0004199999998</v>
      </c>
    </row>
    <row r="3081" spans="53:55" x14ac:dyDescent="0.25">
      <c r="BA3081" s="164" t="s">
        <v>3457</v>
      </c>
      <c r="BB3081" s="164">
        <v>1159.5039999999999</v>
      </c>
      <c r="BC3081" s="82">
        <f t="shared" si="65"/>
        <v>1402.9998399999999</v>
      </c>
    </row>
    <row r="3082" spans="53:55" x14ac:dyDescent="0.25">
      <c r="BA3082" s="164" t="s">
        <v>3458</v>
      </c>
      <c r="BB3082" s="164">
        <v>1402.479</v>
      </c>
      <c r="BC3082" s="82">
        <f t="shared" si="65"/>
        <v>1696.9995899999999</v>
      </c>
    </row>
    <row r="3083" spans="53:55" x14ac:dyDescent="0.25">
      <c r="BA3083" s="164" t="s">
        <v>3459</v>
      </c>
      <c r="BB3083" s="164">
        <v>1561.9829999999999</v>
      </c>
      <c r="BC3083" s="82">
        <f t="shared" si="65"/>
        <v>1889.9994299999998</v>
      </c>
    </row>
    <row r="3084" spans="53:55" x14ac:dyDescent="0.25">
      <c r="BA3084" s="164" t="s">
        <v>3460</v>
      </c>
      <c r="BB3084" s="164">
        <v>1423.9670000000001</v>
      </c>
      <c r="BC3084" s="82">
        <f t="shared" si="65"/>
        <v>1723.0000700000001</v>
      </c>
    </row>
    <row r="3085" spans="53:55" x14ac:dyDescent="0.25">
      <c r="BA3085" s="164" t="s">
        <v>3461</v>
      </c>
      <c r="BB3085" s="164">
        <v>1601.653</v>
      </c>
      <c r="BC3085" s="82">
        <f t="shared" si="65"/>
        <v>1938.0001299999999</v>
      </c>
    </row>
    <row r="3086" spans="53:55" x14ac:dyDescent="0.25">
      <c r="BA3086" s="164" t="s">
        <v>3462</v>
      </c>
      <c r="BB3086" s="164">
        <v>1413.223</v>
      </c>
      <c r="BC3086" s="82">
        <f t="shared" si="65"/>
        <v>1709.99983</v>
      </c>
    </row>
    <row r="3087" spans="53:55" x14ac:dyDescent="0.25">
      <c r="BA3087" s="164" t="s">
        <v>3463</v>
      </c>
      <c r="BB3087" s="164">
        <v>1887.6030000000001</v>
      </c>
      <c r="BC3087" s="82">
        <f t="shared" si="65"/>
        <v>2283.9996299999998</v>
      </c>
    </row>
    <row r="3088" spans="53:55" x14ac:dyDescent="0.25">
      <c r="BA3088" s="164" t="s">
        <v>3464</v>
      </c>
      <c r="BB3088" s="164">
        <v>460.33100000000002</v>
      </c>
      <c r="BC3088" s="82">
        <f t="shared" si="65"/>
        <v>557.00050999999996</v>
      </c>
    </row>
    <row r="3089" spans="53:55" x14ac:dyDescent="0.25">
      <c r="BA3089" s="164" t="s">
        <v>3465</v>
      </c>
      <c r="BB3089" s="164">
        <v>461.15699999999998</v>
      </c>
      <c r="BC3089" s="82">
        <f t="shared" si="65"/>
        <v>557.99996999999996</v>
      </c>
    </row>
    <row r="3090" spans="53:55" x14ac:dyDescent="0.25">
      <c r="BA3090" s="164" t="s">
        <v>3466</v>
      </c>
      <c r="BB3090" s="164">
        <v>700.82600000000002</v>
      </c>
      <c r="BC3090" s="82">
        <f t="shared" si="65"/>
        <v>847.99946</v>
      </c>
    </row>
    <row r="3091" spans="53:55" x14ac:dyDescent="0.25">
      <c r="BA3091" s="164" t="s">
        <v>3467</v>
      </c>
      <c r="BB3091" s="164">
        <v>586.77700000000004</v>
      </c>
      <c r="BC3091" s="82">
        <f t="shared" si="65"/>
        <v>710.00017000000003</v>
      </c>
    </row>
    <row r="3092" spans="53:55" x14ac:dyDescent="0.25">
      <c r="BA3092" s="164" t="s">
        <v>3468</v>
      </c>
      <c r="BB3092" s="164">
        <v>671.07399999999996</v>
      </c>
      <c r="BC3092" s="82">
        <f t="shared" si="65"/>
        <v>811.99953999999991</v>
      </c>
    </row>
    <row r="3093" spans="53:55" x14ac:dyDescent="0.25">
      <c r="BA3093" s="164" t="s">
        <v>3469</v>
      </c>
      <c r="BB3093" s="164">
        <v>576.03300000000002</v>
      </c>
      <c r="BC3093" s="82">
        <f t="shared" si="65"/>
        <v>696.99992999999995</v>
      </c>
    </row>
    <row r="3094" spans="53:55" x14ac:dyDescent="0.25">
      <c r="BA3094" s="164" t="s">
        <v>3470</v>
      </c>
      <c r="BB3094" s="164">
        <v>633.05799999999999</v>
      </c>
      <c r="BC3094" s="82">
        <f t="shared" si="65"/>
        <v>766.00018</v>
      </c>
    </row>
    <row r="3095" spans="53:55" x14ac:dyDescent="0.25">
      <c r="BA3095" s="164" t="s">
        <v>3471</v>
      </c>
      <c r="BB3095" s="164">
        <v>667.76900000000001</v>
      </c>
      <c r="BC3095" s="82">
        <f t="shared" si="65"/>
        <v>808.00049000000001</v>
      </c>
    </row>
    <row r="3096" spans="53:55" x14ac:dyDescent="0.25">
      <c r="BA3096" s="164" t="s">
        <v>3472</v>
      </c>
      <c r="BB3096" s="164">
        <v>699.17399999999998</v>
      </c>
      <c r="BC3096" s="82">
        <f t="shared" si="65"/>
        <v>846.00054</v>
      </c>
    </row>
    <row r="3097" spans="53:55" x14ac:dyDescent="0.25">
      <c r="BA3097" s="164" t="s">
        <v>3473</v>
      </c>
      <c r="BB3097" s="164">
        <v>695.04100000000005</v>
      </c>
      <c r="BC3097" s="82">
        <f t="shared" si="65"/>
        <v>840.99961000000008</v>
      </c>
    </row>
    <row r="3098" spans="53:55" x14ac:dyDescent="0.25">
      <c r="BA3098" s="164" t="s">
        <v>3474</v>
      </c>
      <c r="BB3098" s="164">
        <v>700.82600000000002</v>
      </c>
      <c r="BC3098" s="82">
        <f t="shared" si="65"/>
        <v>847.99946</v>
      </c>
    </row>
    <row r="3099" spans="53:55" x14ac:dyDescent="0.25">
      <c r="BA3099" s="164" t="s">
        <v>3475</v>
      </c>
      <c r="BB3099" s="164">
        <v>829.75199999999995</v>
      </c>
      <c r="BC3099" s="82">
        <f t="shared" si="65"/>
        <v>1003.9999199999999</v>
      </c>
    </row>
    <row r="3100" spans="53:55" x14ac:dyDescent="0.25">
      <c r="BA3100" s="164" t="s">
        <v>3476</v>
      </c>
      <c r="BB3100" s="164">
        <v>752.06600000000003</v>
      </c>
      <c r="BC3100" s="82">
        <f t="shared" si="65"/>
        <v>909.99986000000001</v>
      </c>
    </row>
    <row r="3101" spans="53:55" x14ac:dyDescent="0.25">
      <c r="BA3101" s="164" t="s">
        <v>3477</v>
      </c>
      <c r="BB3101" s="164">
        <v>742.149</v>
      </c>
      <c r="BC3101" s="82">
        <f t="shared" si="65"/>
        <v>898.00028999999995</v>
      </c>
    </row>
    <row r="3102" spans="53:55" x14ac:dyDescent="0.25">
      <c r="BA3102" s="164" t="s">
        <v>3478</v>
      </c>
      <c r="BB3102" s="164">
        <v>918.18200000000002</v>
      </c>
      <c r="BC3102" s="82">
        <f t="shared" si="65"/>
        <v>1111.0002199999999</v>
      </c>
    </row>
    <row r="3103" spans="53:55" x14ac:dyDescent="0.25">
      <c r="BA3103" s="164" t="s">
        <v>3479</v>
      </c>
      <c r="BB3103" s="164">
        <v>736.36400000000003</v>
      </c>
      <c r="BC3103" s="82">
        <f t="shared" si="65"/>
        <v>891.00044000000003</v>
      </c>
    </row>
    <row r="3104" spans="53:55" x14ac:dyDescent="0.25">
      <c r="BA3104" s="164" t="s">
        <v>3480</v>
      </c>
      <c r="BB3104" s="164">
        <v>712.39700000000005</v>
      </c>
      <c r="BC3104" s="82">
        <f t="shared" si="65"/>
        <v>862.00037000000009</v>
      </c>
    </row>
    <row r="3105" spans="53:55" x14ac:dyDescent="0.25">
      <c r="BA3105" s="164" t="s">
        <v>3481</v>
      </c>
      <c r="BB3105" s="164">
        <v>811.57</v>
      </c>
      <c r="BC3105" s="82">
        <f t="shared" si="65"/>
        <v>981.99970000000008</v>
      </c>
    </row>
    <row r="3106" spans="53:55" x14ac:dyDescent="0.25">
      <c r="BA3106" s="164" t="s">
        <v>3482</v>
      </c>
      <c r="BB3106" s="164">
        <v>1023.967</v>
      </c>
      <c r="BC3106" s="82">
        <f t="shared" si="65"/>
        <v>1239.0000700000001</v>
      </c>
    </row>
    <row r="3107" spans="53:55" x14ac:dyDescent="0.25">
      <c r="BA3107" s="164" t="s">
        <v>3483</v>
      </c>
      <c r="BB3107" s="164">
        <v>825.62</v>
      </c>
      <c r="BC3107" s="82">
        <f t="shared" si="65"/>
        <v>999.00019999999995</v>
      </c>
    </row>
    <row r="3108" spans="53:55" x14ac:dyDescent="0.25">
      <c r="BA3108" s="164" t="s">
        <v>3484</v>
      </c>
      <c r="BB3108" s="164">
        <v>934.71100000000001</v>
      </c>
      <c r="BC3108" s="82">
        <f t="shared" si="65"/>
        <v>1131.0003099999999</v>
      </c>
    </row>
    <row r="3109" spans="53:55" x14ac:dyDescent="0.25">
      <c r="BA3109" s="164" t="s">
        <v>3485</v>
      </c>
      <c r="BB3109" s="164">
        <v>977.68600000000004</v>
      </c>
      <c r="BC3109" s="82">
        <f t="shared" si="65"/>
        <v>1183.0000600000001</v>
      </c>
    </row>
    <row r="3110" spans="53:55" x14ac:dyDescent="0.25">
      <c r="BA3110" s="164" t="s">
        <v>3486</v>
      </c>
      <c r="BB3110" s="164">
        <v>889.25599999999997</v>
      </c>
      <c r="BC3110" s="82">
        <f t="shared" si="65"/>
        <v>1075.9997599999999</v>
      </c>
    </row>
    <row r="3111" spans="53:55" x14ac:dyDescent="0.25">
      <c r="BA3111" s="164" t="s">
        <v>3487</v>
      </c>
      <c r="BB3111" s="164">
        <v>880.16499999999996</v>
      </c>
      <c r="BC3111" s="82">
        <f t="shared" si="65"/>
        <v>1064.99965</v>
      </c>
    </row>
    <row r="3112" spans="53:55" x14ac:dyDescent="0.25">
      <c r="BA3112" s="164" t="s">
        <v>3488</v>
      </c>
      <c r="BB3112" s="164">
        <v>786.77700000000004</v>
      </c>
      <c r="BC3112" s="82">
        <f t="shared" si="65"/>
        <v>952.00017000000003</v>
      </c>
    </row>
    <row r="3113" spans="53:55" x14ac:dyDescent="0.25">
      <c r="BA3113" s="164" t="s">
        <v>3489</v>
      </c>
      <c r="BB3113" s="164">
        <v>1271.9010000000001</v>
      </c>
      <c r="BC3113" s="82">
        <f t="shared" si="65"/>
        <v>1539.0002099999999</v>
      </c>
    </row>
    <row r="3114" spans="53:55" x14ac:dyDescent="0.25">
      <c r="BA3114" s="164" t="s">
        <v>3490</v>
      </c>
      <c r="BB3114" s="164">
        <v>1143.8019999999999</v>
      </c>
      <c r="BC3114" s="82">
        <f t="shared" si="65"/>
        <v>1384.0004199999998</v>
      </c>
    </row>
    <row r="3115" spans="53:55" x14ac:dyDescent="0.25">
      <c r="BA3115" s="164" t="s">
        <v>3491</v>
      </c>
      <c r="BB3115" s="164">
        <v>1159.5039999999999</v>
      </c>
      <c r="BC3115" s="82">
        <f t="shared" si="65"/>
        <v>1402.9998399999999</v>
      </c>
    </row>
    <row r="3116" spans="53:55" x14ac:dyDescent="0.25">
      <c r="BA3116" s="164" t="s">
        <v>3492</v>
      </c>
      <c r="BB3116" s="164">
        <v>1402.479</v>
      </c>
      <c r="BC3116" s="82">
        <f t="shared" si="65"/>
        <v>1696.9995899999999</v>
      </c>
    </row>
    <row r="3117" spans="53:55" x14ac:dyDescent="0.25">
      <c r="BA3117" s="164" t="s">
        <v>3493</v>
      </c>
      <c r="BB3117" s="164">
        <v>1561.9839999999999</v>
      </c>
      <c r="BC3117" s="82">
        <f t="shared" si="65"/>
        <v>1890.0006399999997</v>
      </c>
    </row>
    <row r="3118" spans="53:55" x14ac:dyDescent="0.25">
      <c r="BA3118" s="164" t="s">
        <v>3494</v>
      </c>
      <c r="BB3118" s="164">
        <v>1423.9670000000001</v>
      </c>
      <c r="BC3118" s="82">
        <f t="shared" si="65"/>
        <v>1723.0000700000001</v>
      </c>
    </row>
    <row r="3119" spans="53:55" x14ac:dyDescent="0.25">
      <c r="BA3119" s="164" t="s">
        <v>3495</v>
      </c>
      <c r="BB3119" s="164">
        <v>1601.653</v>
      </c>
      <c r="BC3119" s="82">
        <f t="shared" si="65"/>
        <v>1938.0001299999999</v>
      </c>
    </row>
    <row r="3120" spans="53:55" x14ac:dyDescent="0.25">
      <c r="BA3120" s="164" t="s">
        <v>3496</v>
      </c>
      <c r="BB3120" s="164">
        <v>1717.355</v>
      </c>
      <c r="BC3120" s="82">
        <f t="shared" si="65"/>
        <v>2077.99955</v>
      </c>
    </row>
    <row r="3121" spans="53:55" x14ac:dyDescent="0.25">
      <c r="BA3121" s="164" t="s">
        <v>3497</v>
      </c>
      <c r="BB3121" s="164">
        <v>1887.6030000000001</v>
      </c>
      <c r="BC3121" s="82">
        <f t="shared" si="65"/>
        <v>2283.9996299999998</v>
      </c>
    </row>
    <row r="3122" spans="53:55" x14ac:dyDescent="0.25">
      <c r="BA3122" s="164" t="s">
        <v>3498</v>
      </c>
      <c r="BB3122" s="164">
        <v>460.33100000000002</v>
      </c>
      <c r="BC3122" s="82">
        <f t="shared" si="65"/>
        <v>557.00050999999996</v>
      </c>
    </row>
    <row r="3123" spans="53:55" x14ac:dyDescent="0.25">
      <c r="BA3123" s="164" t="s">
        <v>3499</v>
      </c>
      <c r="BB3123" s="164">
        <v>461.15699999999998</v>
      </c>
      <c r="BC3123" s="82">
        <f t="shared" si="65"/>
        <v>557.99996999999996</v>
      </c>
    </row>
    <row r="3124" spans="53:55" x14ac:dyDescent="0.25">
      <c r="BA3124" s="164" t="s">
        <v>3500</v>
      </c>
      <c r="BB3124" s="164">
        <v>700.82600000000002</v>
      </c>
      <c r="BC3124" s="82">
        <f t="shared" si="65"/>
        <v>847.99946</v>
      </c>
    </row>
    <row r="3125" spans="53:55" x14ac:dyDescent="0.25">
      <c r="BA3125" s="164" t="s">
        <v>3501</v>
      </c>
      <c r="BB3125" s="164">
        <v>586.77700000000004</v>
      </c>
      <c r="BC3125" s="82">
        <f t="shared" si="65"/>
        <v>710.00017000000003</v>
      </c>
    </row>
    <row r="3126" spans="53:55" x14ac:dyDescent="0.25">
      <c r="BA3126" s="164" t="s">
        <v>3502</v>
      </c>
      <c r="BB3126" s="164">
        <v>671.07399999999996</v>
      </c>
      <c r="BC3126" s="82">
        <f t="shared" si="65"/>
        <v>811.99953999999991</v>
      </c>
    </row>
    <row r="3127" spans="53:55" x14ac:dyDescent="0.25">
      <c r="BA3127" s="164" t="s">
        <v>3503</v>
      </c>
      <c r="BB3127" s="164">
        <v>576.03300000000002</v>
      </c>
      <c r="BC3127" s="82">
        <f t="shared" si="65"/>
        <v>696.99992999999995</v>
      </c>
    </row>
    <row r="3128" spans="53:55" x14ac:dyDescent="0.25">
      <c r="BA3128" s="164" t="s">
        <v>3504</v>
      </c>
      <c r="BB3128" s="164">
        <v>633.05799999999999</v>
      </c>
      <c r="BC3128" s="82">
        <f t="shared" si="65"/>
        <v>766.00018</v>
      </c>
    </row>
    <row r="3129" spans="53:55" x14ac:dyDescent="0.25">
      <c r="BA3129" s="164" t="s">
        <v>3505</v>
      </c>
      <c r="BB3129" s="164">
        <v>667.76900000000001</v>
      </c>
      <c r="BC3129" s="82">
        <f t="shared" si="65"/>
        <v>808.00049000000001</v>
      </c>
    </row>
    <row r="3130" spans="53:55" x14ac:dyDescent="0.25">
      <c r="BA3130" s="164" t="s">
        <v>3506</v>
      </c>
      <c r="BB3130" s="164">
        <v>699.17399999999998</v>
      </c>
      <c r="BC3130" s="82">
        <f t="shared" si="65"/>
        <v>846.00054</v>
      </c>
    </row>
    <row r="3131" spans="53:55" x14ac:dyDescent="0.25">
      <c r="BA3131" s="164" t="s">
        <v>3507</v>
      </c>
      <c r="BB3131" s="164">
        <v>695.04100000000005</v>
      </c>
      <c r="BC3131" s="82">
        <f t="shared" si="65"/>
        <v>840.99961000000008</v>
      </c>
    </row>
    <row r="3132" spans="53:55" x14ac:dyDescent="0.25">
      <c r="BA3132" s="164" t="s">
        <v>3508</v>
      </c>
      <c r="BB3132" s="164">
        <v>700.82600000000002</v>
      </c>
      <c r="BC3132" s="82">
        <f t="shared" si="65"/>
        <v>847.99946</v>
      </c>
    </row>
    <row r="3133" spans="53:55" x14ac:dyDescent="0.25">
      <c r="BA3133" s="164" t="s">
        <v>3509</v>
      </c>
      <c r="BB3133" s="164">
        <v>829.75199999999995</v>
      </c>
      <c r="BC3133" s="82">
        <f t="shared" si="65"/>
        <v>1003.9999199999999</v>
      </c>
    </row>
    <row r="3134" spans="53:55" x14ac:dyDescent="0.25">
      <c r="BA3134" s="164" t="s">
        <v>3510</v>
      </c>
      <c r="BB3134" s="164">
        <v>752.06600000000003</v>
      </c>
      <c r="BC3134" s="82">
        <f t="shared" si="65"/>
        <v>909.99986000000001</v>
      </c>
    </row>
    <row r="3135" spans="53:55" x14ac:dyDescent="0.25">
      <c r="BA3135" s="164" t="s">
        <v>3511</v>
      </c>
      <c r="BB3135" s="164">
        <v>742.149</v>
      </c>
      <c r="BC3135" s="82">
        <f t="shared" si="65"/>
        <v>898.00028999999995</v>
      </c>
    </row>
    <row r="3136" spans="53:55" x14ac:dyDescent="0.25">
      <c r="BA3136" s="164" t="s">
        <v>3512</v>
      </c>
      <c r="BB3136" s="164">
        <v>918.18200000000002</v>
      </c>
      <c r="BC3136" s="82">
        <f t="shared" si="65"/>
        <v>1111.0002199999999</v>
      </c>
    </row>
    <row r="3137" spans="53:55" x14ac:dyDescent="0.25">
      <c r="BA3137" s="164" t="s">
        <v>3513</v>
      </c>
      <c r="BB3137" s="164">
        <v>736.36400000000003</v>
      </c>
      <c r="BC3137" s="82">
        <f t="shared" si="65"/>
        <v>891.00044000000003</v>
      </c>
    </row>
    <row r="3138" spans="53:55" x14ac:dyDescent="0.25">
      <c r="BA3138" s="164" t="s">
        <v>3514</v>
      </c>
      <c r="BB3138" s="164">
        <v>712.39700000000005</v>
      </c>
      <c r="BC3138" s="82">
        <f t="shared" si="65"/>
        <v>862.00037000000009</v>
      </c>
    </row>
    <row r="3139" spans="53:55" x14ac:dyDescent="0.25">
      <c r="BA3139" s="164" t="s">
        <v>3515</v>
      </c>
      <c r="BB3139" s="164">
        <v>811.57</v>
      </c>
      <c r="BC3139" s="82">
        <f t="shared" ref="BC3139:BC3202" si="66">BB3139*1.21</f>
        <v>981.99970000000008</v>
      </c>
    </row>
    <row r="3140" spans="53:55" x14ac:dyDescent="0.25">
      <c r="BA3140" s="164" t="s">
        <v>3516</v>
      </c>
      <c r="BB3140" s="164">
        <v>1023.967</v>
      </c>
      <c r="BC3140" s="82">
        <f t="shared" si="66"/>
        <v>1239.0000700000001</v>
      </c>
    </row>
    <row r="3141" spans="53:55" x14ac:dyDescent="0.25">
      <c r="BA3141" s="164" t="s">
        <v>3517</v>
      </c>
      <c r="BB3141" s="164">
        <v>825.62</v>
      </c>
      <c r="BC3141" s="82">
        <f t="shared" si="66"/>
        <v>999.00019999999995</v>
      </c>
    </row>
    <row r="3142" spans="53:55" x14ac:dyDescent="0.25">
      <c r="BA3142" s="164" t="s">
        <v>3518</v>
      </c>
      <c r="BB3142" s="164">
        <v>934.71100000000001</v>
      </c>
      <c r="BC3142" s="82">
        <f t="shared" si="66"/>
        <v>1131.0003099999999</v>
      </c>
    </row>
    <row r="3143" spans="53:55" x14ac:dyDescent="0.25">
      <c r="BA3143" s="164" t="s">
        <v>3519</v>
      </c>
      <c r="BB3143" s="164">
        <v>977.68600000000004</v>
      </c>
      <c r="BC3143" s="82">
        <f t="shared" si="66"/>
        <v>1183.0000600000001</v>
      </c>
    </row>
    <row r="3144" spans="53:55" x14ac:dyDescent="0.25">
      <c r="BA3144" s="164" t="s">
        <v>3520</v>
      </c>
      <c r="BB3144" s="164">
        <v>889.25599999999997</v>
      </c>
      <c r="BC3144" s="82">
        <f t="shared" si="66"/>
        <v>1075.9997599999999</v>
      </c>
    </row>
    <row r="3145" spans="53:55" x14ac:dyDescent="0.25">
      <c r="BA3145" s="164" t="s">
        <v>3521</v>
      </c>
      <c r="BB3145" s="164">
        <v>880.16499999999996</v>
      </c>
      <c r="BC3145" s="82">
        <f t="shared" si="66"/>
        <v>1064.99965</v>
      </c>
    </row>
    <row r="3146" spans="53:55" x14ac:dyDescent="0.25">
      <c r="BA3146" s="164" t="s">
        <v>3522</v>
      </c>
      <c r="BB3146" s="164">
        <v>786.77700000000004</v>
      </c>
      <c r="BC3146" s="82">
        <f t="shared" si="66"/>
        <v>952.00017000000003</v>
      </c>
    </row>
    <row r="3147" spans="53:55" x14ac:dyDescent="0.25">
      <c r="BA3147" s="164" t="s">
        <v>3523</v>
      </c>
      <c r="BB3147" s="164">
        <v>1271.9010000000001</v>
      </c>
      <c r="BC3147" s="82">
        <f t="shared" si="66"/>
        <v>1539.0002099999999</v>
      </c>
    </row>
    <row r="3148" spans="53:55" x14ac:dyDescent="0.25">
      <c r="BA3148" s="164" t="s">
        <v>3524</v>
      </c>
      <c r="BB3148" s="164">
        <v>1143.8019999999999</v>
      </c>
      <c r="BC3148" s="82">
        <f t="shared" si="66"/>
        <v>1384.0004199999998</v>
      </c>
    </row>
    <row r="3149" spans="53:55" x14ac:dyDescent="0.25">
      <c r="BA3149" s="164" t="s">
        <v>3525</v>
      </c>
      <c r="BB3149" s="164">
        <v>1159.5039999999999</v>
      </c>
      <c r="BC3149" s="82">
        <f t="shared" si="66"/>
        <v>1402.9998399999999</v>
      </c>
    </row>
    <row r="3150" spans="53:55" x14ac:dyDescent="0.25">
      <c r="BA3150" s="164" t="s">
        <v>3526</v>
      </c>
      <c r="BB3150" s="164">
        <v>1402.479</v>
      </c>
      <c r="BC3150" s="82">
        <f t="shared" si="66"/>
        <v>1696.9995899999999</v>
      </c>
    </row>
    <row r="3151" spans="53:55" x14ac:dyDescent="0.25">
      <c r="BA3151" s="164" t="s">
        <v>3527</v>
      </c>
      <c r="BB3151" s="164">
        <v>1561.9839999999999</v>
      </c>
      <c r="BC3151" s="82">
        <f t="shared" si="66"/>
        <v>1890.0006399999997</v>
      </c>
    </row>
    <row r="3152" spans="53:55" x14ac:dyDescent="0.25">
      <c r="BA3152" s="164" t="s">
        <v>3528</v>
      </c>
      <c r="BB3152" s="164">
        <v>1423.9670000000001</v>
      </c>
      <c r="BC3152" s="82">
        <f t="shared" si="66"/>
        <v>1723.0000700000001</v>
      </c>
    </row>
    <row r="3153" spans="53:55" x14ac:dyDescent="0.25">
      <c r="BA3153" s="164" t="s">
        <v>3529</v>
      </c>
      <c r="BB3153" s="164">
        <v>1601.653</v>
      </c>
      <c r="BC3153" s="82">
        <f t="shared" si="66"/>
        <v>1938.0001299999999</v>
      </c>
    </row>
    <row r="3154" spans="53:55" x14ac:dyDescent="0.25">
      <c r="BA3154" s="164" t="s">
        <v>3530</v>
      </c>
      <c r="BB3154" s="164">
        <v>1717.355</v>
      </c>
      <c r="BC3154" s="82">
        <f t="shared" si="66"/>
        <v>2077.99955</v>
      </c>
    </row>
    <row r="3155" spans="53:55" x14ac:dyDescent="0.25">
      <c r="BA3155" s="164" t="s">
        <v>3531</v>
      </c>
      <c r="BB3155" s="164">
        <v>1887.6030000000001</v>
      </c>
      <c r="BC3155" s="82">
        <f t="shared" si="66"/>
        <v>2283.9996299999998</v>
      </c>
    </row>
    <row r="3156" spans="53:55" x14ac:dyDescent="0.25">
      <c r="BA3156" s="164" t="s">
        <v>3532</v>
      </c>
      <c r="BB3156" s="164">
        <v>460.33100000000002</v>
      </c>
      <c r="BC3156" s="82">
        <f t="shared" si="66"/>
        <v>557.00050999999996</v>
      </c>
    </row>
    <row r="3157" spans="53:55" x14ac:dyDescent="0.25">
      <c r="BA3157" s="164" t="s">
        <v>3533</v>
      </c>
      <c r="BB3157" s="164">
        <v>461.15699999999998</v>
      </c>
      <c r="BC3157" s="82">
        <f t="shared" si="66"/>
        <v>557.99996999999996</v>
      </c>
    </row>
    <row r="3158" spans="53:55" x14ac:dyDescent="0.25">
      <c r="BA3158" s="164" t="s">
        <v>3534</v>
      </c>
      <c r="BB3158" s="164">
        <v>700.82600000000002</v>
      </c>
      <c r="BC3158" s="82">
        <f t="shared" si="66"/>
        <v>847.99946</v>
      </c>
    </row>
    <row r="3159" spans="53:55" x14ac:dyDescent="0.25">
      <c r="BA3159" s="164" t="s">
        <v>3535</v>
      </c>
      <c r="BB3159" s="164">
        <v>586.77700000000004</v>
      </c>
      <c r="BC3159" s="82">
        <f t="shared" si="66"/>
        <v>710.00017000000003</v>
      </c>
    </row>
    <row r="3160" spans="53:55" x14ac:dyDescent="0.25">
      <c r="BA3160" s="164" t="s">
        <v>3536</v>
      </c>
      <c r="BB3160" s="164">
        <v>671.07399999999996</v>
      </c>
      <c r="BC3160" s="82">
        <f t="shared" si="66"/>
        <v>811.99953999999991</v>
      </c>
    </row>
    <row r="3161" spans="53:55" x14ac:dyDescent="0.25">
      <c r="BA3161" s="164" t="s">
        <v>3537</v>
      </c>
      <c r="BB3161" s="164">
        <v>576.03300000000002</v>
      </c>
      <c r="BC3161" s="82">
        <f t="shared" si="66"/>
        <v>696.99992999999995</v>
      </c>
    </row>
    <row r="3162" spans="53:55" x14ac:dyDescent="0.25">
      <c r="BA3162" s="164" t="s">
        <v>3538</v>
      </c>
      <c r="BB3162" s="164">
        <v>633.05799999999999</v>
      </c>
      <c r="BC3162" s="82">
        <f t="shared" si="66"/>
        <v>766.00018</v>
      </c>
    </row>
    <row r="3163" spans="53:55" x14ac:dyDescent="0.25">
      <c r="BA3163" s="164" t="s">
        <v>3539</v>
      </c>
      <c r="BB3163" s="164">
        <v>667.76900000000001</v>
      </c>
      <c r="BC3163" s="82">
        <f t="shared" si="66"/>
        <v>808.00049000000001</v>
      </c>
    </row>
    <row r="3164" spans="53:55" x14ac:dyDescent="0.25">
      <c r="BA3164" s="164" t="s">
        <v>3540</v>
      </c>
      <c r="BB3164" s="164">
        <v>699.17399999999998</v>
      </c>
      <c r="BC3164" s="82">
        <f t="shared" si="66"/>
        <v>846.00054</v>
      </c>
    </row>
    <row r="3165" spans="53:55" x14ac:dyDescent="0.25">
      <c r="BA3165" s="164" t="s">
        <v>3541</v>
      </c>
      <c r="BB3165" s="164">
        <v>695.04100000000005</v>
      </c>
      <c r="BC3165" s="82">
        <f t="shared" si="66"/>
        <v>840.99961000000008</v>
      </c>
    </row>
    <row r="3166" spans="53:55" x14ac:dyDescent="0.25">
      <c r="BA3166" s="164" t="s">
        <v>3542</v>
      </c>
      <c r="BB3166" s="164">
        <v>700.82600000000002</v>
      </c>
      <c r="BC3166" s="82">
        <f t="shared" si="66"/>
        <v>847.99946</v>
      </c>
    </row>
    <row r="3167" spans="53:55" x14ac:dyDescent="0.25">
      <c r="BA3167" s="164" t="s">
        <v>3543</v>
      </c>
      <c r="BB3167" s="164">
        <v>829.75199999999995</v>
      </c>
      <c r="BC3167" s="82">
        <f t="shared" si="66"/>
        <v>1003.9999199999999</v>
      </c>
    </row>
    <row r="3168" spans="53:55" x14ac:dyDescent="0.25">
      <c r="BA3168" s="164" t="s">
        <v>3544</v>
      </c>
      <c r="BB3168" s="164">
        <v>752.06600000000003</v>
      </c>
      <c r="BC3168" s="82">
        <f t="shared" si="66"/>
        <v>909.99986000000001</v>
      </c>
    </row>
    <row r="3169" spans="53:55" x14ac:dyDescent="0.25">
      <c r="BA3169" s="164" t="s">
        <v>3545</v>
      </c>
      <c r="BB3169" s="164">
        <v>742.149</v>
      </c>
      <c r="BC3169" s="82">
        <f t="shared" si="66"/>
        <v>898.00028999999995</v>
      </c>
    </row>
    <row r="3170" spans="53:55" x14ac:dyDescent="0.25">
      <c r="BA3170" s="164" t="s">
        <v>3546</v>
      </c>
      <c r="BB3170" s="164">
        <v>918.18200000000002</v>
      </c>
      <c r="BC3170" s="82">
        <f t="shared" si="66"/>
        <v>1111.0002199999999</v>
      </c>
    </row>
    <row r="3171" spans="53:55" x14ac:dyDescent="0.25">
      <c r="BA3171" s="164" t="s">
        <v>3547</v>
      </c>
      <c r="BB3171" s="164">
        <v>736.36400000000003</v>
      </c>
      <c r="BC3171" s="82">
        <f t="shared" si="66"/>
        <v>891.00044000000003</v>
      </c>
    </row>
    <row r="3172" spans="53:55" x14ac:dyDescent="0.25">
      <c r="BA3172" s="164" t="s">
        <v>3548</v>
      </c>
      <c r="BB3172" s="164">
        <v>712.39700000000005</v>
      </c>
      <c r="BC3172" s="82">
        <f t="shared" si="66"/>
        <v>862.00037000000009</v>
      </c>
    </row>
    <row r="3173" spans="53:55" x14ac:dyDescent="0.25">
      <c r="BA3173" s="164" t="s">
        <v>3549</v>
      </c>
      <c r="BB3173" s="164">
        <v>811.57</v>
      </c>
      <c r="BC3173" s="82">
        <f t="shared" si="66"/>
        <v>981.99970000000008</v>
      </c>
    </row>
    <row r="3174" spans="53:55" x14ac:dyDescent="0.25">
      <c r="BA3174" s="164" t="s">
        <v>3550</v>
      </c>
      <c r="BB3174" s="164">
        <v>1023.967</v>
      </c>
      <c r="BC3174" s="82">
        <f t="shared" si="66"/>
        <v>1239.0000700000001</v>
      </c>
    </row>
    <row r="3175" spans="53:55" x14ac:dyDescent="0.25">
      <c r="BA3175" s="164" t="s">
        <v>3551</v>
      </c>
      <c r="BB3175" s="164">
        <v>825.62</v>
      </c>
      <c r="BC3175" s="82">
        <f t="shared" si="66"/>
        <v>999.00019999999995</v>
      </c>
    </row>
    <row r="3176" spans="53:55" x14ac:dyDescent="0.25">
      <c r="BA3176" s="164" t="s">
        <v>3552</v>
      </c>
      <c r="BB3176" s="164">
        <v>934.71100000000001</v>
      </c>
      <c r="BC3176" s="82">
        <f t="shared" si="66"/>
        <v>1131.0003099999999</v>
      </c>
    </row>
    <row r="3177" spans="53:55" x14ac:dyDescent="0.25">
      <c r="BA3177" s="164" t="s">
        <v>3553</v>
      </c>
      <c r="BB3177" s="164">
        <v>977.68600000000004</v>
      </c>
      <c r="BC3177" s="82">
        <f t="shared" si="66"/>
        <v>1183.0000600000001</v>
      </c>
    </row>
    <row r="3178" spans="53:55" x14ac:dyDescent="0.25">
      <c r="BA3178" s="164" t="s">
        <v>3554</v>
      </c>
      <c r="BB3178" s="164">
        <v>889.25599999999997</v>
      </c>
      <c r="BC3178" s="82">
        <f t="shared" si="66"/>
        <v>1075.9997599999999</v>
      </c>
    </row>
    <row r="3179" spans="53:55" x14ac:dyDescent="0.25">
      <c r="BA3179" s="164" t="s">
        <v>3555</v>
      </c>
      <c r="BB3179" s="164">
        <v>880.16499999999996</v>
      </c>
      <c r="BC3179" s="82">
        <f t="shared" si="66"/>
        <v>1064.99965</v>
      </c>
    </row>
    <row r="3180" spans="53:55" x14ac:dyDescent="0.25">
      <c r="BA3180" s="164" t="s">
        <v>3556</v>
      </c>
      <c r="BB3180" s="164">
        <v>786.77700000000004</v>
      </c>
      <c r="BC3180" s="82">
        <f t="shared" si="66"/>
        <v>952.00017000000003</v>
      </c>
    </row>
    <row r="3181" spans="53:55" x14ac:dyDescent="0.25">
      <c r="BA3181" s="164" t="s">
        <v>3557</v>
      </c>
      <c r="BB3181" s="164">
        <v>1271.9010000000001</v>
      </c>
      <c r="BC3181" s="82">
        <f t="shared" si="66"/>
        <v>1539.0002099999999</v>
      </c>
    </row>
    <row r="3182" spans="53:55" x14ac:dyDescent="0.25">
      <c r="BA3182" s="164" t="s">
        <v>3558</v>
      </c>
      <c r="BB3182" s="164">
        <v>1143.8019999999999</v>
      </c>
      <c r="BC3182" s="82">
        <f t="shared" si="66"/>
        <v>1384.0004199999998</v>
      </c>
    </row>
    <row r="3183" spans="53:55" x14ac:dyDescent="0.25">
      <c r="BA3183" s="164" t="s">
        <v>3559</v>
      </c>
      <c r="BB3183" s="164">
        <v>1159.5039999999999</v>
      </c>
      <c r="BC3183" s="82">
        <f t="shared" si="66"/>
        <v>1402.9998399999999</v>
      </c>
    </row>
    <row r="3184" spans="53:55" x14ac:dyDescent="0.25">
      <c r="BA3184" s="164" t="s">
        <v>3560</v>
      </c>
      <c r="BB3184" s="164">
        <v>1402.479</v>
      </c>
      <c r="BC3184" s="82">
        <f t="shared" si="66"/>
        <v>1696.9995899999999</v>
      </c>
    </row>
    <row r="3185" spans="53:55" x14ac:dyDescent="0.25">
      <c r="BA3185" s="164" t="s">
        <v>3561</v>
      </c>
      <c r="BB3185" s="164">
        <v>1561.9839999999999</v>
      </c>
      <c r="BC3185" s="82">
        <f t="shared" si="66"/>
        <v>1890.0006399999997</v>
      </c>
    </row>
    <row r="3186" spans="53:55" x14ac:dyDescent="0.25">
      <c r="BA3186" s="164" t="s">
        <v>3562</v>
      </c>
      <c r="BB3186" s="164">
        <v>1423.9670000000001</v>
      </c>
      <c r="BC3186" s="82">
        <f t="shared" si="66"/>
        <v>1723.0000700000001</v>
      </c>
    </row>
    <row r="3187" spans="53:55" x14ac:dyDescent="0.25">
      <c r="BA3187" s="164" t="s">
        <v>3563</v>
      </c>
      <c r="BB3187" s="164">
        <v>1601.653</v>
      </c>
      <c r="BC3187" s="82">
        <f t="shared" si="66"/>
        <v>1938.0001299999999</v>
      </c>
    </row>
    <row r="3188" spans="53:55" x14ac:dyDescent="0.25">
      <c r="BA3188" s="164" t="s">
        <v>3564</v>
      </c>
      <c r="BB3188" s="164">
        <v>1717.355</v>
      </c>
      <c r="BC3188" s="82">
        <f t="shared" si="66"/>
        <v>2077.99955</v>
      </c>
    </row>
    <row r="3189" spans="53:55" x14ac:dyDescent="0.25">
      <c r="BA3189" s="164" t="s">
        <v>3565</v>
      </c>
      <c r="BB3189" s="164">
        <v>1887.6030000000001</v>
      </c>
      <c r="BC3189" s="82">
        <f t="shared" si="66"/>
        <v>2283.9996299999998</v>
      </c>
    </row>
    <row r="3190" spans="53:55" x14ac:dyDescent="0.25">
      <c r="BA3190" s="164" t="s">
        <v>3566</v>
      </c>
      <c r="BB3190" s="164">
        <v>460.33100000000002</v>
      </c>
      <c r="BC3190" s="82">
        <f t="shared" si="66"/>
        <v>557.00050999999996</v>
      </c>
    </row>
    <row r="3191" spans="53:55" x14ac:dyDescent="0.25">
      <c r="BA3191" s="164" t="s">
        <v>3567</v>
      </c>
      <c r="BB3191" s="164">
        <v>461.15699999999998</v>
      </c>
      <c r="BC3191" s="82">
        <f t="shared" si="66"/>
        <v>557.99996999999996</v>
      </c>
    </row>
    <row r="3192" spans="53:55" x14ac:dyDescent="0.25">
      <c r="BA3192" s="164" t="s">
        <v>3568</v>
      </c>
      <c r="BB3192" s="164">
        <v>700.82600000000002</v>
      </c>
      <c r="BC3192" s="82">
        <f t="shared" si="66"/>
        <v>847.99946</v>
      </c>
    </row>
    <row r="3193" spans="53:55" x14ac:dyDescent="0.25">
      <c r="BA3193" s="164" t="s">
        <v>3569</v>
      </c>
      <c r="BB3193" s="164">
        <v>586.77700000000004</v>
      </c>
      <c r="BC3193" s="82">
        <f t="shared" si="66"/>
        <v>710.00017000000003</v>
      </c>
    </row>
    <row r="3194" spans="53:55" x14ac:dyDescent="0.25">
      <c r="BA3194" s="164" t="s">
        <v>3570</v>
      </c>
      <c r="BB3194" s="164">
        <v>671.07399999999996</v>
      </c>
      <c r="BC3194" s="82">
        <f t="shared" si="66"/>
        <v>811.99953999999991</v>
      </c>
    </row>
    <row r="3195" spans="53:55" x14ac:dyDescent="0.25">
      <c r="BA3195" s="164" t="s">
        <v>3571</v>
      </c>
      <c r="BB3195" s="164">
        <v>576.03300000000002</v>
      </c>
      <c r="BC3195" s="82">
        <f t="shared" si="66"/>
        <v>696.99992999999995</v>
      </c>
    </row>
    <row r="3196" spans="53:55" x14ac:dyDescent="0.25">
      <c r="BA3196" s="164" t="s">
        <v>3572</v>
      </c>
      <c r="BB3196" s="164">
        <v>633.05799999999999</v>
      </c>
      <c r="BC3196" s="82">
        <f t="shared" si="66"/>
        <v>766.00018</v>
      </c>
    </row>
    <row r="3197" spans="53:55" x14ac:dyDescent="0.25">
      <c r="BA3197" s="164" t="s">
        <v>3573</v>
      </c>
      <c r="BB3197" s="164">
        <v>667.76900000000001</v>
      </c>
      <c r="BC3197" s="82">
        <f t="shared" si="66"/>
        <v>808.00049000000001</v>
      </c>
    </row>
    <row r="3198" spans="53:55" x14ac:dyDescent="0.25">
      <c r="BA3198" s="164" t="s">
        <v>3574</v>
      </c>
      <c r="BB3198" s="164">
        <v>699.17399999999998</v>
      </c>
      <c r="BC3198" s="82">
        <f t="shared" si="66"/>
        <v>846.00054</v>
      </c>
    </row>
    <row r="3199" spans="53:55" x14ac:dyDescent="0.25">
      <c r="BA3199" s="164" t="s">
        <v>3575</v>
      </c>
      <c r="BB3199" s="164">
        <v>695.04100000000005</v>
      </c>
      <c r="BC3199" s="82">
        <f t="shared" si="66"/>
        <v>840.99961000000008</v>
      </c>
    </row>
    <row r="3200" spans="53:55" x14ac:dyDescent="0.25">
      <c r="BA3200" s="164" t="s">
        <v>3576</v>
      </c>
      <c r="BB3200" s="164">
        <v>700.82600000000002</v>
      </c>
      <c r="BC3200" s="82">
        <f t="shared" si="66"/>
        <v>847.99946</v>
      </c>
    </row>
    <row r="3201" spans="53:55" x14ac:dyDescent="0.25">
      <c r="BA3201" s="164" t="s">
        <v>3577</v>
      </c>
      <c r="BB3201" s="164">
        <v>829.75199999999995</v>
      </c>
      <c r="BC3201" s="82">
        <f t="shared" si="66"/>
        <v>1003.9999199999999</v>
      </c>
    </row>
    <row r="3202" spans="53:55" x14ac:dyDescent="0.25">
      <c r="BA3202" s="164" t="s">
        <v>3578</v>
      </c>
      <c r="BB3202" s="164">
        <v>752.06600000000003</v>
      </c>
      <c r="BC3202" s="82">
        <f t="shared" si="66"/>
        <v>909.99986000000001</v>
      </c>
    </row>
    <row r="3203" spans="53:55" x14ac:dyDescent="0.25">
      <c r="BA3203" s="164" t="s">
        <v>3579</v>
      </c>
      <c r="BB3203" s="164">
        <v>742.149</v>
      </c>
      <c r="BC3203" s="82">
        <f t="shared" ref="BC3203:BC3266" si="67">BB3203*1.21</f>
        <v>898.00028999999995</v>
      </c>
    </row>
    <row r="3204" spans="53:55" x14ac:dyDescent="0.25">
      <c r="BA3204" s="164" t="s">
        <v>3580</v>
      </c>
      <c r="BB3204" s="164">
        <v>918.18200000000002</v>
      </c>
      <c r="BC3204" s="82">
        <f t="shared" si="67"/>
        <v>1111.0002199999999</v>
      </c>
    </row>
    <row r="3205" spans="53:55" x14ac:dyDescent="0.25">
      <c r="BA3205" s="164" t="s">
        <v>3581</v>
      </c>
      <c r="BB3205" s="164">
        <v>736.36400000000003</v>
      </c>
      <c r="BC3205" s="82">
        <f t="shared" si="67"/>
        <v>891.00044000000003</v>
      </c>
    </row>
    <row r="3206" spans="53:55" x14ac:dyDescent="0.25">
      <c r="BA3206" s="164" t="s">
        <v>3582</v>
      </c>
      <c r="BB3206" s="164">
        <v>712.39700000000005</v>
      </c>
      <c r="BC3206" s="82">
        <f t="shared" si="67"/>
        <v>862.00037000000009</v>
      </c>
    </row>
    <row r="3207" spans="53:55" x14ac:dyDescent="0.25">
      <c r="BA3207" s="164" t="s">
        <v>3583</v>
      </c>
      <c r="BB3207" s="164">
        <v>811.57</v>
      </c>
      <c r="BC3207" s="82">
        <f t="shared" si="67"/>
        <v>981.99970000000008</v>
      </c>
    </row>
    <row r="3208" spans="53:55" x14ac:dyDescent="0.25">
      <c r="BA3208" s="164" t="s">
        <v>3584</v>
      </c>
      <c r="BB3208" s="164">
        <v>1023.967</v>
      </c>
      <c r="BC3208" s="82">
        <f t="shared" si="67"/>
        <v>1239.0000700000001</v>
      </c>
    </row>
    <row r="3209" spans="53:55" x14ac:dyDescent="0.25">
      <c r="BA3209" s="164" t="s">
        <v>3585</v>
      </c>
      <c r="BB3209" s="164">
        <v>825.62</v>
      </c>
      <c r="BC3209" s="82">
        <f t="shared" si="67"/>
        <v>999.00019999999995</v>
      </c>
    </row>
    <row r="3210" spans="53:55" x14ac:dyDescent="0.25">
      <c r="BA3210" s="164" t="s">
        <v>3586</v>
      </c>
      <c r="BB3210" s="164">
        <v>934.71100000000001</v>
      </c>
      <c r="BC3210" s="82">
        <f t="shared" si="67"/>
        <v>1131.0003099999999</v>
      </c>
    </row>
    <row r="3211" spans="53:55" x14ac:dyDescent="0.25">
      <c r="BA3211" s="164" t="s">
        <v>3587</v>
      </c>
      <c r="BB3211" s="164">
        <v>977.68600000000004</v>
      </c>
      <c r="BC3211" s="82">
        <f t="shared" si="67"/>
        <v>1183.0000600000001</v>
      </c>
    </row>
    <row r="3212" spans="53:55" x14ac:dyDescent="0.25">
      <c r="BA3212" s="164" t="s">
        <v>3588</v>
      </c>
      <c r="BB3212" s="164">
        <v>889.25599999999997</v>
      </c>
      <c r="BC3212" s="82">
        <f t="shared" si="67"/>
        <v>1075.9997599999999</v>
      </c>
    </row>
    <row r="3213" spans="53:55" x14ac:dyDescent="0.25">
      <c r="BA3213" s="164" t="s">
        <v>3589</v>
      </c>
      <c r="BB3213" s="164">
        <v>880.16499999999996</v>
      </c>
      <c r="BC3213" s="82">
        <f t="shared" si="67"/>
        <v>1064.99965</v>
      </c>
    </row>
    <row r="3214" spans="53:55" x14ac:dyDescent="0.25">
      <c r="BA3214" s="164" t="s">
        <v>3590</v>
      </c>
      <c r="BB3214" s="164">
        <v>786.77700000000004</v>
      </c>
      <c r="BC3214" s="82">
        <f t="shared" si="67"/>
        <v>952.00017000000003</v>
      </c>
    </row>
    <row r="3215" spans="53:55" x14ac:dyDescent="0.25">
      <c r="BA3215" s="164" t="s">
        <v>3591</v>
      </c>
      <c r="BB3215" s="164">
        <v>1271.9010000000001</v>
      </c>
      <c r="BC3215" s="82">
        <f t="shared" si="67"/>
        <v>1539.0002099999999</v>
      </c>
    </row>
    <row r="3216" spans="53:55" x14ac:dyDescent="0.25">
      <c r="BA3216" s="164" t="s">
        <v>3592</v>
      </c>
      <c r="BB3216" s="164">
        <v>1143.8019999999999</v>
      </c>
      <c r="BC3216" s="82">
        <f t="shared" si="67"/>
        <v>1384.0004199999998</v>
      </c>
    </row>
    <row r="3217" spans="53:55" x14ac:dyDescent="0.25">
      <c r="BA3217" s="164" t="s">
        <v>3593</v>
      </c>
      <c r="BB3217" s="164">
        <v>1159.5039999999999</v>
      </c>
      <c r="BC3217" s="82">
        <f t="shared" si="67"/>
        <v>1402.9998399999999</v>
      </c>
    </row>
    <row r="3218" spans="53:55" x14ac:dyDescent="0.25">
      <c r="BA3218" s="164" t="s">
        <v>3594</v>
      </c>
      <c r="BB3218" s="164">
        <v>1402.479</v>
      </c>
      <c r="BC3218" s="82">
        <f t="shared" si="67"/>
        <v>1696.9995899999999</v>
      </c>
    </row>
    <row r="3219" spans="53:55" x14ac:dyDescent="0.25">
      <c r="BA3219" s="164" t="s">
        <v>3595</v>
      </c>
      <c r="BB3219" s="164">
        <v>1561.9839999999999</v>
      </c>
      <c r="BC3219" s="82">
        <f t="shared" si="67"/>
        <v>1890.0006399999997</v>
      </c>
    </row>
    <row r="3220" spans="53:55" x14ac:dyDescent="0.25">
      <c r="BA3220" s="164" t="s">
        <v>3596</v>
      </c>
      <c r="BB3220" s="164">
        <v>1423.9670000000001</v>
      </c>
      <c r="BC3220" s="82">
        <f t="shared" si="67"/>
        <v>1723.0000700000001</v>
      </c>
    </row>
    <row r="3221" spans="53:55" x14ac:dyDescent="0.25">
      <c r="BA3221" s="164" t="s">
        <v>3597</v>
      </c>
      <c r="BB3221" s="164">
        <v>1601.653</v>
      </c>
      <c r="BC3221" s="82">
        <f t="shared" si="67"/>
        <v>1938.0001299999999</v>
      </c>
    </row>
    <row r="3222" spans="53:55" x14ac:dyDescent="0.25">
      <c r="BA3222" s="164" t="s">
        <v>3598</v>
      </c>
      <c r="BB3222" s="164">
        <v>1717.355</v>
      </c>
      <c r="BC3222" s="82">
        <f t="shared" si="67"/>
        <v>2077.99955</v>
      </c>
    </row>
    <row r="3223" spans="53:55" x14ac:dyDescent="0.25">
      <c r="BA3223" s="164" t="s">
        <v>3599</v>
      </c>
      <c r="BB3223" s="164">
        <v>1887.6030000000001</v>
      </c>
      <c r="BC3223" s="82">
        <f t="shared" si="67"/>
        <v>2283.9996299999998</v>
      </c>
    </row>
    <row r="3224" spans="53:55" x14ac:dyDescent="0.25">
      <c r="BA3224" s="164" t="s">
        <v>3600</v>
      </c>
      <c r="BB3224" s="164">
        <v>462.81</v>
      </c>
      <c r="BC3224" s="82">
        <f t="shared" si="67"/>
        <v>560.00009999999997</v>
      </c>
    </row>
    <row r="3225" spans="53:55" x14ac:dyDescent="0.25">
      <c r="BA3225" s="164" t="s">
        <v>3601</v>
      </c>
      <c r="BB3225" s="164">
        <v>480.16500000000002</v>
      </c>
      <c r="BC3225" s="82">
        <f t="shared" si="67"/>
        <v>580.99964999999997</v>
      </c>
    </row>
    <row r="3226" spans="53:55" x14ac:dyDescent="0.25">
      <c r="BA3226" s="164" t="s">
        <v>3602</v>
      </c>
      <c r="BB3226" s="164">
        <v>508.26400000000001</v>
      </c>
      <c r="BC3226" s="82">
        <f t="shared" si="67"/>
        <v>614.99944000000005</v>
      </c>
    </row>
    <row r="3227" spans="53:55" x14ac:dyDescent="0.25">
      <c r="BA3227" s="164" t="s">
        <v>3603</v>
      </c>
      <c r="BB3227" s="164">
        <v>569.42100000000005</v>
      </c>
      <c r="BC3227" s="82">
        <f t="shared" si="67"/>
        <v>688.99941000000001</v>
      </c>
    </row>
    <row r="3228" spans="53:55" x14ac:dyDescent="0.25">
      <c r="BA3228" s="164" t="s">
        <v>3604</v>
      </c>
      <c r="BB3228" s="164">
        <v>583.471</v>
      </c>
      <c r="BC3228" s="82">
        <f t="shared" si="67"/>
        <v>705.99991</v>
      </c>
    </row>
    <row r="3229" spans="53:55" x14ac:dyDescent="0.25">
      <c r="BA3229" s="164" t="s">
        <v>3605</v>
      </c>
      <c r="BB3229" s="164">
        <v>628.09900000000005</v>
      </c>
      <c r="BC3229" s="82">
        <f t="shared" si="67"/>
        <v>759.99979000000008</v>
      </c>
    </row>
    <row r="3230" spans="53:55" x14ac:dyDescent="0.25">
      <c r="BA3230" s="164" t="s">
        <v>3606</v>
      </c>
      <c r="BB3230" s="164">
        <v>734.71100000000001</v>
      </c>
      <c r="BC3230" s="82">
        <f t="shared" si="67"/>
        <v>889.00031000000001</v>
      </c>
    </row>
    <row r="3231" spans="53:55" x14ac:dyDescent="0.25">
      <c r="BA3231" s="164" t="s">
        <v>3607</v>
      </c>
      <c r="BB3231" s="164">
        <v>634.71100000000001</v>
      </c>
      <c r="BC3231" s="82">
        <f t="shared" si="67"/>
        <v>768.00031000000001</v>
      </c>
    </row>
    <row r="3232" spans="53:55" x14ac:dyDescent="0.25">
      <c r="BA3232" s="164" t="s">
        <v>3608</v>
      </c>
      <c r="BB3232" s="164">
        <v>805.78499999999997</v>
      </c>
      <c r="BC3232" s="82">
        <f t="shared" si="67"/>
        <v>974.99984999999992</v>
      </c>
    </row>
    <row r="3233" spans="53:55" x14ac:dyDescent="0.25">
      <c r="BA3233" s="164" t="s">
        <v>3609</v>
      </c>
      <c r="BB3233" s="164">
        <v>1003.306</v>
      </c>
      <c r="BC3233" s="82">
        <f t="shared" si="67"/>
        <v>1214.00026</v>
      </c>
    </row>
    <row r="3234" spans="53:55" x14ac:dyDescent="0.25">
      <c r="BA3234" s="164" t="s">
        <v>3610</v>
      </c>
      <c r="BB3234" s="164">
        <v>1020.6609999999999</v>
      </c>
      <c r="BC3234" s="82">
        <f t="shared" si="67"/>
        <v>1234.9998099999998</v>
      </c>
    </row>
    <row r="3235" spans="53:55" x14ac:dyDescent="0.25">
      <c r="BA3235" s="164" t="s">
        <v>3611</v>
      </c>
      <c r="BB3235" s="164">
        <v>1040.4960000000001</v>
      </c>
      <c r="BC3235" s="82">
        <f t="shared" si="67"/>
        <v>1259.0001600000001</v>
      </c>
    </row>
    <row r="3236" spans="53:55" x14ac:dyDescent="0.25">
      <c r="BA3236" s="164" t="s">
        <v>3612</v>
      </c>
      <c r="BB3236" s="164">
        <v>1082.645</v>
      </c>
      <c r="BC3236" s="82">
        <f t="shared" si="67"/>
        <v>1310.00045</v>
      </c>
    </row>
    <row r="3237" spans="53:55" x14ac:dyDescent="0.25">
      <c r="BA3237" s="164" t="s">
        <v>3613</v>
      </c>
      <c r="BB3237" s="164">
        <v>578.51199999999994</v>
      </c>
      <c r="BC3237" s="82">
        <f t="shared" si="67"/>
        <v>699.99951999999996</v>
      </c>
    </row>
    <row r="3238" spans="53:55" x14ac:dyDescent="0.25">
      <c r="BA3238" s="164" t="s">
        <v>3614</v>
      </c>
      <c r="BB3238" s="164">
        <v>600</v>
      </c>
      <c r="BC3238" s="82">
        <f t="shared" si="67"/>
        <v>726</v>
      </c>
    </row>
    <row r="3239" spans="53:55" x14ac:dyDescent="0.25">
      <c r="BA3239" s="164" t="s">
        <v>3615</v>
      </c>
      <c r="BB3239" s="164">
        <v>634.71100000000001</v>
      </c>
      <c r="BC3239" s="82">
        <f t="shared" si="67"/>
        <v>768.00031000000001</v>
      </c>
    </row>
    <row r="3240" spans="53:55" x14ac:dyDescent="0.25">
      <c r="BA3240" s="164" t="s">
        <v>3616</v>
      </c>
      <c r="BB3240" s="164">
        <v>711.57</v>
      </c>
      <c r="BC3240" s="82">
        <f t="shared" si="67"/>
        <v>860.99970000000008</v>
      </c>
    </row>
    <row r="3241" spans="53:55" x14ac:dyDescent="0.25">
      <c r="BA3241" s="164" t="s">
        <v>3617</v>
      </c>
      <c r="BB3241" s="164">
        <v>728.92600000000004</v>
      </c>
      <c r="BC3241" s="82">
        <f t="shared" si="67"/>
        <v>882.00045999999998</v>
      </c>
    </row>
    <row r="3242" spans="53:55" x14ac:dyDescent="0.25">
      <c r="BA3242" s="164" t="s">
        <v>3618</v>
      </c>
      <c r="BB3242" s="164">
        <v>784.298</v>
      </c>
      <c r="BC3242" s="82">
        <f t="shared" si="67"/>
        <v>949.00058000000001</v>
      </c>
    </row>
    <row r="3243" spans="53:55" x14ac:dyDescent="0.25">
      <c r="BA3243" s="164" t="s">
        <v>3619</v>
      </c>
      <c r="BB3243" s="164">
        <v>918.18200000000002</v>
      </c>
      <c r="BC3243" s="82">
        <f t="shared" si="67"/>
        <v>1111.0002199999999</v>
      </c>
    </row>
    <row r="3244" spans="53:55" x14ac:dyDescent="0.25">
      <c r="BA3244" s="164" t="s">
        <v>3620</v>
      </c>
      <c r="BB3244" s="164">
        <v>793.38800000000003</v>
      </c>
      <c r="BC3244" s="82">
        <f t="shared" si="67"/>
        <v>959.99948000000006</v>
      </c>
    </row>
    <row r="3245" spans="53:55" x14ac:dyDescent="0.25">
      <c r="BA3245" s="164" t="s">
        <v>3621</v>
      </c>
      <c r="BB3245" s="164">
        <v>1006.612</v>
      </c>
      <c r="BC3245" s="82">
        <f t="shared" si="67"/>
        <v>1218.0005199999998</v>
      </c>
    </row>
    <row r="3246" spans="53:55" x14ac:dyDescent="0.25">
      <c r="BA3246" s="164" t="s">
        <v>3622</v>
      </c>
      <c r="BB3246" s="164">
        <v>1253.7190000000001</v>
      </c>
      <c r="BC3246" s="82">
        <f t="shared" si="67"/>
        <v>1516.99999</v>
      </c>
    </row>
    <row r="3247" spans="53:55" x14ac:dyDescent="0.25">
      <c r="BA3247" s="164" t="s">
        <v>3623</v>
      </c>
      <c r="BB3247" s="164">
        <v>1275.2070000000001</v>
      </c>
      <c r="BC3247" s="82">
        <f t="shared" si="67"/>
        <v>1543.0004700000002</v>
      </c>
    </row>
    <row r="3248" spans="53:55" x14ac:dyDescent="0.25">
      <c r="BA3248" s="164" t="s">
        <v>3624</v>
      </c>
      <c r="BB3248" s="164">
        <v>1300</v>
      </c>
      <c r="BC3248" s="82">
        <f t="shared" si="67"/>
        <v>1573</v>
      </c>
    </row>
    <row r="3249" spans="53:55" x14ac:dyDescent="0.25">
      <c r="BA3249" s="164" t="s">
        <v>3625</v>
      </c>
      <c r="BB3249" s="164">
        <v>1352.893</v>
      </c>
      <c r="BC3249" s="82">
        <f t="shared" si="67"/>
        <v>1637.00053</v>
      </c>
    </row>
    <row r="3250" spans="53:55" x14ac:dyDescent="0.25">
      <c r="BA3250" s="164" t="s">
        <v>3626</v>
      </c>
      <c r="BB3250" s="164">
        <v>578.51199999999994</v>
      </c>
      <c r="BC3250" s="82">
        <f t="shared" si="67"/>
        <v>699.99951999999996</v>
      </c>
    </row>
    <row r="3251" spans="53:55" x14ac:dyDescent="0.25">
      <c r="BA3251" s="164" t="s">
        <v>3627</v>
      </c>
      <c r="BB3251" s="164">
        <v>600</v>
      </c>
      <c r="BC3251" s="82">
        <f t="shared" si="67"/>
        <v>726</v>
      </c>
    </row>
    <row r="3252" spans="53:55" x14ac:dyDescent="0.25">
      <c r="BA3252" s="164" t="s">
        <v>3628</v>
      </c>
      <c r="BB3252" s="164">
        <v>634.71100000000001</v>
      </c>
      <c r="BC3252" s="82">
        <f t="shared" si="67"/>
        <v>768.00031000000001</v>
      </c>
    </row>
    <row r="3253" spans="53:55" x14ac:dyDescent="0.25">
      <c r="BA3253" s="164" t="s">
        <v>3629</v>
      </c>
      <c r="BB3253" s="164">
        <v>711.57</v>
      </c>
      <c r="BC3253" s="82">
        <f t="shared" si="67"/>
        <v>860.99970000000008</v>
      </c>
    </row>
    <row r="3254" spans="53:55" x14ac:dyDescent="0.25">
      <c r="BA3254" s="164" t="s">
        <v>3630</v>
      </c>
      <c r="BB3254" s="164">
        <v>728.92600000000004</v>
      </c>
      <c r="BC3254" s="82">
        <f t="shared" si="67"/>
        <v>882.00045999999998</v>
      </c>
    </row>
    <row r="3255" spans="53:55" x14ac:dyDescent="0.25">
      <c r="BA3255" s="164" t="s">
        <v>3631</v>
      </c>
      <c r="BB3255" s="164">
        <v>784.298</v>
      </c>
      <c r="BC3255" s="82">
        <f t="shared" si="67"/>
        <v>949.00058000000001</v>
      </c>
    </row>
    <row r="3256" spans="53:55" x14ac:dyDescent="0.25">
      <c r="BA3256" s="164" t="s">
        <v>3632</v>
      </c>
      <c r="BB3256" s="164">
        <v>918.18200000000002</v>
      </c>
      <c r="BC3256" s="82">
        <f t="shared" si="67"/>
        <v>1111.0002199999999</v>
      </c>
    </row>
    <row r="3257" spans="53:55" x14ac:dyDescent="0.25">
      <c r="BA3257" s="164" t="s">
        <v>3633</v>
      </c>
      <c r="BB3257" s="164">
        <v>793.38800000000003</v>
      </c>
      <c r="BC3257" s="82">
        <f t="shared" si="67"/>
        <v>959.99948000000006</v>
      </c>
    </row>
    <row r="3258" spans="53:55" x14ac:dyDescent="0.25">
      <c r="BA3258" s="164" t="s">
        <v>3634</v>
      </c>
      <c r="BB3258" s="164">
        <v>1006.612</v>
      </c>
      <c r="BC3258" s="82">
        <f t="shared" si="67"/>
        <v>1218.0005199999998</v>
      </c>
    </row>
    <row r="3259" spans="53:55" x14ac:dyDescent="0.25">
      <c r="BA3259" s="164" t="s">
        <v>3635</v>
      </c>
      <c r="BB3259" s="164">
        <v>1253.7190000000001</v>
      </c>
      <c r="BC3259" s="82">
        <f t="shared" si="67"/>
        <v>1516.99999</v>
      </c>
    </row>
    <row r="3260" spans="53:55" x14ac:dyDescent="0.25">
      <c r="BA3260" s="164" t="s">
        <v>3636</v>
      </c>
      <c r="BB3260" s="164">
        <v>1275.2070000000001</v>
      </c>
      <c r="BC3260" s="82">
        <f t="shared" si="67"/>
        <v>1543.0004700000002</v>
      </c>
    </row>
    <row r="3261" spans="53:55" x14ac:dyDescent="0.25">
      <c r="BA3261" s="164" t="s">
        <v>3637</v>
      </c>
      <c r="BB3261" s="164">
        <v>1300</v>
      </c>
      <c r="BC3261" s="82">
        <f t="shared" si="67"/>
        <v>1573</v>
      </c>
    </row>
    <row r="3262" spans="53:55" x14ac:dyDescent="0.25">
      <c r="BA3262" s="164" t="s">
        <v>3638</v>
      </c>
      <c r="BB3262" s="164">
        <v>1352.893</v>
      </c>
      <c r="BC3262" s="82">
        <f t="shared" si="67"/>
        <v>1637.00053</v>
      </c>
    </row>
    <row r="3263" spans="53:55" x14ac:dyDescent="0.25">
      <c r="BA3263" s="164" t="s">
        <v>3639</v>
      </c>
      <c r="BB3263" s="164">
        <v>578.51199999999994</v>
      </c>
      <c r="BC3263" s="82">
        <f t="shared" si="67"/>
        <v>699.99951999999996</v>
      </c>
    </row>
    <row r="3264" spans="53:55" x14ac:dyDescent="0.25">
      <c r="BA3264" s="164" t="s">
        <v>3640</v>
      </c>
      <c r="BB3264" s="164">
        <v>600</v>
      </c>
      <c r="BC3264" s="82">
        <f t="shared" si="67"/>
        <v>726</v>
      </c>
    </row>
    <row r="3265" spans="53:55" x14ac:dyDescent="0.25">
      <c r="BA3265" s="164" t="s">
        <v>3641</v>
      </c>
      <c r="BB3265" s="164">
        <v>634.71100000000001</v>
      </c>
      <c r="BC3265" s="82">
        <f t="shared" si="67"/>
        <v>768.00031000000001</v>
      </c>
    </row>
    <row r="3266" spans="53:55" x14ac:dyDescent="0.25">
      <c r="BA3266" s="164" t="s">
        <v>3642</v>
      </c>
      <c r="BB3266" s="164">
        <v>711.57</v>
      </c>
      <c r="BC3266" s="82">
        <f t="shared" si="67"/>
        <v>860.99970000000008</v>
      </c>
    </row>
    <row r="3267" spans="53:55" x14ac:dyDescent="0.25">
      <c r="BA3267" s="164" t="s">
        <v>3643</v>
      </c>
      <c r="BB3267" s="164">
        <v>728.92600000000004</v>
      </c>
      <c r="BC3267" s="82">
        <f t="shared" ref="BC3267:BC3330" si="68">BB3267*1.21</f>
        <v>882.00045999999998</v>
      </c>
    </row>
    <row r="3268" spans="53:55" x14ac:dyDescent="0.25">
      <c r="BA3268" s="164" t="s">
        <v>3644</v>
      </c>
      <c r="BB3268" s="164">
        <v>784.298</v>
      </c>
      <c r="BC3268" s="82">
        <f t="shared" si="68"/>
        <v>949.00058000000001</v>
      </c>
    </row>
    <row r="3269" spans="53:55" x14ac:dyDescent="0.25">
      <c r="BA3269" s="164" t="s">
        <v>3645</v>
      </c>
      <c r="BB3269" s="164">
        <v>918.18200000000002</v>
      </c>
      <c r="BC3269" s="82">
        <f t="shared" si="68"/>
        <v>1111.0002199999999</v>
      </c>
    </row>
    <row r="3270" spans="53:55" x14ac:dyDescent="0.25">
      <c r="BA3270" s="164" t="s">
        <v>3646</v>
      </c>
      <c r="BB3270" s="164">
        <v>793.38800000000003</v>
      </c>
      <c r="BC3270" s="82">
        <f t="shared" si="68"/>
        <v>959.99948000000006</v>
      </c>
    </row>
    <row r="3271" spans="53:55" x14ac:dyDescent="0.25">
      <c r="BA3271" s="164" t="s">
        <v>3647</v>
      </c>
      <c r="BB3271" s="164">
        <v>1006.612</v>
      </c>
      <c r="BC3271" s="82">
        <f t="shared" si="68"/>
        <v>1218.0005199999998</v>
      </c>
    </row>
    <row r="3272" spans="53:55" x14ac:dyDescent="0.25">
      <c r="BA3272" s="164" t="s">
        <v>3648</v>
      </c>
      <c r="BB3272" s="164">
        <v>1253.7190000000001</v>
      </c>
      <c r="BC3272" s="82">
        <f t="shared" si="68"/>
        <v>1516.99999</v>
      </c>
    </row>
    <row r="3273" spans="53:55" x14ac:dyDescent="0.25">
      <c r="BA3273" s="164" t="s">
        <v>3649</v>
      </c>
      <c r="BB3273" s="164">
        <v>1275.2070000000001</v>
      </c>
      <c r="BC3273" s="82">
        <f t="shared" si="68"/>
        <v>1543.0004700000002</v>
      </c>
    </row>
    <row r="3274" spans="53:55" x14ac:dyDescent="0.25">
      <c r="BA3274" s="164" t="s">
        <v>3650</v>
      </c>
      <c r="BB3274" s="164">
        <v>1300</v>
      </c>
      <c r="BC3274" s="82">
        <f t="shared" si="68"/>
        <v>1573</v>
      </c>
    </row>
    <row r="3275" spans="53:55" x14ac:dyDescent="0.25">
      <c r="BA3275" s="164" t="s">
        <v>3651</v>
      </c>
      <c r="BB3275" s="164">
        <v>1352.893</v>
      </c>
      <c r="BC3275" s="82">
        <f t="shared" si="68"/>
        <v>1637.00053</v>
      </c>
    </row>
    <row r="3276" spans="53:55" x14ac:dyDescent="0.25">
      <c r="BA3276" s="164" t="s">
        <v>3652</v>
      </c>
      <c r="BB3276" s="164">
        <v>578.51199999999994</v>
      </c>
      <c r="BC3276" s="82">
        <f t="shared" si="68"/>
        <v>699.99951999999996</v>
      </c>
    </row>
    <row r="3277" spans="53:55" x14ac:dyDescent="0.25">
      <c r="BA3277" s="164" t="s">
        <v>3653</v>
      </c>
      <c r="BB3277" s="164">
        <v>600</v>
      </c>
      <c r="BC3277" s="82">
        <f t="shared" si="68"/>
        <v>726</v>
      </c>
    </row>
    <row r="3278" spans="53:55" x14ac:dyDescent="0.25">
      <c r="BA3278" s="164" t="s">
        <v>3654</v>
      </c>
      <c r="BB3278" s="164">
        <v>634.71100000000001</v>
      </c>
      <c r="BC3278" s="82">
        <f t="shared" si="68"/>
        <v>768.00031000000001</v>
      </c>
    </row>
    <row r="3279" spans="53:55" x14ac:dyDescent="0.25">
      <c r="BA3279" s="164" t="s">
        <v>3655</v>
      </c>
      <c r="BB3279" s="164">
        <v>711.57</v>
      </c>
      <c r="BC3279" s="82">
        <f t="shared" si="68"/>
        <v>860.99970000000008</v>
      </c>
    </row>
    <row r="3280" spans="53:55" x14ac:dyDescent="0.25">
      <c r="BA3280" s="164" t="s">
        <v>3656</v>
      </c>
      <c r="BB3280" s="164">
        <v>728.92600000000004</v>
      </c>
      <c r="BC3280" s="82">
        <f t="shared" si="68"/>
        <v>882.00045999999998</v>
      </c>
    </row>
    <row r="3281" spans="53:55" x14ac:dyDescent="0.25">
      <c r="BA3281" s="164" t="s">
        <v>3657</v>
      </c>
      <c r="BB3281" s="164">
        <v>784.298</v>
      </c>
      <c r="BC3281" s="82">
        <f t="shared" si="68"/>
        <v>949.00058000000001</v>
      </c>
    </row>
    <row r="3282" spans="53:55" x14ac:dyDescent="0.25">
      <c r="BA3282" s="164" t="s">
        <v>3658</v>
      </c>
      <c r="BB3282" s="164">
        <v>918.18200000000002</v>
      </c>
      <c r="BC3282" s="82">
        <f t="shared" si="68"/>
        <v>1111.0002199999999</v>
      </c>
    </row>
    <row r="3283" spans="53:55" x14ac:dyDescent="0.25">
      <c r="BA3283" s="164" t="s">
        <v>3659</v>
      </c>
      <c r="BB3283" s="164">
        <v>793.38800000000003</v>
      </c>
      <c r="BC3283" s="82">
        <f t="shared" si="68"/>
        <v>959.99948000000006</v>
      </c>
    </row>
    <row r="3284" spans="53:55" x14ac:dyDescent="0.25">
      <c r="BA3284" s="164" t="s">
        <v>3660</v>
      </c>
      <c r="BB3284" s="164">
        <v>1006.612</v>
      </c>
      <c r="BC3284" s="82">
        <f t="shared" si="68"/>
        <v>1218.0005199999998</v>
      </c>
    </row>
    <row r="3285" spans="53:55" x14ac:dyDescent="0.25">
      <c r="BA3285" s="164" t="s">
        <v>3661</v>
      </c>
      <c r="BB3285" s="164">
        <v>1253.7190000000001</v>
      </c>
      <c r="BC3285" s="82">
        <f t="shared" si="68"/>
        <v>1516.99999</v>
      </c>
    </row>
    <row r="3286" spans="53:55" x14ac:dyDescent="0.25">
      <c r="BA3286" s="164" t="s">
        <v>3662</v>
      </c>
      <c r="BB3286" s="164">
        <v>1275.2070000000001</v>
      </c>
      <c r="BC3286" s="82">
        <f t="shared" si="68"/>
        <v>1543.0004700000002</v>
      </c>
    </row>
    <row r="3287" spans="53:55" x14ac:dyDescent="0.25">
      <c r="BA3287" s="164" t="s">
        <v>3663</v>
      </c>
      <c r="BB3287" s="164">
        <v>1300</v>
      </c>
      <c r="BC3287" s="82">
        <f t="shared" si="68"/>
        <v>1573</v>
      </c>
    </row>
    <row r="3288" spans="53:55" x14ac:dyDescent="0.25">
      <c r="BA3288" s="164" t="s">
        <v>3664</v>
      </c>
      <c r="BB3288" s="164">
        <v>1352.893</v>
      </c>
      <c r="BC3288" s="82">
        <f t="shared" si="68"/>
        <v>1637.00053</v>
      </c>
    </row>
    <row r="3289" spans="53:55" x14ac:dyDescent="0.25">
      <c r="BA3289" s="164" t="s">
        <v>3665</v>
      </c>
      <c r="BB3289" s="164">
        <v>578.51199999999994</v>
      </c>
      <c r="BC3289" s="82">
        <f t="shared" si="68"/>
        <v>699.99951999999996</v>
      </c>
    </row>
    <row r="3290" spans="53:55" x14ac:dyDescent="0.25">
      <c r="BA3290" s="164" t="s">
        <v>3666</v>
      </c>
      <c r="BB3290" s="164">
        <v>600</v>
      </c>
      <c r="BC3290" s="82">
        <f t="shared" si="68"/>
        <v>726</v>
      </c>
    </row>
    <row r="3291" spans="53:55" x14ac:dyDescent="0.25">
      <c r="BA3291" s="164" t="s">
        <v>3667</v>
      </c>
      <c r="BB3291" s="164">
        <v>634.71100000000001</v>
      </c>
      <c r="BC3291" s="82">
        <f t="shared" si="68"/>
        <v>768.00031000000001</v>
      </c>
    </row>
    <row r="3292" spans="53:55" x14ac:dyDescent="0.25">
      <c r="BA3292" s="164" t="s">
        <v>3668</v>
      </c>
      <c r="BB3292" s="164">
        <v>711.57</v>
      </c>
      <c r="BC3292" s="82">
        <f t="shared" si="68"/>
        <v>860.99970000000008</v>
      </c>
    </row>
    <row r="3293" spans="53:55" x14ac:dyDescent="0.25">
      <c r="BA3293" s="164" t="s">
        <v>3669</v>
      </c>
      <c r="BB3293" s="164">
        <v>728.92600000000004</v>
      </c>
      <c r="BC3293" s="82">
        <f t="shared" si="68"/>
        <v>882.00045999999998</v>
      </c>
    </row>
    <row r="3294" spans="53:55" x14ac:dyDescent="0.25">
      <c r="BA3294" s="164" t="s">
        <v>3670</v>
      </c>
      <c r="BB3294" s="164">
        <v>784.298</v>
      </c>
      <c r="BC3294" s="82">
        <f t="shared" si="68"/>
        <v>949.00058000000001</v>
      </c>
    </row>
    <row r="3295" spans="53:55" x14ac:dyDescent="0.25">
      <c r="BA3295" s="164" t="s">
        <v>3671</v>
      </c>
      <c r="BB3295" s="164">
        <v>918.18200000000002</v>
      </c>
      <c r="BC3295" s="82">
        <f t="shared" si="68"/>
        <v>1111.0002199999999</v>
      </c>
    </row>
    <row r="3296" spans="53:55" x14ac:dyDescent="0.25">
      <c r="BA3296" s="164" t="s">
        <v>3672</v>
      </c>
      <c r="BB3296" s="164">
        <v>793.38800000000003</v>
      </c>
      <c r="BC3296" s="82">
        <f t="shared" si="68"/>
        <v>959.99948000000006</v>
      </c>
    </row>
    <row r="3297" spans="53:55" x14ac:dyDescent="0.25">
      <c r="BA3297" s="164" t="s">
        <v>3673</v>
      </c>
      <c r="BB3297" s="164">
        <v>1006.612</v>
      </c>
      <c r="BC3297" s="82">
        <f t="shared" si="68"/>
        <v>1218.0005199999998</v>
      </c>
    </row>
    <row r="3298" spans="53:55" x14ac:dyDescent="0.25">
      <c r="BA3298" s="164" t="s">
        <v>3674</v>
      </c>
      <c r="BB3298" s="164">
        <v>1253.7190000000001</v>
      </c>
      <c r="BC3298" s="82">
        <f t="shared" si="68"/>
        <v>1516.99999</v>
      </c>
    </row>
    <row r="3299" spans="53:55" x14ac:dyDescent="0.25">
      <c r="BA3299" s="164" t="s">
        <v>3675</v>
      </c>
      <c r="BB3299" s="164">
        <v>1275.2070000000001</v>
      </c>
      <c r="BC3299" s="82">
        <f t="shared" si="68"/>
        <v>1543.0004700000002</v>
      </c>
    </row>
    <row r="3300" spans="53:55" x14ac:dyDescent="0.25">
      <c r="BA3300" s="164" t="s">
        <v>3676</v>
      </c>
      <c r="BB3300" s="164">
        <v>1300</v>
      </c>
      <c r="BC3300" s="82">
        <f t="shared" si="68"/>
        <v>1573</v>
      </c>
    </row>
    <row r="3301" spans="53:55" x14ac:dyDescent="0.25">
      <c r="BA3301" s="164" t="s">
        <v>3677</v>
      </c>
      <c r="BB3301" s="164">
        <v>1352.893</v>
      </c>
      <c r="BC3301" s="82">
        <f t="shared" si="68"/>
        <v>1637.00053</v>
      </c>
    </row>
    <row r="3302" spans="53:55" x14ac:dyDescent="0.25">
      <c r="BA3302" s="164" t="s">
        <v>3678</v>
      </c>
      <c r="BB3302" s="164">
        <v>282.64499999999998</v>
      </c>
      <c r="BC3302" s="82">
        <f t="shared" si="68"/>
        <v>342.00044999999994</v>
      </c>
    </row>
    <row r="3303" spans="53:55" x14ac:dyDescent="0.25">
      <c r="BA3303" s="164" t="s">
        <v>3679</v>
      </c>
      <c r="BB3303" s="164">
        <v>337.19</v>
      </c>
      <c r="BC3303" s="82">
        <f t="shared" si="68"/>
        <v>407.99989999999997</v>
      </c>
    </row>
    <row r="3304" spans="53:55" x14ac:dyDescent="0.25">
      <c r="BA3304" s="164" t="s">
        <v>3680</v>
      </c>
      <c r="BB3304" s="164">
        <v>347.10700000000003</v>
      </c>
      <c r="BC3304" s="82">
        <f t="shared" si="68"/>
        <v>419.99947000000003</v>
      </c>
    </row>
    <row r="3305" spans="53:55" x14ac:dyDescent="0.25">
      <c r="BA3305" s="164" t="s">
        <v>3681</v>
      </c>
      <c r="BB3305" s="164">
        <v>398.34699999999998</v>
      </c>
      <c r="BC3305" s="82">
        <f t="shared" si="68"/>
        <v>481.99986999999999</v>
      </c>
    </row>
    <row r="3306" spans="53:55" x14ac:dyDescent="0.25">
      <c r="BA3306" s="164" t="s">
        <v>3682</v>
      </c>
      <c r="BB3306" s="164">
        <v>414.87599999999998</v>
      </c>
      <c r="BC3306" s="82">
        <f t="shared" si="68"/>
        <v>501.99995999999993</v>
      </c>
    </row>
    <row r="3307" spans="53:55" x14ac:dyDescent="0.25">
      <c r="BA3307" s="164" t="s">
        <v>3683</v>
      </c>
      <c r="BB3307" s="164">
        <v>469.42099999999999</v>
      </c>
      <c r="BC3307" s="82">
        <f t="shared" si="68"/>
        <v>567.99941000000001</v>
      </c>
    </row>
    <row r="3308" spans="53:55" x14ac:dyDescent="0.25">
      <c r="BA3308" s="164" t="s">
        <v>3684</v>
      </c>
      <c r="BB3308" s="164">
        <v>500</v>
      </c>
      <c r="BC3308" s="82">
        <f t="shared" si="68"/>
        <v>605</v>
      </c>
    </row>
    <row r="3309" spans="53:55" x14ac:dyDescent="0.25">
      <c r="BA3309" s="164" t="s">
        <v>3685</v>
      </c>
      <c r="BB3309" s="164">
        <v>540.49599999999998</v>
      </c>
      <c r="BC3309" s="82">
        <f t="shared" si="68"/>
        <v>654.00015999999994</v>
      </c>
    </row>
    <row r="3310" spans="53:55" x14ac:dyDescent="0.25">
      <c r="BA3310" s="164" t="s">
        <v>3686</v>
      </c>
      <c r="BB3310" s="164">
        <v>618.18200000000002</v>
      </c>
      <c r="BC3310" s="82">
        <f t="shared" si="68"/>
        <v>748.00022000000001</v>
      </c>
    </row>
    <row r="3311" spans="53:55" x14ac:dyDescent="0.25">
      <c r="BA3311" s="164" t="s">
        <v>3687</v>
      </c>
      <c r="BB3311" s="164">
        <v>702.47900000000004</v>
      </c>
      <c r="BC3311" s="82">
        <f t="shared" si="68"/>
        <v>849.99959000000001</v>
      </c>
    </row>
    <row r="3312" spans="53:55" x14ac:dyDescent="0.25">
      <c r="BA3312" s="164" t="s">
        <v>3688</v>
      </c>
      <c r="BB3312" s="164">
        <v>769.42100000000005</v>
      </c>
      <c r="BC3312" s="82">
        <f t="shared" si="68"/>
        <v>930.99941000000001</v>
      </c>
    </row>
    <row r="3313" spans="53:55" x14ac:dyDescent="0.25">
      <c r="BA3313" s="164" t="s">
        <v>3689</v>
      </c>
      <c r="BB3313" s="164">
        <v>803.30600000000004</v>
      </c>
      <c r="BC3313" s="82">
        <f t="shared" si="68"/>
        <v>972.00026000000003</v>
      </c>
    </row>
    <row r="3314" spans="53:55" x14ac:dyDescent="0.25">
      <c r="BA3314" s="164" t="s">
        <v>3690</v>
      </c>
      <c r="BB3314" s="164">
        <v>952.06600000000003</v>
      </c>
      <c r="BC3314" s="82">
        <f t="shared" si="68"/>
        <v>1151.9998599999999</v>
      </c>
    </row>
    <row r="3315" spans="53:55" x14ac:dyDescent="0.25">
      <c r="BA3315" s="164" t="s">
        <v>3691</v>
      </c>
      <c r="BB3315" s="164">
        <v>1014.05</v>
      </c>
      <c r="BC3315" s="82">
        <f t="shared" si="68"/>
        <v>1227.0004999999999</v>
      </c>
    </row>
    <row r="3316" spans="53:55" x14ac:dyDescent="0.25">
      <c r="BA3316" s="164" t="s">
        <v>3692</v>
      </c>
      <c r="BB3316" s="164">
        <v>1146.2809999999999</v>
      </c>
      <c r="BC3316" s="82">
        <f t="shared" si="68"/>
        <v>1387.00001</v>
      </c>
    </row>
    <row r="3317" spans="53:55" x14ac:dyDescent="0.25">
      <c r="BA3317" s="164" t="s">
        <v>3693</v>
      </c>
      <c r="BB3317" s="164">
        <v>1214.05</v>
      </c>
      <c r="BC3317" s="82">
        <f t="shared" si="68"/>
        <v>1469.0004999999999</v>
      </c>
    </row>
    <row r="3318" spans="53:55" x14ac:dyDescent="0.25">
      <c r="BA3318" s="164" t="s">
        <v>3694</v>
      </c>
      <c r="BB3318" s="164">
        <v>1324.7929999999999</v>
      </c>
      <c r="BC3318" s="82">
        <f t="shared" si="68"/>
        <v>1602.9995299999998</v>
      </c>
    </row>
    <row r="3319" spans="53:55" x14ac:dyDescent="0.25">
      <c r="BA3319" s="164" t="s">
        <v>3695</v>
      </c>
      <c r="BB3319" s="164">
        <v>1590.0830000000001</v>
      </c>
      <c r="BC3319" s="82">
        <f t="shared" si="68"/>
        <v>1924.0004300000001</v>
      </c>
    </row>
    <row r="3320" spans="53:55" x14ac:dyDescent="0.25">
      <c r="BA3320" s="164" t="s">
        <v>3696</v>
      </c>
      <c r="BB3320" s="164">
        <v>2071.9009999999998</v>
      </c>
      <c r="BC3320" s="82">
        <f t="shared" si="68"/>
        <v>2507.0002099999997</v>
      </c>
    </row>
    <row r="3321" spans="53:55" x14ac:dyDescent="0.25">
      <c r="BA3321" s="164" t="s">
        <v>3697</v>
      </c>
      <c r="BB3321" s="164">
        <v>352.89299999999997</v>
      </c>
      <c r="BC3321" s="82">
        <f t="shared" si="68"/>
        <v>427.00052999999997</v>
      </c>
    </row>
    <row r="3322" spans="53:55" x14ac:dyDescent="0.25">
      <c r="BA3322" s="164" t="s">
        <v>3698</v>
      </c>
      <c r="BB3322" s="164">
        <v>420.661</v>
      </c>
      <c r="BC3322" s="82">
        <f t="shared" si="68"/>
        <v>508.99980999999997</v>
      </c>
    </row>
    <row r="3323" spans="53:55" x14ac:dyDescent="0.25">
      <c r="BA3323" s="164" t="s">
        <v>3699</v>
      </c>
      <c r="BB3323" s="164">
        <v>433.05799999999999</v>
      </c>
      <c r="BC3323" s="82">
        <f t="shared" si="68"/>
        <v>524.00018</v>
      </c>
    </row>
    <row r="3324" spans="53:55" x14ac:dyDescent="0.25">
      <c r="BA3324" s="164" t="s">
        <v>3700</v>
      </c>
      <c r="BB3324" s="164">
        <v>497.52100000000002</v>
      </c>
      <c r="BC3324" s="82">
        <f t="shared" si="68"/>
        <v>602.00040999999999</v>
      </c>
    </row>
    <row r="3325" spans="53:55" x14ac:dyDescent="0.25">
      <c r="BA3325" s="164" t="s">
        <v>3701</v>
      </c>
      <c r="BB3325" s="164">
        <v>518.18200000000002</v>
      </c>
      <c r="BC3325" s="82">
        <f t="shared" si="68"/>
        <v>627.00022000000001</v>
      </c>
    </row>
    <row r="3326" spans="53:55" x14ac:dyDescent="0.25">
      <c r="BA3326" s="164" t="s">
        <v>3702</v>
      </c>
      <c r="BB3326" s="164">
        <v>585.95000000000005</v>
      </c>
      <c r="BC3326" s="82">
        <f t="shared" si="68"/>
        <v>708.99950000000001</v>
      </c>
    </row>
    <row r="3327" spans="53:55" x14ac:dyDescent="0.25">
      <c r="BA3327" s="164" t="s">
        <v>3703</v>
      </c>
      <c r="BB3327" s="164">
        <v>624.79300000000001</v>
      </c>
      <c r="BC3327" s="82">
        <f t="shared" si="68"/>
        <v>755.99952999999994</v>
      </c>
    </row>
    <row r="3328" spans="53:55" x14ac:dyDescent="0.25">
      <c r="BA3328" s="164" t="s">
        <v>3704</v>
      </c>
      <c r="BB3328" s="164">
        <v>675.20699999999999</v>
      </c>
      <c r="BC3328" s="82">
        <f t="shared" si="68"/>
        <v>817.00046999999995</v>
      </c>
    </row>
    <row r="3329" spans="53:55" x14ac:dyDescent="0.25">
      <c r="BA3329" s="164" t="s">
        <v>3705</v>
      </c>
      <c r="BB3329" s="164">
        <v>772.72699999999998</v>
      </c>
      <c r="BC3329" s="82">
        <f t="shared" si="68"/>
        <v>934.99966999999992</v>
      </c>
    </row>
    <row r="3330" spans="53:55" x14ac:dyDescent="0.25">
      <c r="BA3330" s="164" t="s">
        <v>3706</v>
      </c>
      <c r="BB3330" s="164">
        <v>877.68600000000004</v>
      </c>
      <c r="BC3330" s="82">
        <f t="shared" si="68"/>
        <v>1062.0000600000001</v>
      </c>
    </row>
    <row r="3331" spans="53:55" x14ac:dyDescent="0.25">
      <c r="BA3331" s="164" t="s">
        <v>3707</v>
      </c>
      <c r="BB3331" s="164">
        <v>961.15700000000004</v>
      </c>
      <c r="BC3331" s="82">
        <f t="shared" ref="BC3331:BC3394" si="69">BB3331*1.21</f>
        <v>1162.9999700000001</v>
      </c>
    </row>
    <row r="3332" spans="53:55" x14ac:dyDescent="0.25">
      <c r="BA3332" s="164" t="s">
        <v>3708</v>
      </c>
      <c r="BB3332" s="164">
        <v>1003.306</v>
      </c>
      <c r="BC3332" s="82">
        <f t="shared" si="69"/>
        <v>1214.00026</v>
      </c>
    </row>
    <row r="3333" spans="53:55" x14ac:dyDescent="0.25">
      <c r="BA3333" s="164" t="s">
        <v>3709</v>
      </c>
      <c r="BB3333" s="164">
        <v>1190.0830000000001</v>
      </c>
      <c r="BC3333" s="82">
        <f t="shared" si="69"/>
        <v>1440.0004300000001</v>
      </c>
    </row>
    <row r="3334" spans="53:55" x14ac:dyDescent="0.25">
      <c r="BA3334" s="164" t="s">
        <v>3710</v>
      </c>
      <c r="BB3334" s="164">
        <v>1266.942</v>
      </c>
      <c r="BC3334" s="82">
        <f t="shared" si="69"/>
        <v>1532.99982</v>
      </c>
    </row>
    <row r="3335" spans="53:55" x14ac:dyDescent="0.25">
      <c r="BA3335" s="164" t="s">
        <v>3711</v>
      </c>
      <c r="BB3335" s="164">
        <v>1432.231</v>
      </c>
      <c r="BC3335" s="82">
        <f t="shared" si="69"/>
        <v>1732.9995099999999</v>
      </c>
    </row>
    <row r="3336" spans="53:55" x14ac:dyDescent="0.25">
      <c r="BA3336" s="164" t="s">
        <v>3712</v>
      </c>
      <c r="BB3336" s="164">
        <v>1517.355</v>
      </c>
      <c r="BC3336" s="82">
        <f t="shared" si="69"/>
        <v>1835.99955</v>
      </c>
    </row>
    <row r="3337" spans="53:55" x14ac:dyDescent="0.25">
      <c r="BA3337" s="164" t="s">
        <v>3713</v>
      </c>
      <c r="BB3337" s="164">
        <v>1655.3720000000001</v>
      </c>
      <c r="BC3337" s="82">
        <f t="shared" si="69"/>
        <v>2003.0001199999999</v>
      </c>
    </row>
    <row r="3338" spans="53:55" x14ac:dyDescent="0.25">
      <c r="BA3338" s="164" t="s">
        <v>3714</v>
      </c>
      <c r="BB3338" s="164">
        <v>1987.6030000000001</v>
      </c>
      <c r="BC3338" s="82">
        <f t="shared" si="69"/>
        <v>2404.9996299999998</v>
      </c>
    </row>
    <row r="3339" spans="53:55" x14ac:dyDescent="0.25">
      <c r="BA3339" s="164" t="s">
        <v>3715</v>
      </c>
      <c r="BB3339" s="164">
        <v>2589.2559999999999</v>
      </c>
      <c r="BC3339" s="82">
        <f t="shared" si="69"/>
        <v>3132.9997599999997</v>
      </c>
    </row>
    <row r="3340" spans="53:55" x14ac:dyDescent="0.25">
      <c r="BA3340" s="164" t="s">
        <v>3716</v>
      </c>
      <c r="BB3340" s="164">
        <v>352.89299999999997</v>
      </c>
      <c r="BC3340" s="82">
        <f t="shared" si="69"/>
        <v>427.00052999999997</v>
      </c>
    </row>
    <row r="3341" spans="53:55" x14ac:dyDescent="0.25">
      <c r="BA3341" s="164" t="s">
        <v>3717</v>
      </c>
      <c r="BB3341" s="164">
        <v>420.661</v>
      </c>
      <c r="BC3341" s="82">
        <f t="shared" si="69"/>
        <v>508.99980999999997</v>
      </c>
    </row>
    <row r="3342" spans="53:55" x14ac:dyDescent="0.25">
      <c r="BA3342" s="164" t="s">
        <v>3718</v>
      </c>
      <c r="BB3342" s="164">
        <v>433.05799999999999</v>
      </c>
      <c r="BC3342" s="82">
        <f t="shared" si="69"/>
        <v>524.00018</v>
      </c>
    </row>
    <row r="3343" spans="53:55" x14ac:dyDescent="0.25">
      <c r="BA3343" s="164" t="s">
        <v>3719</v>
      </c>
      <c r="BB3343" s="164">
        <v>497.52100000000002</v>
      </c>
      <c r="BC3343" s="82">
        <f t="shared" si="69"/>
        <v>602.00040999999999</v>
      </c>
    </row>
    <row r="3344" spans="53:55" x14ac:dyDescent="0.25">
      <c r="BA3344" s="164" t="s">
        <v>3720</v>
      </c>
      <c r="BB3344" s="164">
        <v>518.18200000000002</v>
      </c>
      <c r="BC3344" s="82">
        <f t="shared" si="69"/>
        <v>627.00022000000001</v>
      </c>
    </row>
    <row r="3345" spans="53:55" x14ac:dyDescent="0.25">
      <c r="BA3345" s="164" t="s">
        <v>3721</v>
      </c>
      <c r="BB3345" s="164">
        <v>585.95000000000005</v>
      </c>
      <c r="BC3345" s="82">
        <f t="shared" si="69"/>
        <v>708.99950000000001</v>
      </c>
    </row>
    <row r="3346" spans="53:55" x14ac:dyDescent="0.25">
      <c r="BA3346" s="164" t="s">
        <v>3722</v>
      </c>
      <c r="BB3346" s="164">
        <v>624.79300000000001</v>
      </c>
      <c r="BC3346" s="82">
        <f t="shared" si="69"/>
        <v>755.99952999999994</v>
      </c>
    </row>
    <row r="3347" spans="53:55" x14ac:dyDescent="0.25">
      <c r="BA3347" s="164" t="s">
        <v>3723</v>
      </c>
      <c r="BB3347" s="164">
        <v>675.20699999999999</v>
      </c>
      <c r="BC3347" s="82">
        <f t="shared" si="69"/>
        <v>817.00046999999995</v>
      </c>
    </row>
    <row r="3348" spans="53:55" x14ac:dyDescent="0.25">
      <c r="BA3348" s="164" t="s">
        <v>3724</v>
      </c>
      <c r="BB3348" s="164">
        <v>772.72699999999998</v>
      </c>
      <c r="BC3348" s="82">
        <f t="shared" si="69"/>
        <v>934.99966999999992</v>
      </c>
    </row>
    <row r="3349" spans="53:55" x14ac:dyDescent="0.25">
      <c r="BA3349" s="164" t="s">
        <v>3725</v>
      </c>
      <c r="BB3349" s="164">
        <v>877.68600000000004</v>
      </c>
      <c r="BC3349" s="82">
        <f t="shared" si="69"/>
        <v>1062.0000600000001</v>
      </c>
    </row>
    <row r="3350" spans="53:55" x14ac:dyDescent="0.25">
      <c r="BA3350" s="164" t="s">
        <v>3726</v>
      </c>
      <c r="BB3350" s="164">
        <v>961.15700000000004</v>
      </c>
      <c r="BC3350" s="82">
        <f t="shared" si="69"/>
        <v>1162.9999700000001</v>
      </c>
    </row>
    <row r="3351" spans="53:55" x14ac:dyDescent="0.25">
      <c r="BA3351" s="164" t="s">
        <v>3727</v>
      </c>
      <c r="BB3351" s="164">
        <v>1003.306</v>
      </c>
      <c r="BC3351" s="82">
        <f t="shared" si="69"/>
        <v>1214.00026</v>
      </c>
    </row>
    <row r="3352" spans="53:55" x14ac:dyDescent="0.25">
      <c r="BA3352" s="164" t="s">
        <v>3728</v>
      </c>
      <c r="BB3352" s="164">
        <v>1190.0830000000001</v>
      </c>
      <c r="BC3352" s="82">
        <f t="shared" si="69"/>
        <v>1440.0004300000001</v>
      </c>
    </row>
    <row r="3353" spans="53:55" x14ac:dyDescent="0.25">
      <c r="BA3353" s="164" t="s">
        <v>3729</v>
      </c>
      <c r="BB3353" s="164">
        <v>1266.942</v>
      </c>
      <c r="BC3353" s="82">
        <f t="shared" si="69"/>
        <v>1532.99982</v>
      </c>
    </row>
    <row r="3354" spans="53:55" x14ac:dyDescent="0.25">
      <c r="BA3354" s="164" t="s">
        <v>3730</v>
      </c>
      <c r="BB3354" s="164">
        <v>1432.231</v>
      </c>
      <c r="BC3354" s="82">
        <f t="shared" si="69"/>
        <v>1732.9995099999999</v>
      </c>
    </row>
    <row r="3355" spans="53:55" x14ac:dyDescent="0.25">
      <c r="BA3355" s="164" t="s">
        <v>3731</v>
      </c>
      <c r="BB3355" s="164">
        <v>1517.355</v>
      </c>
      <c r="BC3355" s="82">
        <f t="shared" si="69"/>
        <v>1835.99955</v>
      </c>
    </row>
    <row r="3356" spans="53:55" x14ac:dyDescent="0.25">
      <c r="BA3356" s="164" t="s">
        <v>3732</v>
      </c>
      <c r="BB3356" s="164">
        <v>1598.347</v>
      </c>
      <c r="BC3356" s="82">
        <f t="shared" si="69"/>
        <v>1933.9998699999999</v>
      </c>
    </row>
    <row r="3357" spans="53:55" x14ac:dyDescent="0.25">
      <c r="BA3357" s="164" t="s">
        <v>3733</v>
      </c>
      <c r="BB3357" s="164">
        <v>1987.6030000000001</v>
      </c>
      <c r="BC3357" s="82">
        <f t="shared" si="69"/>
        <v>2404.9996299999998</v>
      </c>
    </row>
    <row r="3358" spans="53:55" x14ac:dyDescent="0.25">
      <c r="BA3358" s="164" t="s">
        <v>3734</v>
      </c>
      <c r="BB3358" s="164">
        <v>2589.2559999999999</v>
      </c>
      <c r="BC3358" s="82">
        <f t="shared" si="69"/>
        <v>3132.9997599999997</v>
      </c>
    </row>
    <row r="3359" spans="53:55" x14ac:dyDescent="0.25">
      <c r="BA3359" s="164" t="s">
        <v>3735</v>
      </c>
      <c r="BB3359" s="164">
        <v>352.89299999999997</v>
      </c>
      <c r="BC3359" s="82">
        <f t="shared" si="69"/>
        <v>427.00052999999997</v>
      </c>
    </row>
    <row r="3360" spans="53:55" x14ac:dyDescent="0.25">
      <c r="BA3360" s="164" t="s">
        <v>3736</v>
      </c>
      <c r="BB3360" s="164">
        <v>420.661</v>
      </c>
      <c r="BC3360" s="82">
        <f t="shared" si="69"/>
        <v>508.99980999999997</v>
      </c>
    </row>
    <row r="3361" spans="53:55" x14ac:dyDescent="0.25">
      <c r="BA3361" s="164" t="s">
        <v>3737</v>
      </c>
      <c r="BB3361" s="164">
        <v>433.05799999999999</v>
      </c>
      <c r="BC3361" s="82">
        <f t="shared" si="69"/>
        <v>524.00018</v>
      </c>
    </row>
    <row r="3362" spans="53:55" x14ac:dyDescent="0.25">
      <c r="BA3362" s="164" t="s">
        <v>3738</v>
      </c>
      <c r="BB3362" s="164">
        <v>497.52100000000002</v>
      </c>
      <c r="BC3362" s="82">
        <f t="shared" si="69"/>
        <v>602.00040999999999</v>
      </c>
    </row>
    <row r="3363" spans="53:55" x14ac:dyDescent="0.25">
      <c r="BA3363" s="164" t="s">
        <v>3739</v>
      </c>
      <c r="BB3363" s="164">
        <v>518.18200000000002</v>
      </c>
      <c r="BC3363" s="82">
        <f t="shared" si="69"/>
        <v>627.00022000000001</v>
      </c>
    </row>
    <row r="3364" spans="53:55" x14ac:dyDescent="0.25">
      <c r="BA3364" s="164" t="s">
        <v>3740</v>
      </c>
      <c r="BB3364" s="164">
        <v>585.95000000000005</v>
      </c>
      <c r="BC3364" s="82">
        <f t="shared" si="69"/>
        <v>708.99950000000001</v>
      </c>
    </row>
    <row r="3365" spans="53:55" x14ac:dyDescent="0.25">
      <c r="BA3365" s="164" t="s">
        <v>3741</v>
      </c>
      <c r="BB3365" s="164">
        <v>624.79300000000001</v>
      </c>
      <c r="BC3365" s="82">
        <f t="shared" si="69"/>
        <v>755.99952999999994</v>
      </c>
    </row>
    <row r="3366" spans="53:55" x14ac:dyDescent="0.25">
      <c r="BA3366" s="164" t="s">
        <v>3742</v>
      </c>
      <c r="BB3366" s="164">
        <v>675.20699999999999</v>
      </c>
      <c r="BC3366" s="82">
        <f t="shared" si="69"/>
        <v>817.00046999999995</v>
      </c>
    </row>
    <row r="3367" spans="53:55" x14ac:dyDescent="0.25">
      <c r="BA3367" s="164" t="s">
        <v>3743</v>
      </c>
      <c r="BB3367" s="164">
        <v>772.72699999999998</v>
      </c>
      <c r="BC3367" s="82">
        <f t="shared" si="69"/>
        <v>934.99966999999992</v>
      </c>
    </row>
    <row r="3368" spans="53:55" x14ac:dyDescent="0.25">
      <c r="BA3368" s="164" t="s">
        <v>3744</v>
      </c>
      <c r="BB3368" s="164">
        <v>877.68600000000004</v>
      </c>
      <c r="BC3368" s="82">
        <f t="shared" si="69"/>
        <v>1062.0000600000001</v>
      </c>
    </row>
    <row r="3369" spans="53:55" x14ac:dyDescent="0.25">
      <c r="BA3369" s="164" t="s">
        <v>3745</v>
      </c>
      <c r="BB3369" s="164">
        <v>961.15700000000004</v>
      </c>
      <c r="BC3369" s="82">
        <f t="shared" si="69"/>
        <v>1162.9999700000001</v>
      </c>
    </row>
    <row r="3370" spans="53:55" x14ac:dyDescent="0.25">
      <c r="BA3370" s="164" t="s">
        <v>3746</v>
      </c>
      <c r="BB3370" s="164">
        <v>1003.306</v>
      </c>
      <c r="BC3370" s="82">
        <f t="shared" si="69"/>
        <v>1214.00026</v>
      </c>
    </row>
    <row r="3371" spans="53:55" x14ac:dyDescent="0.25">
      <c r="BA3371" s="164" t="s">
        <v>3747</v>
      </c>
      <c r="BB3371" s="164">
        <v>1190.0830000000001</v>
      </c>
      <c r="BC3371" s="82">
        <f t="shared" si="69"/>
        <v>1440.0004300000001</v>
      </c>
    </row>
    <row r="3372" spans="53:55" x14ac:dyDescent="0.25">
      <c r="BA3372" s="164" t="s">
        <v>3748</v>
      </c>
      <c r="BB3372" s="164">
        <v>1266.942</v>
      </c>
      <c r="BC3372" s="82">
        <f t="shared" si="69"/>
        <v>1532.99982</v>
      </c>
    </row>
    <row r="3373" spans="53:55" x14ac:dyDescent="0.25">
      <c r="BA3373" s="164" t="s">
        <v>3749</v>
      </c>
      <c r="BB3373" s="164">
        <v>1432.231</v>
      </c>
      <c r="BC3373" s="82">
        <f t="shared" si="69"/>
        <v>1732.9995099999999</v>
      </c>
    </row>
    <row r="3374" spans="53:55" x14ac:dyDescent="0.25">
      <c r="BA3374" s="164" t="s">
        <v>3750</v>
      </c>
      <c r="BB3374" s="164">
        <v>1517.355</v>
      </c>
      <c r="BC3374" s="82">
        <f t="shared" si="69"/>
        <v>1835.99955</v>
      </c>
    </row>
    <row r="3375" spans="53:55" x14ac:dyDescent="0.25">
      <c r="BA3375" s="164" t="s">
        <v>3751</v>
      </c>
      <c r="BB3375" s="164">
        <v>1598.347</v>
      </c>
      <c r="BC3375" s="82">
        <f t="shared" si="69"/>
        <v>1933.9998699999999</v>
      </c>
    </row>
    <row r="3376" spans="53:55" x14ac:dyDescent="0.25">
      <c r="BA3376" s="164" t="s">
        <v>3752</v>
      </c>
      <c r="BB3376" s="164">
        <v>1987.6030000000001</v>
      </c>
      <c r="BC3376" s="82">
        <f t="shared" si="69"/>
        <v>2404.9996299999998</v>
      </c>
    </row>
    <row r="3377" spans="53:55" x14ac:dyDescent="0.25">
      <c r="BA3377" s="164" t="s">
        <v>3753</v>
      </c>
      <c r="BB3377" s="164">
        <v>2589.2559999999999</v>
      </c>
      <c r="BC3377" s="82">
        <f t="shared" si="69"/>
        <v>3132.9997599999997</v>
      </c>
    </row>
    <row r="3378" spans="53:55" x14ac:dyDescent="0.25">
      <c r="BA3378" s="164" t="s">
        <v>3754</v>
      </c>
      <c r="BB3378" s="164">
        <v>352.89299999999997</v>
      </c>
      <c r="BC3378" s="82">
        <f t="shared" si="69"/>
        <v>427.00052999999997</v>
      </c>
    </row>
    <row r="3379" spans="53:55" x14ac:dyDescent="0.25">
      <c r="BA3379" s="164" t="s">
        <v>3755</v>
      </c>
      <c r="BB3379" s="164">
        <v>420.661</v>
      </c>
      <c r="BC3379" s="82">
        <f t="shared" si="69"/>
        <v>508.99980999999997</v>
      </c>
    </row>
    <row r="3380" spans="53:55" x14ac:dyDescent="0.25">
      <c r="BA3380" s="164" t="s">
        <v>3756</v>
      </c>
      <c r="BB3380" s="164">
        <v>433.05799999999999</v>
      </c>
      <c r="BC3380" s="82">
        <f t="shared" si="69"/>
        <v>524.00018</v>
      </c>
    </row>
    <row r="3381" spans="53:55" x14ac:dyDescent="0.25">
      <c r="BA3381" s="164" t="s">
        <v>3757</v>
      </c>
      <c r="BB3381" s="164">
        <v>497.52100000000002</v>
      </c>
      <c r="BC3381" s="82">
        <f t="shared" si="69"/>
        <v>602.00040999999999</v>
      </c>
    </row>
    <row r="3382" spans="53:55" x14ac:dyDescent="0.25">
      <c r="BA3382" s="164" t="s">
        <v>3758</v>
      </c>
      <c r="BB3382" s="164">
        <v>518.18200000000002</v>
      </c>
      <c r="BC3382" s="82">
        <f t="shared" si="69"/>
        <v>627.00022000000001</v>
      </c>
    </row>
    <row r="3383" spans="53:55" x14ac:dyDescent="0.25">
      <c r="BA3383" s="164" t="s">
        <v>3759</v>
      </c>
      <c r="BB3383" s="164">
        <v>585.95000000000005</v>
      </c>
      <c r="BC3383" s="82">
        <f t="shared" si="69"/>
        <v>708.99950000000001</v>
      </c>
    </row>
    <row r="3384" spans="53:55" x14ac:dyDescent="0.25">
      <c r="BA3384" s="164" t="s">
        <v>3760</v>
      </c>
      <c r="BB3384" s="164">
        <v>624.79300000000001</v>
      </c>
      <c r="BC3384" s="82">
        <f t="shared" si="69"/>
        <v>755.99952999999994</v>
      </c>
    </row>
    <row r="3385" spans="53:55" x14ac:dyDescent="0.25">
      <c r="BA3385" s="164" t="s">
        <v>3761</v>
      </c>
      <c r="BB3385" s="164">
        <v>675.20699999999999</v>
      </c>
      <c r="BC3385" s="82">
        <f t="shared" si="69"/>
        <v>817.00046999999995</v>
      </c>
    </row>
    <row r="3386" spans="53:55" x14ac:dyDescent="0.25">
      <c r="BA3386" s="164" t="s">
        <v>3762</v>
      </c>
      <c r="BB3386" s="164">
        <v>772.72699999999998</v>
      </c>
      <c r="BC3386" s="82">
        <f t="shared" si="69"/>
        <v>934.99966999999992</v>
      </c>
    </row>
    <row r="3387" spans="53:55" x14ac:dyDescent="0.25">
      <c r="BA3387" s="164" t="s">
        <v>3763</v>
      </c>
      <c r="BB3387" s="164">
        <v>877.68600000000004</v>
      </c>
      <c r="BC3387" s="82">
        <f t="shared" si="69"/>
        <v>1062.0000600000001</v>
      </c>
    </row>
    <row r="3388" spans="53:55" x14ac:dyDescent="0.25">
      <c r="BA3388" s="164" t="s">
        <v>3764</v>
      </c>
      <c r="BB3388" s="164">
        <v>961.15700000000004</v>
      </c>
      <c r="BC3388" s="82">
        <f t="shared" si="69"/>
        <v>1162.9999700000001</v>
      </c>
    </row>
    <row r="3389" spans="53:55" x14ac:dyDescent="0.25">
      <c r="BA3389" s="164" t="s">
        <v>3765</v>
      </c>
      <c r="BB3389" s="164">
        <v>1003.306</v>
      </c>
      <c r="BC3389" s="82">
        <f t="shared" si="69"/>
        <v>1214.00026</v>
      </c>
    </row>
    <row r="3390" spans="53:55" x14ac:dyDescent="0.25">
      <c r="BA3390" s="164" t="s">
        <v>3766</v>
      </c>
      <c r="BB3390" s="164">
        <v>1190.0830000000001</v>
      </c>
      <c r="BC3390" s="82">
        <f t="shared" si="69"/>
        <v>1440.0004300000001</v>
      </c>
    </row>
    <row r="3391" spans="53:55" x14ac:dyDescent="0.25">
      <c r="BA3391" s="164" t="s">
        <v>3767</v>
      </c>
      <c r="BB3391" s="164">
        <v>1266.942</v>
      </c>
      <c r="BC3391" s="82">
        <f t="shared" si="69"/>
        <v>1532.99982</v>
      </c>
    </row>
    <row r="3392" spans="53:55" x14ac:dyDescent="0.25">
      <c r="BA3392" s="164" t="s">
        <v>3768</v>
      </c>
      <c r="BB3392" s="164">
        <v>1432.231</v>
      </c>
      <c r="BC3392" s="82">
        <f t="shared" si="69"/>
        <v>1732.9995099999999</v>
      </c>
    </row>
    <row r="3393" spans="53:55" x14ac:dyDescent="0.25">
      <c r="BA3393" s="164" t="s">
        <v>3769</v>
      </c>
      <c r="BB3393" s="164">
        <v>1517.355</v>
      </c>
      <c r="BC3393" s="82">
        <f t="shared" si="69"/>
        <v>1835.99955</v>
      </c>
    </row>
    <row r="3394" spans="53:55" x14ac:dyDescent="0.25">
      <c r="BA3394" s="164" t="s">
        <v>3770</v>
      </c>
      <c r="BB3394" s="164">
        <v>1598.347</v>
      </c>
      <c r="BC3394" s="82">
        <f t="shared" si="69"/>
        <v>1933.9998699999999</v>
      </c>
    </row>
    <row r="3395" spans="53:55" x14ac:dyDescent="0.25">
      <c r="BA3395" s="164" t="s">
        <v>3771</v>
      </c>
      <c r="BB3395" s="164">
        <v>1987.6030000000001</v>
      </c>
      <c r="BC3395" s="82">
        <f t="shared" ref="BC3395:BC3458" si="70">BB3395*1.21</f>
        <v>2404.9996299999998</v>
      </c>
    </row>
    <row r="3396" spans="53:55" x14ac:dyDescent="0.25">
      <c r="BA3396" s="164" t="s">
        <v>3772</v>
      </c>
      <c r="BB3396" s="164">
        <v>2589.2559999999999</v>
      </c>
      <c r="BC3396" s="82">
        <f t="shared" si="70"/>
        <v>3132.9997599999997</v>
      </c>
    </row>
    <row r="3397" spans="53:55" x14ac:dyDescent="0.25">
      <c r="BA3397" s="164" t="s">
        <v>3773</v>
      </c>
      <c r="BB3397" s="164">
        <v>352.89299999999997</v>
      </c>
      <c r="BC3397" s="82">
        <f t="shared" si="70"/>
        <v>427.00052999999997</v>
      </c>
    </row>
    <row r="3398" spans="53:55" x14ac:dyDescent="0.25">
      <c r="BA3398" s="164" t="s">
        <v>3774</v>
      </c>
      <c r="BB3398" s="164">
        <v>420.661</v>
      </c>
      <c r="BC3398" s="82">
        <f t="shared" si="70"/>
        <v>508.99980999999997</v>
      </c>
    </row>
    <row r="3399" spans="53:55" x14ac:dyDescent="0.25">
      <c r="BA3399" s="164" t="s">
        <v>3775</v>
      </c>
      <c r="BB3399" s="164">
        <v>433.05799999999999</v>
      </c>
      <c r="BC3399" s="82">
        <f t="shared" si="70"/>
        <v>524.00018</v>
      </c>
    </row>
    <row r="3400" spans="53:55" x14ac:dyDescent="0.25">
      <c r="BA3400" s="164" t="s">
        <v>3776</v>
      </c>
      <c r="BB3400" s="164">
        <v>497.52100000000002</v>
      </c>
      <c r="BC3400" s="82">
        <f t="shared" si="70"/>
        <v>602.00040999999999</v>
      </c>
    </row>
    <row r="3401" spans="53:55" x14ac:dyDescent="0.25">
      <c r="BA3401" s="164" t="s">
        <v>3777</v>
      </c>
      <c r="BB3401" s="164">
        <v>518.18200000000002</v>
      </c>
      <c r="BC3401" s="82">
        <f t="shared" si="70"/>
        <v>627.00022000000001</v>
      </c>
    </row>
    <row r="3402" spans="53:55" x14ac:dyDescent="0.25">
      <c r="BA3402" s="164" t="s">
        <v>3778</v>
      </c>
      <c r="BB3402" s="164">
        <v>585.95000000000005</v>
      </c>
      <c r="BC3402" s="82">
        <f t="shared" si="70"/>
        <v>708.99950000000001</v>
      </c>
    </row>
    <row r="3403" spans="53:55" x14ac:dyDescent="0.25">
      <c r="BA3403" s="164" t="s">
        <v>3779</v>
      </c>
      <c r="BB3403" s="164">
        <v>624.79300000000001</v>
      </c>
      <c r="BC3403" s="82">
        <f t="shared" si="70"/>
        <v>755.99952999999994</v>
      </c>
    </row>
    <row r="3404" spans="53:55" x14ac:dyDescent="0.25">
      <c r="BA3404" s="164" t="s">
        <v>3780</v>
      </c>
      <c r="BB3404" s="164">
        <v>675.20699999999999</v>
      </c>
      <c r="BC3404" s="82">
        <f t="shared" si="70"/>
        <v>817.00046999999995</v>
      </c>
    </row>
    <row r="3405" spans="53:55" x14ac:dyDescent="0.25">
      <c r="BA3405" s="164" t="s">
        <v>3781</v>
      </c>
      <c r="BB3405" s="164">
        <v>772.72699999999998</v>
      </c>
      <c r="BC3405" s="82">
        <f t="shared" si="70"/>
        <v>934.99966999999992</v>
      </c>
    </row>
    <row r="3406" spans="53:55" x14ac:dyDescent="0.25">
      <c r="BA3406" s="164" t="s">
        <v>3782</v>
      </c>
      <c r="BB3406" s="164">
        <v>877.68600000000004</v>
      </c>
      <c r="BC3406" s="82">
        <f t="shared" si="70"/>
        <v>1062.0000600000001</v>
      </c>
    </row>
    <row r="3407" spans="53:55" x14ac:dyDescent="0.25">
      <c r="BA3407" s="164" t="s">
        <v>3783</v>
      </c>
      <c r="BB3407" s="164">
        <v>961.15700000000004</v>
      </c>
      <c r="BC3407" s="82">
        <f t="shared" si="70"/>
        <v>1162.9999700000001</v>
      </c>
    </row>
    <row r="3408" spans="53:55" x14ac:dyDescent="0.25">
      <c r="BA3408" s="164" t="s">
        <v>3784</v>
      </c>
      <c r="BB3408" s="164">
        <v>1003.306</v>
      </c>
      <c r="BC3408" s="82">
        <f t="shared" si="70"/>
        <v>1214.00026</v>
      </c>
    </row>
    <row r="3409" spans="53:55" x14ac:dyDescent="0.25">
      <c r="BA3409" s="164" t="s">
        <v>3785</v>
      </c>
      <c r="BB3409" s="164">
        <v>1190.0830000000001</v>
      </c>
      <c r="BC3409" s="82">
        <f t="shared" si="70"/>
        <v>1440.0004300000001</v>
      </c>
    </row>
    <row r="3410" spans="53:55" x14ac:dyDescent="0.25">
      <c r="BA3410" s="164" t="s">
        <v>3786</v>
      </c>
      <c r="BB3410" s="164">
        <v>1266.942</v>
      </c>
      <c r="BC3410" s="82">
        <f t="shared" si="70"/>
        <v>1532.99982</v>
      </c>
    </row>
    <row r="3411" spans="53:55" x14ac:dyDescent="0.25">
      <c r="BA3411" s="164" t="s">
        <v>3787</v>
      </c>
      <c r="BB3411" s="164">
        <v>1432.231</v>
      </c>
      <c r="BC3411" s="82">
        <f t="shared" si="70"/>
        <v>1732.9995099999999</v>
      </c>
    </row>
    <row r="3412" spans="53:55" x14ac:dyDescent="0.25">
      <c r="BA3412" s="164" t="s">
        <v>3788</v>
      </c>
      <c r="BB3412" s="164">
        <v>1517.355</v>
      </c>
      <c r="BC3412" s="82">
        <f t="shared" si="70"/>
        <v>1835.99955</v>
      </c>
    </row>
    <row r="3413" spans="53:55" x14ac:dyDescent="0.25">
      <c r="BA3413" s="164" t="s">
        <v>3789</v>
      </c>
      <c r="BB3413" s="164">
        <v>1598.347</v>
      </c>
      <c r="BC3413" s="82">
        <f t="shared" si="70"/>
        <v>1933.9998699999999</v>
      </c>
    </row>
    <row r="3414" spans="53:55" x14ac:dyDescent="0.25">
      <c r="BA3414" s="164" t="s">
        <v>3790</v>
      </c>
      <c r="BB3414" s="164">
        <v>1987.6030000000001</v>
      </c>
      <c r="BC3414" s="82">
        <f t="shared" si="70"/>
        <v>2404.9996299999998</v>
      </c>
    </row>
    <row r="3415" spans="53:55" x14ac:dyDescent="0.25">
      <c r="BA3415" s="164" t="s">
        <v>3791</v>
      </c>
      <c r="BB3415" s="164">
        <v>2589.2559999999999</v>
      </c>
      <c r="BC3415" s="82">
        <f t="shared" si="70"/>
        <v>3132.9997599999997</v>
      </c>
    </row>
    <row r="3416" spans="53:55" x14ac:dyDescent="0.25">
      <c r="BA3416" s="164" t="s">
        <v>3792</v>
      </c>
      <c r="BB3416" s="164">
        <v>414.05</v>
      </c>
      <c r="BC3416" s="82">
        <f t="shared" si="70"/>
        <v>501.00049999999999</v>
      </c>
    </row>
    <row r="3417" spans="53:55" x14ac:dyDescent="0.25">
      <c r="BA3417" s="164" t="s">
        <v>3793</v>
      </c>
      <c r="BB3417" s="164">
        <v>415.702</v>
      </c>
      <c r="BC3417" s="82">
        <f t="shared" si="70"/>
        <v>502.99941999999999</v>
      </c>
    </row>
    <row r="3418" spans="53:55" x14ac:dyDescent="0.25">
      <c r="BA3418" s="164" t="s">
        <v>3794</v>
      </c>
      <c r="BB3418" s="164">
        <v>495.86799999999999</v>
      </c>
      <c r="BC3418" s="82">
        <f t="shared" si="70"/>
        <v>600.00027999999998</v>
      </c>
    </row>
    <row r="3419" spans="53:55" x14ac:dyDescent="0.25">
      <c r="BA3419" s="164" t="s">
        <v>3795</v>
      </c>
      <c r="BB3419" s="164">
        <v>567.76900000000001</v>
      </c>
      <c r="BC3419" s="82">
        <f t="shared" si="70"/>
        <v>687.00049000000001</v>
      </c>
    </row>
    <row r="3420" spans="53:55" x14ac:dyDescent="0.25">
      <c r="BA3420" s="164" t="s">
        <v>3796</v>
      </c>
      <c r="BB3420" s="164">
        <v>520.66099999999994</v>
      </c>
      <c r="BC3420" s="82">
        <f t="shared" si="70"/>
        <v>629.99980999999991</v>
      </c>
    </row>
    <row r="3421" spans="53:55" x14ac:dyDescent="0.25">
      <c r="BA3421" s="164" t="s">
        <v>3797</v>
      </c>
      <c r="BB3421" s="164">
        <v>588.42999999999995</v>
      </c>
      <c r="BC3421" s="82">
        <f t="shared" si="70"/>
        <v>712.00029999999992</v>
      </c>
    </row>
    <row r="3422" spans="53:55" x14ac:dyDescent="0.25">
      <c r="BA3422" s="164" t="s">
        <v>3798</v>
      </c>
      <c r="BB3422" s="164">
        <v>534.71100000000001</v>
      </c>
      <c r="BC3422" s="82">
        <f t="shared" si="70"/>
        <v>647.00031000000001</v>
      </c>
    </row>
    <row r="3423" spans="53:55" x14ac:dyDescent="0.25">
      <c r="BA3423" s="164" t="s">
        <v>3799</v>
      </c>
      <c r="BB3423" s="164">
        <v>451.24</v>
      </c>
      <c r="BC3423" s="82">
        <f t="shared" si="70"/>
        <v>546.00040000000001</v>
      </c>
    </row>
    <row r="3424" spans="53:55" x14ac:dyDescent="0.25">
      <c r="BA3424" s="164" t="s">
        <v>3800</v>
      </c>
      <c r="BB3424" s="164">
        <v>542.97500000000002</v>
      </c>
      <c r="BC3424" s="82">
        <f t="shared" si="70"/>
        <v>656.99975000000006</v>
      </c>
    </row>
    <row r="3425" spans="53:55" x14ac:dyDescent="0.25">
      <c r="BA3425" s="164" t="s">
        <v>3801</v>
      </c>
      <c r="BB3425" s="164">
        <v>588.42999999999995</v>
      </c>
      <c r="BC3425" s="82">
        <f t="shared" si="70"/>
        <v>712.00029999999992</v>
      </c>
    </row>
    <row r="3426" spans="53:55" x14ac:dyDescent="0.25">
      <c r="BA3426" s="164" t="s">
        <v>3802</v>
      </c>
      <c r="BB3426" s="164">
        <v>569.42100000000005</v>
      </c>
      <c r="BC3426" s="82">
        <f t="shared" si="70"/>
        <v>688.99941000000001</v>
      </c>
    </row>
    <row r="3427" spans="53:55" x14ac:dyDescent="0.25">
      <c r="BA3427" s="164" t="s">
        <v>3803</v>
      </c>
      <c r="BB3427" s="164">
        <v>590.90899999999999</v>
      </c>
      <c r="BC3427" s="82">
        <f t="shared" si="70"/>
        <v>714.99988999999994</v>
      </c>
    </row>
    <row r="3428" spans="53:55" x14ac:dyDescent="0.25">
      <c r="BA3428" s="164" t="s">
        <v>3804</v>
      </c>
      <c r="BB3428" s="164">
        <v>700.82600000000002</v>
      </c>
      <c r="BC3428" s="82">
        <f t="shared" si="70"/>
        <v>847.99946</v>
      </c>
    </row>
    <row r="3429" spans="53:55" x14ac:dyDescent="0.25">
      <c r="BA3429" s="164" t="s">
        <v>3805</v>
      </c>
      <c r="BB3429" s="164">
        <v>661.15700000000004</v>
      </c>
      <c r="BC3429" s="82">
        <f t="shared" si="70"/>
        <v>799.99997000000008</v>
      </c>
    </row>
    <row r="3430" spans="53:55" x14ac:dyDescent="0.25">
      <c r="BA3430" s="164" t="s">
        <v>3806</v>
      </c>
      <c r="BB3430" s="164">
        <v>654.54499999999996</v>
      </c>
      <c r="BC3430" s="82">
        <f t="shared" si="70"/>
        <v>791.99944999999991</v>
      </c>
    </row>
    <row r="3431" spans="53:55" x14ac:dyDescent="0.25">
      <c r="BA3431" s="164" t="s">
        <v>3807</v>
      </c>
      <c r="BB3431" s="164">
        <v>670.24800000000005</v>
      </c>
      <c r="BC3431" s="82">
        <f t="shared" si="70"/>
        <v>811.00008000000003</v>
      </c>
    </row>
    <row r="3432" spans="53:55" x14ac:dyDescent="0.25">
      <c r="BA3432" s="164" t="s">
        <v>3808</v>
      </c>
      <c r="BB3432" s="164">
        <v>642.97500000000002</v>
      </c>
      <c r="BC3432" s="82">
        <f t="shared" si="70"/>
        <v>777.99974999999995</v>
      </c>
    </row>
    <row r="3433" spans="53:55" x14ac:dyDescent="0.25">
      <c r="BA3433" s="164" t="s">
        <v>3809</v>
      </c>
      <c r="BB3433" s="164">
        <v>685.12400000000002</v>
      </c>
      <c r="BC3433" s="82">
        <f t="shared" si="70"/>
        <v>829.00004000000001</v>
      </c>
    </row>
    <row r="3434" spans="53:55" x14ac:dyDescent="0.25">
      <c r="BA3434" s="164" t="s">
        <v>3810</v>
      </c>
      <c r="BB3434" s="164">
        <v>776.86</v>
      </c>
      <c r="BC3434" s="82">
        <f t="shared" si="70"/>
        <v>940.00059999999996</v>
      </c>
    </row>
    <row r="3435" spans="53:55" x14ac:dyDescent="0.25">
      <c r="BA3435" s="164" t="s">
        <v>3811</v>
      </c>
      <c r="BB3435" s="164">
        <v>954.54499999999996</v>
      </c>
      <c r="BC3435" s="82">
        <f t="shared" si="70"/>
        <v>1154.99945</v>
      </c>
    </row>
    <row r="3436" spans="53:55" x14ac:dyDescent="0.25">
      <c r="BA3436" s="164" t="s">
        <v>3812</v>
      </c>
      <c r="BB3436" s="164">
        <v>770.24800000000005</v>
      </c>
      <c r="BC3436" s="82">
        <f t="shared" si="70"/>
        <v>932.00008000000003</v>
      </c>
    </row>
    <row r="3437" spans="53:55" x14ac:dyDescent="0.25">
      <c r="BA3437" s="164" t="s">
        <v>3813</v>
      </c>
      <c r="BB3437" s="164">
        <v>852.89300000000003</v>
      </c>
      <c r="BC3437" s="82">
        <f t="shared" si="70"/>
        <v>1032.00053</v>
      </c>
    </row>
    <row r="3438" spans="53:55" x14ac:dyDescent="0.25">
      <c r="BA3438" s="164" t="s">
        <v>3814</v>
      </c>
      <c r="BB3438" s="164">
        <v>881.81799999999998</v>
      </c>
      <c r="BC3438" s="82">
        <f t="shared" si="70"/>
        <v>1066.9997799999999</v>
      </c>
    </row>
    <row r="3439" spans="53:55" x14ac:dyDescent="0.25">
      <c r="BA3439" s="164" t="s">
        <v>3815</v>
      </c>
      <c r="BB3439" s="164">
        <v>876.03300000000002</v>
      </c>
      <c r="BC3439" s="82">
        <f t="shared" si="70"/>
        <v>1059.9999299999999</v>
      </c>
    </row>
    <row r="3440" spans="53:55" x14ac:dyDescent="0.25">
      <c r="BA3440" s="164" t="s">
        <v>3816</v>
      </c>
      <c r="BB3440" s="164">
        <v>960.33100000000002</v>
      </c>
      <c r="BC3440" s="82">
        <f t="shared" si="70"/>
        <v>1162.0005100000001</v>
      </c>
    </row>
    <row r="3441" spans="53:55" x14ac:dyDescent="0.25">
      <c r="BA3441" s="164" t="s">
        <v>3817</v>
      </c>
      <c r="BB3441" s="164">
        <v>1071.0740000000001</v>
      </c>
      <c r="BC3441" s="82">
        <f t="shared" si="70"/>
        <v>1295.99954</v>
      </c>
    </row>
    <row r="3442" spans="53:55" x14ac:dyDescent="0.25">
      <c r="BA3442" s="164" t="s">
        <v>3818</v>
      </c>
      <c r="BB3442" s="164">
        <v>995.86800000000005</v>
      </c>
      <c r="BC3442" s="82">
        <f t="shared" si="70"/>
        <v>1205.00028</v>
      </c>
    </row>
    <row r="3443" spans="53:55" x14ac:dyDescent="0.25">
      <c r="BA3443" s="164" t="s">
        <v>3819</v>
      </c>
      <c r="BB3443" s="164">
        <v>1015.702</v>
      </c>
      <c r="BC3443" s="82">
        <f t="shared" si="70"/>
        <v>1228.9994199999999</v>
      </c>
    </row>
    <row r="3444" spans="53:55" x14ac:dyDescent="0.25">
      <c r="BA3444" s="164" t="s">
        <v>3820</v>
      </c>
      <c r="BB3444" s="164">
        <v>1052.893</v>
      </c>
      <c r="BC3444" s="82">
        <f t="shared" si="70"/>
        <v>1274.00053</v>
      </c>
    </row>
    <row r="3445" spans="53:55" x14ac:dyDescent="0.25">
      <c r="BA3445" s="164" t="s">
        <v>3821</v>
      </c>
      <c r="BB3445" s="164">
        <v>1172.7270000000001</v>
      </c>
      <c r="BC3445" s="82">
        <f t="shared" si="70"/>
        <v>1418.9996700000002</v>
      </c>
    </row>
    <row r="3446" spans="53:55" x14ac:dyDescent="0.25">
      <c r="BA3446" s="164" t="s">
        <v>3822</v>
      </c>
      <c r="BB3446" s="164">
        <v>1304.1320000000001</v>
      </c>
      <c r="BC3446" s="82">
        <f t="shared" si="70"/>
        <v>1577.99972</v>
      </c>
    </row>
    <row r="3447" spans="53:55" x14ac:dyDescent="0.25">
      <c r="BA3447" s="164" t="s">
        <v>3823</v>
      </c>
      <c r="BB3447" s="164">
        <v>1187.6030000000001</v>
      </c>
      <c r="BC3447" s="82">
        <f t="shared" si="70"/>
        <v>1436.99963</v>
      </c>
    </row>
    <row r="3448" spans="53:55" x14ac:dyDescent="0.25">
      <c r="BA3448" s="164" t="s">
        <v>3824</v>
      </c>
      <c r="BB3448" s="164">
        <v>1338.0170000000001</v>
      </c>
      <c r="BC3448" s="82">
        <f t="shared" si="70"/>
        <v>1619.0005699999999</v>
      </c>
    </row>
    <row r="3449" spans="53:55" x14ac:dyDescent="0.25">
      <c r="BA3449" s="164" t="s">
        <v>3825</v>
      </c>
      <c r="BB3449" s="164">
        <v>1436.364</v>
      </c>
      <c r="BC3449" s="82">
        <f t="shared" si="70"/>
        <v>1738.00044</v>
      </c>
    </row>
    <row r="3450" spans="53:55" x14ac:dyDescent="0.25">
      <c r="BA3450" s="164" t="s">
        <v>3826</v>
      </c>
      <c r="BB3450" s="164">
        <v>1575.2070000000001</v>
      </c>
      <c r="BC3450" s="82">
        <f t="shared" si="70"/>
        <v>1906.0004700000002</v>
      </c>
    </row>
    <row r="3451" spans="53:55" x14ac:dyDescent="0.25">
      <c r="BA3451" s="164" t="s">
        <v>3827</v>
      </c>
      <c r="BB3451" s="164">
        <v>517.35500000000002</v>
      </c>
      <c r="BC3451" s="82">
        <f t="shared" si="70"/>
        <v>625.99955</v>
      </c>
    </row>
    <row r="3452" spans="53:55" x14ac:dyDescent="0.25">
      <c r="BA3452" s="164" t="s">
        <v>3828</v>
      </c>
      <c r="BB3452" s="164">
        <v>519.00800000000004</v>
      </c>
      <c r="BC3452" s="82">
        <f t="shared" si="70"/>
        <v>627.99968000000001</v>
      </c>
    </row>
    <row r="3453" spans="53:55" x14ac:dyDescent="0.25">
      <c r="BA3453" s="164" t="s">
        <v>3829</v>
      </c>
      <c r="BB3453" s="164">
        <v>619.00800000000004</v>
      </c>
      <c r="BC3453" s="82">
        <f t="shared" si="70"/>
        <v>748.99968000000001</v>
      </c>
    </row>
    <row r="3454" spans="53:55" x14ac:dyDescent="0.25">
      <c r="BA3454" s="164" t="s">
        <v>3830</v>
      </c>
      <c r="BB3454" s="164">
        <v>709.09100000000001</v>
      </c>
      <c r="BC3454" s="82">
        <f t="shared" si="70"/>
        <v>858.00010999999995</v>
      </c>
    </row>
    <row r="3455" spans="53:55" x14ac:dyDescent="0.25">
      <c r="BA3455" s="164" t="s">
        <v>3831</v>
      </c>
      <c r="BB3455" s="164">
        <v>650.41300000000001</v>
      </c>
      <c r="BC3455" s="82">
        <f t="shared" si="70"/>
        <v>786.99973</v>
      </c>
    </row>
    <row r="3456" spans="53:55" x14ac:dyDescent="0.25">
      <c r="BA3456" s="164" t="s">
        <v>3832</v>
      </c>
      <c r="BB3456" s="164">
        <v>735.53700000000003</v>
      </c>
      <c r="BC3456" s="82">
        <f t="shared" si="70"/>
        <v>889.99977000000001</v>
      </c>
    </row>
    <row r="3457" spans="53:55" x14ac:dyDescent="0.25">
      <c r="BA3457" s="164" t="s">
        <v>3833</v>
      </c>
      <c r="BB3457" s="164">
        <v>667.76900000000001</v>
      </c>
      <c r="BC3457" s="82">
        <f t="shared" si="70"/>
        <v>808.00049000000001</v>
      </c>
    </row>
    <row r="3458" spans="53:55" x14ac:dyDescent="0.25">
      <c r="BA3458" s="164" t="s">
        <v>3834</v>
      </c>
      <c r="BB3458" s="164">
        <v>563.63599999999997</v>
      </c>
      <c r="BC3458" s="82">
        <f t="shared" si="70"/>
        <v>681.99955999999997</v>
      </c>
    </row>
    <row r="3459" spans="53:55" x14ac:dyDescent="0.25">
      <c r="BA3459" s="164" t="s">
        <v>3835</v>
      </c>
      <c r="BB3459" s="164">
        <v>678.51199999999994</v>
      </c>
      <c r="BC3459" s="82">
        <f t="shared" ref="BC3459:BC3522" si="71">BB3459*1.21</f>
        <v>820.99951999999996</v>
      </c>
    </row>
    <row r="3460" spans="53:55" x14ac:dyDescent="0.25">
      <c r="BA3460" s="164" t="s">
        <v>3836</v>
      </c>
      <c r="BB3460" s="164">
        <v>735.53700000000003</v>
      </c>
      <c r="BC3460" s="82">
        <f t="shared" si="71"/>
        <v>889.99977000000001</v>
      </c>
    </row>
    <row r="3461" spans="53:55" x14ac:dyDescent="0.25">
      <c r="BA3461" s="164" t="s">
        <v>3837</v>
      </c>
      <c r="BB3461" s="164">
        <v>711.57</v>
      </c>
      <c r="BC3461" s="82">
        <f t="shared" si="71"/>
        <v>860.99970000000008</v>
      </c>
    </row>
    <row r="3462" spans="53:55" x14ac:dyDescent="0.25">
      <c r="BA3462" s="164" t="s">
        <v>3838</v>
      </c>
      <c r="BB3462" s="164">
        <v>738.01700000000005</v>
      </c>
      <c r="BC3462" s="82">
        <f t="shared" si="71"/>
        <v>893.00057000000004</v>
      </c>
    </row>
    <row r="3463" spans="53:55" x14ac:dyDescent="0.25">
      <c r="BA3463" s="164" t="s">
        <v>3839</v>
      </c>
      <c r="BB3463" s="164">
        <v>876.03300000000002</v>
      </c>
      <c r="BC3463" s="82">
        <f t="shared" si="71"/>
        <v>1059.9999299999999</v>
      </c>
    </row>
    <row r="3464" spans="53:55" x14ac:dyDescent="0.25">
      <c r="BA3464" s="164" t="s">
        <v>3840</v>
      </c>
      <c r="BB3464" s="164">
        <v>826.44600000000003</v>
      </c>
      <c r="BC3464" s="82">
        <f t="shared" si="71"/>
        <v>999.99965999999995</v>
      </c>
    </row>
    <row r="3465" spans="53:55" x14ac:dyDescent="0.25">
      <c r="BA3465" s="164" t="s">
        <v>3841</v>
      </c>
      <c r="BB3465" s="164">
        <v>818.18200000000002</v>
      </c>
      <c r="BC3465" s="82">
        <f t="shared" si="71"/>
        <v>990.00022000000001</v>
      </c>
    </row>
    <row r="3466" spans="53:55" x14ac:dyDescent="0.25">
      <c r="BA3466" s="164" t="s">
        <v>3842</v>
      </c>
      <c r="BB3466" s="164">
        <v>837.19</v>
      </c>
      <c r="BC3466" s="82">
        <f t="shared" si="71"/>
        <v>1012.9999</v>
      </c>
    </row>
    <row r="3467" spans="53:55" x14ac:dyDescent="0.25">
      <c r="BA3467" s="164" t="s">
        <v>3843</v>
      </c>
      <c r="BB3467" s="164">
        <v>803.30600000000004</v>
      </c>
      <c r="BC3467" s="82">
        <f t="shared" si="71"/>
        <v>972.00026000000003</v>
      </c>
    </row>
    <row r="3468" spans="53:55" x14ac:dyDescent="0.25">
      <c r="BA3468" s="164" t="s">
        <v>3844</v>
      </c>
      <c r="BB3468" s="164">
        <v>856.19799999999998</v>
      </c>
      <c r="BC3468" s="82">
        <f t="shared" si="71"/>
        <v>1035.9995799999999</v>
      </c>
    </row>
    <row r="3469" spans="53:55" x14ac:dyDescent="0.25">
      <c r="BA3469" s="164" t="s">
        <v>3845</v>
      </c>
      <c r="BB3469" s="164">
        <v>970.24800000000005</v>
      </c>
      <c r="BC3469" s="82">
        <f t="shared" si="71"/>
        <v>1174.00008</v>
      </c>
    </row>
    <row r="3470" spans="53:55" x14ac:dyDescent="0.25">
      <c r="BA3470" s="164" t="s">
        <v>3846</v>
      </c>
      <c r="BB3470" s="164">
        <v>1192.5619999999999</v>
      </c>
      <c r="BC3470" s="82">
        <f t="shared" si="71"/>
        <v>1443.0000199999997</v>
      </c>
    </row>
    <row r="3471" spans="53:55" x14ac:dyDescent="0.25">
      <c r="BA3471" s="164" t="s">
        <v>3847</v>
      </c>
      <c r="BB3471" s="164">
        <v>961.98299999999995</v>
      </c>
      <c r="BC3471" s="82">
        <f t="shared" si="71"/>
        <v>1163.9994299999998</v>
      </c>
    </row>
    <row r="3472" spans="53:55" x14ac:dyDescent="0.25">
      <c r="BA3472" s="164" t="s">
        <v>3848</v>
      </c>
      <c r="BB3472" s="164">
        <v>1065.289</v>
      </c>
      <c r="BC3472" s="82">
        <f t="shared" si="71"/>
        <v>1288.9996899999999</v>
      </c>
    </row>
    <row r="3473" spans="53:55" x14ac:dyDescent="0.25">
      <c r="BA3473" s="164" t="s">
        <v>3849</v>
      </c>
      <c r="BB3473" s="164">
        <v>1101.653</v>
      </c>
      <c r="BC3473" s="82">
        <f t="shared" si="71"/>
        <v>1333.0001299999999</v>
      </c>
    </row>
    <row r="3474" spans="53:55" x14ac:dyDescent="0.25">
      <c r="BA3474" s="164" t="s">
        <v>3850</v>
      </c>
      <c r="BB3474" s="164">
        <v>1095.0409999999999</v>
      </c>
      <c r="BC3474" s="82">
        <f t="shared" si="71"/>
        <v>1324.9996099999998</v>
      </c>
    </row>
    <row r="3475" spans="53:55" x14ac:dyDescent="0.25">
      <c r="BA3475" s="164" t="s">
        <v>3851</v>
      </c>
      <c r="BB3475" s="164">
        <v>1200</v>
      </c>
      <c r="BC3475" s="82">
        <f t="shared" si="71"/>
        <v>1452</v>
      </c>
    </row>
    <row r="3476" spans="53:55" x14ac:dyDescent="0.25">
      <c r="BA3476" s="164" t="s">
        <v>3852</v>
      </c>
      <c r="BB3476" s="164">
        <v>1338.0170000000001</v>
      </c>
      <c r="BC3476" s="82">
        <f t="shared" si="71"/>
        <v>1619.0005699999999</v>
      </c>
    </row>
    <row r="3477" spans="53:55" x14ac:dyDescent="0.25">
      <c r="BA3477" s="164" t="s">
        <v>3853</v>
      </c>
      <c r="BB3477" s="164">
        <v>1244.6279999999999</v>
      </c>
      <c r="BC3477" s="82">
        <f t="shared" si="71"/>
        <v>1505.9998799999998</v>
      </c>
    </row>
    <row r="3478" spans="53:55" x14ac:dyDescent="0.25">
      <c r="BA3478" s="164" t="s">
        <v>3854</v>
      </c>
      <c r="BB3478" s="164">
        <v>1269.421</v>
      </c>
      <c r="BC3478" s="82">
        <f t="shared" si="71"/>
        <v>1535.9994100000001</v>
      </c>
    </row>
    <row r="3479" spans="53:55" x14ac:dyDescent="0.25">
      <c r="BA3479" s="164" t="s">
        <v>3855</v>
      </c>
      <c r="BB3479" s="164">
        <v>1315.702</v>
      </c>
      <c r="BC3479" s="82">
        <f t="shared" si="71"/>
        <v>1591.9994199999999</v>
      </c>
    </row>
    <row r="3480" spans="53:55" x14ac:dyDescent="0.25">
      <c r="BA3480" s="164" t="s">
        <v>3856</v>
      </c>
      <c r="BB3480" s="164">
        <v>1465.289</v>
      </c>
      <c r="BC3480" s="82">
        <f t="shared" si="71"/>
        <v>1772.9996899999999</v>
      </c>
    </row>
    <row r="3481" spans="53:55" x14ac:dyDescent="0.25">
      <c r="BA3481" s="164" t="s">
        <v>3857</v>
      </c>
      <c r="BB3481" s="164">
        <v>1629.752</v>
      </c>
      <c r="BC3481" s="82">
        <f t="shared" si="71"/>
        <v>1971.99992</v>
      </c>
    </row>
    <row r="3482" spans="53:55" x14ac:dyDescent="0.25">
      <c r="BA3482" s="164" t="s">
        <v>3858</v>
      </c>
      <c r="BB3482" s="164">
        <v>1484.298</v>
      </c>
      <c r="BC3482" s="82">
        <f t="shared" si="71"/>
        <v>1796.0005799999999</v>
      </c>
    </row>
    <row r="3483" spans="53:55" x14ac:dyDescent="0.25">
      <c r="BA3483" s="164" t="s">
        <v>3859</v>
      </c>
      <c r="BB3483" s="164">
        <v>1671.9010000000001</v>
      </c>
      <c r="BC3483" s="82">
        <f t="shared" si="71"/>
        <v>2023.0002099999999</v>
      </c>
    </row>
    <row r="3484" spans="53:55" x14ac:dyDescent="0.25">
      <c r="BA3484" s="164" t="s">
        <v>3860</v>
      </c>
      <c r="BB3484" s="164">
        <v>1795.0409999999999</v>
      </c>
      <c r="BC3484" s="82">
        <f t="shared" si="71"/>
        <v>2171.9996099999998</v>
      </c>
    </row>
    <row r="3485" spans="53:55" x14ac:dyDescent="0.25">
      <c r="BA3485" s="164" t="s">
        <v>3861</v>
      </c>
      <c r="BB3485" s="164">
        <v>1968.595</v>
      </c>
      <c r="BC3485" s="82">
        <f t="shared" si="71"/>
        <v>2381.9999499999999</v>
      </c>
    </row>
    <row r="3486" spans="53:55" x14ac:dyDescent="0.25">
      <c r="BA3486" s="164" t="s">
        <v>3862</v>
      </c>
      <c r="BB3486" s="164">
        <v>517.35500000000002</v>
      </c>
      <c r="BC3486" s="82">
        <f t="shared" si="71"/>
        <v>625.99955</v>
      </c>
    </row>
    <row r="3487" spans="53:55" x14ac:dyDescent="0.25">
      <c r="BA3487" s="164" t="s">
        <v>3863</v>
      </c>
      <c r="BB3487" s="164">
        <v>519.00800000000004</v>
      </c>
      <c r="BC3487" s="82">
        <f t="shared" si="71"/>
        <v>627.99968000000001</v>
      </c>
    </row>
    <row r="3488" spans="53:55" x14ac:dyDescent="0.25">
      <c r="BA3488" s="164" t="s">
        <v>3864</v>
      </c>
      <c r="BB3488" s="164">
        <v>619.00800000000004</v>
      </c>
      <c r="BC3488" s="82">
        <f t="shared" si="71"/>
        <v>748.99968000000001</v>
      </c>
    </row>
    <row r="3489" spans="53:55" x14ac:dyDescent="0.25">
      <c r="BA3489" s="164" t="s">
        <v>3865</v>
      </c>
      <c r="BB3489" s="164">
        <v>709.09100000000001</v>
      </c>
      <c r="BC3489" s="82">
        <f t="shared" si="71"/>
        <v>858.00010999999995</v>
      </c>
    </row>
    <row r="3490" spans="53:55" x14ac:dyDescent="0.25">
      <c r="BA3490" s="164" t="s">
        <v>3866</v>
      </c>
      <c r="BB3490" s="164">
        <v>650.41300000000001</v>
      </c>
      <c r="BC3490" s="82">
        <f t="shared" si="71"/>
        <v>786.99973</v>
      </c>
    </row>
    <row r="3491" spans="53:55" x14ac:dyDescent="0.25">
      <c r="BA3491" s="164" t="s">
        <v>3867</v>
      </c>
      <c r="BB3491" s="164">
        <v>735.53700000000003</v>
      </c>
      <c r="BC3491" s="82">
        <f t="shared" si="71"/>
        <v>889.99977000000001</v>
      </c>
    </row>
    <row r="3492" spans="53:55" x14ac:dyDescent="0.25">
      <c r="BA3492" s="164" t="s">
        <v>3868</v>
      </c>
      <c r="BB3492" s="164">
        <v>667.76900000000001</v>
      </c>
      <c r="BC3492" s="82">
        <f t="shared" si="71"/>
        <v>808.00049000000001</v>
      </c>
    </row>
    <row r="3493" spans="53:55" x14ac:dyDescent="0.25">
      <c r="BA3493" s="164" t="s">
        <v>3869</v>
      </c>
      <c r="BB3493" s="164">
        <v>678.51199999999994</v>
      </c>
      <c r="BC3493" s="82">
        <f t="shared" si="71"/>
        <v>820.99951999999996</v>
      </c>
    </row>
    <row r="3494" spans="53:55" x14ac:dyDescent="0.25">
      <c r="BA3494" s="164" t="s">
        <v>3870</v>
      </c>
      <c r="BB3494" s="164">
        <v>735.53700000000003</v>
      </c>
      <c r="BC3494" s="82">
        <f t="shared" si="71"/>
        <v>889.99977000000001</v>
      </c>
    </row>
    <row r="3495" spans="53:55" x14ac:dyDescent="0.25">
      <c r="BA3495" s="164" t="s">
        <v>3871</v>
      </c>
      <c r="BB3495" s="164">
        <v>711.57</v>
      </c>
      <c r="BC3495" s="82">
        <f t="shared" si="71"/>
        <v>860.99970000000008</v>
      </c>
    </row>
    <row r="3496" spans="53:55" x14ac:dyDescent="0.25">
      <c r="BA3496" s="164" t="s">
        <v>3872</v>
      </c>
      <c r="BB3496" s="164">
        <v>738.01700000000005</v>
      </c>
      <c r="BC3496" s="82">
        <f t="shared" si="71"/>
        <v>893.00057000000004</v>
      </c>
    </row>
    <row r="3497" spans="53:55" x14ac:dyDescent="0.25">
      <c r="BA3497" s="164" t="s">
        <v>3873</v>
      </c>
      <c r="BB3497" s="164">
        <v>876.03300000000002</v>
      </c>
      <c r="BC3497" s="82">
        <f t="shared" si="71"/>
        <v>1059.9999299999999</v>
      </c>
    </row>
    <row r="3498" spans="53:55" x14ac:dyDescent="0.25">
      <c r="BA3498" s="164" t="s">
        <v>3874</v>
      </c>
      <c r="BB3498" s="164">
        <v>826.44600000000003</v>
      </c>
      <c r="BC3498" s="82">
        <f t="shared" si="71"/>
        <v>999.99965999999995</v>
      </c>
    </row>
    <row r="3499" spans="53:55" x14ac:dyDescent="0.25">
      <c r="BA3499" s="164" t="s">
        <v>3875</v>
      </c>
      <c r="BB3499" s="164">
        <v>818.18200000000002</v>
      </c>
      <c r="BC3499" s="82">
        <f t="shared" si="71"/>
        <v>990.00022000000001</v>
      </c>
    </row>
    <row r="3500" spans="53:55" x14ac:dyDescent="0.25">
      <c r="BA3500" s="164" t="s">
        <v>3876</v>
      </c>
      <c r="BB3500" s="164">
        <v>837.19</v>
      </c>
      <c r="BC3500" s="82">
        <f t="shared" si="71"/>
        <v>1012.9999</v>
      </c>
    </row>
    <row r="3501" spans="53:55" x14ac:dyDescent="0.25">
      <c r="BA3501" s="164" t="s">
        <v>3877</v>
      </c>
      <c r="BB3501" s="164">
        <v>803.30600000000004</v>
      </c>
      <c r="BC3501" s="82">
        <f t="shared" si="71"/>
        <v>972.00026000000003</v>
      </c>
    </row>
    <row r="3502" spans="53:55" x14ac:dyDescent="0.25">
      <c r="BA3502" s="164" t="s">
        <v>3878</v>
      </c>
      <c r="BB3502" s="164">
        <v>856.19799999999998</v>
      </c>
      <c r="BC3502" s="82">
        <f t="shared" si="71"/>
        <v>1035.9995799999999</v>
      </c>
    </row>
    <row r="3503" spans="53:55" x14ac:dyDescent="0.25">
      <c r="BA3503" s="164" t="s">
        <v>3879</v>
      </c>
      <c r="BB3503" s="164">
        <v>970.24800000000005</v>
      </c>
      <c r="BC3503" s="82">
        <f t="shared" si="71"/>
        <v>1174.00008</v>
      </c>
    </row>
    <row r="3504" spans="53:55" x14ac:dyDescent="0.25">
      <c r="BA3504" s="164" t="s">
        <v>3880</v>
      </c>
      <c r="BB3504" s="164">
        <v>1192.5619999999999</v>
      </c>
      <c r="BC3504" s="82">
        <f t="shared" si="71"/>
        <v>1443.0000199999997</v>
      </c>
    </row>
    <row r="3505" spans="53:55" x14ac:dyDescent="0.25">
      <c r="BA3505" s="164" t="s">
        <v>3881</v>
      </c>
      <c r="BB3505" s="164">
        <v>961.98400000000004</v>
      </c>
      <c r="BC3505" s="82">
        <f t="shared" si="71"/>
        <v>1164.00064</v>
      </c>
    </row>
    <row r="3506" spans="53:55" x14ac:dyDescent="0.25">
      <c r="BA3506" s="164" t="s">
        <v>3882</v>
      </c>
      <c r="BB3506" s="164">
        <v>1065.289</v>
      </c>
      <c r="BC3506" s="82">
        <f t="shared" si="71"/>
        <v>1288.9996899999999</v>
      </c>
    </row>
    <row r="3507" spans="53:55" x14ac:dyDescent="0.25">
      <c r="BA3507" s="164" t="s">
        <v>3883</v>
      </c>
      <c r="BB3507" s="164">
        <v>1101.653</v>
      </c>
      <c r="BC3507" s="82">
        <f t="shared" si="71"/>
        <v>1333.0001299999999</v>
      </c>
    </row>
    <row r="3508" spans="53:55" x14ac:dyDescent="0.25">
      <c r="BA3508" s="164" t="s">
        <v>3884</v>
      </c>
      <c r="BB3508" s="164">
        <v>1095.0409999999999</v>
      </c>
      <c r="BC3508" s="82">
        <f t="shared" si="71"/>
        <v>1324.9996099999998</v>
      </c>
    </row>
    <row r="3509" spans="53:55" x14ac:dyDescent="0.25">
      <c r="BA3509" s="164" t="s">
        <v>3885</v>
      </c>
      <c r="BB3509" s="164">
        <v>1200</v>
      </c>
      <c r="BC3509" s="82">
        <f t="shared" si="71"/>
        <v>1452</v>
      </c>
    </row>
    <row r="3510" spans="53:55" x14ac:dyDescent="0.25">
      <c r="BA3510" s="164" t="s">
        <v>3886</v>
      </c>
      <c r="BB3510" s="164">
        <v>1338.0170000000001</v>
      </c>
      <c r="BC3510" s="82">
        <f t="shared" si="71"/>
        <v>1619.0005699999999</v>
      </c>
    </row>
    <row r="3511" spans="53:55" x14ac:dyDescent="0.25">
      <c r="BA3511" s="164" t="s">
        <v>3887</v>
      </c>
      <c r="BB3511" s="164">
        <v>1244.6279999999999</v>
      </c>
      <c r="BC3511" s="82">
        <f t="shared" si="71"/>
        <v>1505.9998799999998</v>
      </c>
    </row>
    <row r="3512" spans="53:55" x14ac:dyDescent="0.25">
      <c r="BA3512" s="164" t="s">
        <v>3888</v>
      </c>
      <c r="BB3512" s="164">
        <v>1269.422</v>
      </c>
      <c r="BC3512" s="82">
        <f t="shared" si="71"/>
        <v>1536.00062</v>
      </c>
    </row>
    <row r="3513" spans="53:55" x14ac:dyDescent="0.25">
      <c r="BA3513" s="164" t="s">
        <v>3889</v>
      </c>
      <c r="BB3513" s="164">
        <v>1315.703</v>
      </c>
      <c r="BC3513" s="82">
        <f t="shared" si="71"/>
        <v>1592.00063</v>
      </c>
    </row>
    <row r="3514" spans="53:55" x14ac:dyDescent="0.25">
      <c r="BA3514" s="164" t="s">
        <v>3890</v>
      </c>
      <c r="BB3514" s="164">
        <v>1465.289</v>
      </c>
      <c r="BC3514" s="82">
        <f t="shared" si="71"/>
        <v>1772.9996899999999</v>
      </c>
    </row>
    <row r="3515" spans="53:55" x14ac:dyDescent="0.25">
      <c r="BA3515" s="164" t="s">
        <v>3891</v>
      </c>
      <c r="BB3515" s="164">
        <v>1629.752</v>
      </c>
      <c r="BC3515" s="82">
        <f t="shared" si="71"/>
        <v>1971.99992</v>
      </c>
    </row>
    <row r="3516" spans="53:55" x14ac:dyDescent="0.25">
      <c r="BA3516" s="164" t="s">
        <v>3892</v>
      </c>
      <c r="BB3516" s="164">
        <v>1484.298</v>
      </c>
      <c r="BC3516" s="82">
        <f t="shared" si="71"/>
        <v>1796.0005799999999</v>
      </c>
    </row>
    <row r="3517" spans="53:55" x14ac:dyDescent="0.25">
      <c r="BA3517" s="164" t="s">
        <v>3893</v>
      </c>
      <c r="BB3517" s="164">
        <v>1671.9010000000001</v>
      </c>
      <c r="BC3517" s="82">
        <f t="shared" si="71"/>
        <v>2023.0002099999999</v>
      </c>
    </row>
    <row r="3518" spans="53:55" x14ac:dyDescent="0.25">
      <c r="BA3518" s="164" t="s">
        <v>3894</v>
      </c>
      <c r="BB3518" s="164">
        <v>1795.0409999999999</v>
      </c>
      <c r="BC3518" s="82">
        <f t="shared" si="71"/>
        <v>2171.9996099999998</v>
      </c>
    </row>
    <row r="3519" spans="53:55" x14ac:dyDescent="0.25">
      <c r="BA3519" s="164" t="s">
        <v>3895</v>
      </c>
      <c r="BB3519" s="164">
        <v>1968.595</v>
      </c>
      <c r="BC3519" s="82">
        <f t="shared" si="71"/>
        <v>2381.9999499999999</v>
      </c>
    </row>
    <row r="3520" spans="53:55" x14ac:dyDescent="0.25">
      <c r="BA3520" s="164" t="s">
        <v>3896</v>
      </c>
      <c r="BB3520" s="164">
        <v>517.35500000000002</v>
      </c>
      <c r="BC3520" s="82">
        <f t="shared" si="71"/>
        <v>625.99955</v>
      </c>
    </row>
    <row r="3521" spans="53:55" x14ac:dyDescent="0.25">
      <c r="BA3521" s="164" t="s">
        <v>3897</v>
      </c>
      <c r="BB3521" s="164">
        <v>519.00800000000004</v>
      </c>
      <c r="BC3521" s="82">
        <f t="shared" si="71"/>
        <v>627.99968000000001</v>
      </c>
    </row>
    <row r="3522" spans="53:55" x14ac:dyDescent="0.25">
      <c r="BA3522" s="164" t="s">
        <v>3898</v>
      </c>
      <c r="BB3522" s="164">
        <v>619.00800000000004</v>
      </c>
      <c r="BC3522" s="82">
        <f t="shared" si="71"/>
        <v>748.99968000000001</v>
      </c>
    </row>
    <row r="3523" spans="53:55" x14ac:dyDescent="0.25">
      <c r="BA3523" s="164" t="s">
        <v>3899</v>
      </c>
      <c r="BB3523" s="164">
        <v>709.09100000000001</v>
      </c>
      <c r="BC3523" s="82">
        <f t="shared" ref="BC3523:BC3586" si="72">BB3523*1.21</f>
        <v>858.00010999999995</v>
      </c>
    </row>
    <row r="3524" spans="53:55" x14ac:dyDescent="0.25">
      <c r="BA3524" s="164" t="s">
        <v>3900</v>
      </c>
      <c r="BB3524" s="164">
        <v>650.41300000000001</v>
      </c>
      <c r="BC3524" s="82">
        <f t="shared" si="72"/>
        <v>786.99973</v>
      </c>
    </row>
    <row r="3525" spans="53:55" x14ac:dyDescent="0.25">
      <c r="BA3525" s="164" t="s">
        <v>3901</v>
      </c>
      <c r="BB3525" s="164">
        <v>735.53700000000003</v>
      </c>
      <c r="BC3525" s="82">
        <f t="shared" si="72"/>
        <v>889.99977000000001</v>
      </c>
    </row>
    <row r="3526" spans="53:55" x14ac:dyDescent="0.25">
      <c r="BA3526" s="164" t="s">
        <v>3902</v>
      </c>
      <c r="BB3526" s="164">
        <v>667.76900000000001</v>
      </c>
      <c r="BC3526" s="82">
        <f t="shared" si="72"/>
        <v>808.00049000000001</v>
      </c>
    </row>
    <row r="3527" spans="53:55" x14ac:dyDescent="0.25">
      <c r="BA3527" s="164" t="s">
        <v>3903</v>
      </c>
      <c r="BB3527" s="164">
        <v>678.51199999999994</v>
      </c>
      <c r="BC3527" s="82">
        <f t="shared" si="72"/>
        <v>820.99951999999996</v>
      </c>
    </row>
    <row r="3528" spans="53:55" x14ac:dyDescent="0.25">
      <c r="BA3528" s="164" t="s">
        <v>3904</v>
      </c>
      <c r="BB3528" s="164">
        <v>735.53700000000003</v>
      </c>
      <c r="BC3528" s="82">
        <f t="shared" si="72"/>
        <v>889.99977000000001</v>
      </c>
    </row>
    <row r="3529" spans="53:55" x14ac:dyDescent="0.25">
      <c r="BA3529" s="164" t="s">
        <v>3905</v>
      </c>
      <c r="BB3529" s="164">
        <v>711.57</v>
      </c>
      <c r="BC3529" s="82">
        <f t="shared" si="72"/>
        <v>860.99970000000008</v>
      </c>
    </row>
    <row r="3530" spans="53:55" x14ac:dyDescent="0.25">
      <c r="BA3530" s="164" t="s">
        <v>3906</v>
      </c>
      <c r="BB3530" s="164">
        <v>738.01700000000005</v>
      </c>
      <c r="BC3530" s="82">
        <f t="shared" si="72"/>
        <v>893.00057000000004</v>
      </c>
    </row>
    <row r="3531" spans="53:55" x14ac:dyDescent="0.25">
      <c r="BA3531" s="164" t="s">
        <v>3907</v>
      </c>
      <c r="BB3531" s="164">
        <v>876.03300000000002</v>
      </c>
      <c r="BC3531" s="82">
        <f t="shared" si="72"/>
        <v>1059.9999299999999</v>
      </c>
    </row>
    <row r="3532" spans="53:55" x14ac:dyDescent="0.25">
      <c r="BA3532" s="164" t="s">
        <v>3908</v>
      </c>
      <c r="BB3532" s="164">
        <v>826.44600000000003</v>
      </c>
      <c r="BC3532" s="82">
        <f t="shared" si="72"/>
        <v>999.99965999999995</v>
      </c>
    </row>
    <row r="3533" spans="53:55" x14ac:dyDescent="0.25">
      <c r="BA3533" s="164" t="s">
        <v>3909</v>
      </c>
      <c r="BB3533" s="164">
        <v>818.18200000000002</v>
      </c>
      <c r="BC3533" s="82">
        <f t="shared" si="72"/>
        <v>990.00022000000001</v>
      </c>
    </row>
    <row r="3534" spans="53:55" x14ac:dyDescent="0.25">
      <c r="BA3534" s="164" t="s">
        <v>3910</v>
      </c>
      <c r="BB3534" s="164">
        <v>837.19</v>
      </c>
      <c r="BC3534" s="82">
        <f t="shared" si="72"/>
        <v>1012.9999</v>
      </c>
    </row>
    <row r="3535" spans="53:55" x14ac:dyDescent="0.25">
      <c r="BA3535" s="164" t="s">
        <v>3911</v>
      </c>
      <c r="BB3535" s="164">
        <v>803.30600000000004</v>
      </c>
      <c r="BC3535" s="82">
        <f t="shared" si="72"/>
        <v>972.00026000000003</v>
      </c>
    </row>
    <row r="3536" spans="53:55" x14ac:dyDescent="0.25">
      <c r="BA3536" s="164" t="s">
        <v>3912</v>
      </c>
      <c r="BB3536" s="164">
        <v>856.19799999999998</v>
      </c>
      <c r="BC3536" s="82">
        <f t="shared" si="72"/>
        <v>1035.9995799999999</v>
      </c>
    </row>
    <row r="3537" spans="53:55" x14ac:dyDescent="0.25">
      <c r="BA3537" s="164" t="s">
        <v>3913</v>
      </c>
      <c r="BB3537" s="164">
        <v>970.24800000000005</v>
      </c>
      <c r="BC3537" s="82">
        <f t="shared" si="72"/>
        <v>1174.00008</v>
      </c>
    </row>
    <row r="3538" spans="53:55" x14ac:dyDescent="0.25">
      <c r="BA3538" s="164" t="s">
        <v>3914</v>
      </c>
      <c r="BB3538" s="164">
        <v>1192.5619999999999</v>
      </c>
      <c r="BC3538" s="82">
        <f t="shared" si="72"/>
        <v>1443.0000199999997</v>
      </c>
    </row>
    <row r="3539" spans="53:55" x14ac:dyDescent="0.25">
      <c r="BA3539" s="164" t="s">
        <v>3915</v>
      </c>
      <c r="BB3539" s="164">
        <v>961.98400000000004</v>
      </c>
      <c r="BC3539" s="82">
        <f t="shared" si="72"/>
        <v>1164.00064</v>
      </c>
    </row>
    <row r="3540" spans="53:55" x14ac:dyDescent="0.25">
      <c r="BA3540" s="164" t="s">
        <v>3916</v>
      </c>
      <c r="BB3540" s="164">
        <v>1065.289</v>
      </c>
      <c r="BC3540" s="82">
        <f t="shared" si="72"/>
        <v>1288.9996899999999</v>
      </c>
    </row>
    <row r="3541" spans="53:55" x14ac:dyDescent="0.25">
      <c r="BA3541" s="164" t="s">
        <v>3917</v>
      </c>
      <c r="BB3541" s="164">
        <v>1101.653</v>
      </c>
      <c r="BC3541" s="82">
        <f t="shared" si="72"/>
        <v>1333.0001299999999</v>
      </c>
    </row>
    <row r="3542" spans="53:55" x14ac:dyDescent="0.25">
      <c r="BA3542" s="164" t="s">
        <v>3918</v>
      </c>
      <c r="BB3542" s="164">
        <v>1095.0409999999999</v>
      </c>
      <c r="BC3542" s="82">
        <f t="shared" si="72"/>
        <v>1324.9996099999998</v>
      </c>
    </row>
    <row r="3543" spans="53:55" x14ac:dyDescent="0.25">
      <c r="BA3543" s="164" t="s">
        <v>3919</v>
      </c>
      <c r="BB3543" s="164">
        <v>1200</v>
      </c>
      <c r="BC3543" s="82">
        <f t="shared" si="72"/>
        <v>1452</v>
      </c>
    </row>
    <row r="3544" spans="53:55" x14ac:dyDescent="0.25">
      <c r="BA3544" s="164" t="s">
        <v>3920</v>
      </c>
      <c r="BB3544" s="164">
        <v>1338.0170000000001</v>
      </c>
      <c r="BC3544" s="82">
        <f t="shared" si="72"/>
        <v>1619.0005699999999</v>
      </c>
    </row>
    <row r="3545" spans="53:55" x14ac:dyDescent="0.25">
      <c r="BA3545" s="164" t="s">
        <v>3921</v>
      </c>
      <c r="BB3545" s="164">
        <v>1244.6279999999999</v>
      </c>
      <c r="BC3545" s="82">
        <f t="shared" si="72"/>
        <v>1505.9998799999998</v>
      </c>
    </row>
    <row r="3546" spans="53:55" x14ac:dyDescent="0.25">
      <c r="BA3546" s="164" t="s">
        <v>3922</v>
      </c>
      <c r="BB3546" s="164">
        <v>1269.422</v>
      </c>
      <c r="BC3546" s="82">
        <f t="shared" si="72"/>
        <v>1536.00062</v>
      </c>
    </row>
    <row r="3547" spans="53:55" x14ac:dyDescent="0.25">
      <c r="BA3547" s="164" t="s">
        <v>3923</v>
      </c>
      <c r="BB3547" s="164">
        <v>1315.703</v>
      </c>
      <c r="BC3547" s="82">
        <f t="shared" si="72"/>
        <v>1592.00063</v>
      </c>
    </row>
    <row r="3548" spans="53:55" x14ac:dyDescent="0.25">
      <c r="BA3548" s="164" t="s">
        <v>3924</v>
      </c>
      <c r="BB3548" s="164">
        <v>1465.289</v>
      </c>
      <c r="BC3548" s="82">
        <f t="shared" si="72"/>
        <v>1772.9996899999999</v>
      </c>
    </row>
    <row r="3549" spans="53:55" x14ac:dyDescent="0.25">
      <c r="BA3549" s="164" t="s">
        <v>3925</v>
      </c>
      <c r="BB3549" s="164">
        <v>1629.752</v>
      </c>
      <c r="BC3549" s="82">
        <f t="shared" si="72"/>
        <v>1971.99992</v>
      </c>
    </row>
    <row r="3550" spans="53:55" x14ac:dyDescent="0.25">
      <c r="BA3550" s="164" t="s">
        <v>3926</v>
      </c>
      <c r="BB3550" s="164">
        <v>1484.298</v>
      </c>
      <c r="BC3550" s="82">
        <f t="shared" si="72"/>
        <v>1796.0005799999999</v>
      </c>
    </row>
    <row r="3551" spans="53:55" x14ac:dyDescent="0.25">
      <c r="BA3551" s="164" t="s">
        <v>3927</v>
      </c>
      <c r="BB3551" s="164">
        <v>1671.9010000000001</v>
      </c>
      <c r="BC3551" s="82">
        <f t="shared" si="72"/>
        <v>2023.0002099999999</v>
      </c>
    </row>
    <row r="3552" spans="53:55" x14ac:dyDescent="0.25">
      <c r="BA3552" s="164" t="s">
        <v>3928</v>
      </c>
      <c r="BB3552" s="164">
        <v>1795.0409999999999</v>
      </c>
      <c r="BC3552" s="82">
        <f t="shared" si="72"/>
        <v>2171.9996099999998</v>
      </c>
    </row>
    <row r="3553" spans="53:55" x14ac:dyDescent="0.25">
      <c r="BA3553" s="164" t="s">
        <v>3929</v>
      </c>
      <c r="BB3553" s="164">
        <v>1968.595</v>
      </c>
      <c r="BC3553" s="82">
        <f t="shared" si="72"/>
        <v>2381.9999499999999</v>
      </c>
    </row>
    <row r="3554" spans="53:55" x14ac:dyDescent="0.25">
      <c r="BA3554" s="164" t="s">
        <v>3930</v>
      </c>
      <c r="BB3554" s="164">
        <v>517.35500000000002</v>
      </c>
      <c r="BC3554" s="82">
        <f t="shared" si="72"/>
        <v>625.99955</v>
      </c>
    </row>
    <row r="3555" spans="53:55" x14ac:dyDescent="0.25">
      <c r="BA3555" s="164" t="s">
        <v>3931</v>
      </c>
      <c r="BB3555" s="164">
        <v>519.00800000000004</v>
      </c>
      <c r="BC3555" s="82">
        <f t="shared" si="72"/>
        <v>627.99968000000001</v>
      </c>
    </row>
    <row r="3556" spans="53:55" x14ac:dyDescent="0.25">
      <c r="BA3556" s="164" t="s">
        <v>3932</v>
      </c>
      <c r="BB3556" s="164">
        <v>619.00800000000004</v>
      </c>
      <c r="BC3556" s="82">
        <f t="shared" si="72"/>
        <v>748.99968000000001</v>
      </c>
    </row>
    <row r="3557" spans="53:55" x14ac:dyDescent="0.25">
      <c r="BA3557" s="164" t="s">
        <v>3933</v>
      </c>
      <c r="BB3557" s="164">
        <v>709.09100000000001</v>
      </c>
      <c r="BC3557" s="82">
        <f t="shared" si="72"/>
        <v>858.00010999999995</v>
      </c>
    </row>
    <row r="3558" spans="53:55" x14ac:dyDescent="0.25">
      <c r="BA3558" s="164" t="s">
        <v>3934</v>
      </c>
      <c r="BB3558" s="164">
        <v>650.41300000000001</v>
      </c>
      <c r="BC3558" s="82">
        <f t="shared" si="72"/>
        <v>786.99973</v>
      </c>
    </row>
    <row r="3559" spans="53:55" x14ac:dyDescent="0.25">
      <c r="BA3559" s="164" t="s">
        <v>3935</v>
      </c>
      <c r="BB3559" s="164">
        <v>735.53700000000003</v>
      </c>
      <c r="BC3559" s="82">
        <f t="shared" si="72"/>
        <v>889.99977000000001</v>
      </c>
    </row>
    <row r="3560" spans="53:55" x14ac:dyDescent="0.25">
      <c r="BA3560" s="164" t="s">
        <v>3936</v>
      </c>
      <c r="BB3560" s="164">
        <v>667.76900000000001</v>
      </c>
      <c r="BC3560" s="82">
        <f t="shared" si="72"/>
        <v>808.00049000000001</v>
      </c>
    </row>
    <row r="3561" spans="53:55" x14ac:dyDescent="0.25">
      <c r="BA3561" s="164" t="s">
        <v>3937</v>
      </c>
      <c r="BB3561" s="164">
        <v>678.51199999999994</v>
      </c>
      <c r="BC3561" s="82">
        <f t="shared" si="72"/>
        <v>820.99951999999996</v>
      </c>
    </row>
    <row r="3562" spans="53:55" x14ac:dyDescent="0.25">
      <c r="BA3562" s="164" t="s">
        <v>3938</v>
      </c>
      <c r="BB3562" s="164">
        <v>735.53700000000003</v>
      </c>
      <c r="BC3562" s="82">
        <f t="shared" si="72"/>
        <v>889.99977000000001</v>
      </c>
    </row>
    <row r="3563" spans="53:55" x14ac:dyDescent="0.25">
      <c r="BA3563" s="164" t="s">
        <v>3939</v>
      </c>
      <c r="BB3563" s="164">
        <v>711.57</v>
      </c>
      <c r="BC3563" s="82">
        <f t="shared" si="72"/>
        <v>860.99970000000008</v>
      </c>
    </row>
    <row r="3564" spans="53:55" x14ac:dyDescent="0.25">
      <c r="BA3564" s="164" t="s">
        <v>3940</v>
      </c>
      <c r="BB3564" s="164">
        <v>738.01700000000005</v>
      </c>
      <c r="BC3564" s="82">
        <f t="shared" si="72"/>
        <v>893.00057000000004</v>
      </c>
    </row>
    <row r="3565" spans="53:55" x14ac:dyDescent="0.25">
      <c r="BA3565" s="164" t="s">
        <v>3941</v>
      </c>
      <c r="BB3565" s="164">
        <v>876.03300000000002</v>
      </c>
      <c r="BC3565" s="82">
        <f t="shared" si="72"/>
        <v>1059.9999299999999</v>
      </c>
    </row>
    <row r="3566" spans="53:55" x14ac:dyDescent="0.25">
      <c r="BA3566" s="164" t="s">
        <v>3942</v>
      </c>
      <c r="BB3566" s="164">
        <v>826.44600000000003</v>
      </c>
      <c r="BC3566" s="82">
        <f t="shared" si="72"/>
        <v>999.99965999999995</v>
      </c>
    </row>
    <row r="3567" spans="53:55" x14ac:dyDescent="0.25">
      <c r="BA3567" s="164" t="s">
        <v>3943</v>
      </c>
      <c r="BB3567" s="164">
        <v>818.18200000000002</v>
      </c>
      <c r="BC3567" s="82">
        <f t="shared" si="72"/>
        <v>990.00022000000001</v>
      </c>
    </row>
    <row r="3568" spans="53:55" x14ac:dyDescent="0.25">
      <c r="BA3568" s="164" t="s">
        <v>3944</v>
      </c>
      <c r="BB3568" s="164">
        <v>837.19</v>
      </c>
      <c r="BC3568" s="82">
        <f t="shared" si="72"/>
        <v>1012.9999</v>
      </c>
    </row>
    <row r="3569" spans="53:55" x14ac:dyDescent="0.25">
      <c r="BA3569" s="164" t="s">
        <v>3945</v>
      </c>
      <c r="BB3569" s="164">
        <v>803.30600000000004</v>
      </c>
      <c r="BC3569" s="82">
        <f t="shared" si="72"/>
        <v>972.00026000000003</v>
      </c>
    </row>
    <row r="3570" spans="53:55" x14ac:dyDescent="0.25">
      <c r="BA3570" s="164" t="s">
        <v>3946</v>
      </c>
      <c r="BB3570" s="164">
        <v>856.19799999999998</v>
      </c>
      <c r="BC3570" s="82">
        <f t="shared" si="72"/>
        <v>1035.9995799999999</v>
      </c>
    </row>
    <row r="3571" spans="53:55" x14ac:dyDescent="0.25">
      <c r="BA3571" s="164" t="s">
        <v>3947</v>
      </c>
      <c r="BB3571" s="164">
        <v>970.24800000000005</v>
      </c>
      <c r="BC3571" s="82">
        <f t="shared" si="72"/>
        <v>1174.00008</v>
      </c>
    </row>
    <row r="3572" spans="53:55" x14ac:dyDescent="0.25">
      <c r="BA3572" s="164" t="s">
        <v>3948</v>
      </c>
      <c r="BB3572" s="164">
        <v>1192.5619999999999</v>
      </c>
      <c r="BC3572" s="82">
        <f t="shared" si="72"/>
        <v>1443.0000199999997</v>
      </c>
    </row>
    <row r="3573" spans="53:55" x14ac:dyDescent="0.25">
      <c r="BA3573" s="164" t="s">
        <v>3949</v>
      </c>
      <c r="BB3573" s="164">
        <v>961.98400000000004</v>
      </c>
      <c r="BC3573" s="82">
        <f t="shared" si="72"/>
        <v>1164.00064</v>
      </c>
    </row>
    <row r="3574" spans="53:55" x14ac:dyDescent="0.25">
      <c r="BA3574" s="164" t="s">
        <v>3950</v>
      </c>
      <c r="BB3574" s="164">
        <v>1065.289</v>
      </c>
      <c r="BC3574" s="82">
        <f t="shared" si="72"/>
        <v>1288.9996899999999</v>
      </c>
    </row>
    <row r="3575" spans="53:55" x14ac:dyDescent="0.25">
      <c r="BA3575" s="164" t="s">
        <v>3951</v>
      </c>
      <c r="BB3575" s="164">
        <v>1101.653</v>
      </c>
      <c r="BC3575" s="82">
        <f t="shared" si="72"/>
        <v>1333.0001299999999</v>
      </c>
    </row>
    <row r="3576" spans="53:55" x14ac:dyDescent="0.25">
      <c r="BA3576" s="164" t="s">
        <v>3952</v>
      </c>
      <c r="BB3576" s="164">
        <v>1095.0409999999999</v>
      </c>
      <c r="BC3576" s="82">
        <f t="shared" si="72"/>
        <v>1324.9996099999998</v>
      </c>
    </row>
    <row r="3577" spans="53:55" x14ac:dyDescent="0.25">
      <c r="BA3577" s="164" t="s">
        <v>3953</v>
      </c>
      <c r="BB3577" s="164">
        <v>1200</v>
      </c>
      <c r="BC3577" s="82">
        <f t="shared" si="72"/>
        <v>1452</v>
      </c>
    </row>
    <row r="3578" spans="53:55" x14ac:dyDescent="0.25">
      <c r="BA3578" s="164" t="s">
        <v>3954</v>
      </c>
      <c r="BB3578" s="164">
        <v>1338.0170000000001</v>
      </c>
      <c r="BC3578" s="82">
        <f t="shared" si="72"/>
        <v>1619.0005699999999</v>
      </c>
    </row>
    <row r="3579" spans="53:55" x14ac:dyDescent="0.25">
      <c r="BA3579" s="164" t="s">
        <v>3955</v>
      </c>
      <c r="BB3579" s="164">
        <v>1244.6279999999999</v>
      </c>
      <c r="BC3579" s="82">
        <f t="shared" si="72"/>
        <v>1505.9998799999998</v>
      </c>
    </row>
    <row r="3580" spans="53:55" x14ac:dyDescent="0.25">
      <c r="BA3580" s="164" t="s">
        <v>3956</v>
      </c>
      <c r="BB3580" s="164">
        <v>1269.422</v>
      </c>
      <c r="BC3580" s="82">
        <f t="shared" si="72"/>
        <v>1536.00062</v>
      </c>
    </row>
    <row r="3581" spans="53:55" x14ac:dyDescent="0.25">
      <c r="BA3581" s="164" t="s">
        <v>3957</v>
      </c>
      <c r="BB3581" s="164">
        <v>1315.703</v>
      </c>
      <c r="BC3581" s="82">
        <f t="shared" si="72"/>
        <v>1592.00063</v>
      </c>
    </row>
    <row r="3582" spans="53:55" x14ac:dyDescent="0.25">
      <c r="BA3582" s="164" t="s">
        <v>3958</v>
      </c>
      <c r="BB3582" s="164">
        <v>1465.289</v>
      </c>
      <c r="BC3582" s="82">
        <f t="shared" si="72"/>
        <v>1772.9996899999999</v>
      </c>
    </row>
    <row r="3583" spans="53:55" x14ac:dyDescent="0.25">
      <c r="BA3583" s="164" t="s">
        <v>3959</v>
      </c>
      <c r="BB3583" s="164">
        <v>1629.752</v>
      </c>
      <c r="BC3583" s="82">
        <f t="shared" si="72"/>
        <v>1971.99992</v>
      </c>
    </row>
    <row r="3584" spans="53:55" x14ac:dyDescent="0.25">
      <c r="BA3584" s="164" t="s">
        <v>3960</v>
      </c>
      <c r="BB3584" s="164">
        <v>1484.298</v>
      </c>
      <c r="BC3584" s="82">
        <f t="shared" si="72"/>
        <v>1796.0005799999999</v>
      </c>
    </row>
    <row r="3585" spans="53:55" x14ac:dyDescent="0.25">
      <c r="BA3585" s="164" t="s">
        <v>3961</v>
      </c>
      <c r="BB3585" s="164">
        <v>1671.9010000000001</v>
      </c>
      <c r="BC3585" s="82">
        <f t="shared" si="72"/>
        <v>2023.0002099999999</v>
      </c>
    </row>
    <row r="3586" spans="53:55" x14ac:dyDescent="0.25">
      <c r="BA3586" s="164" t="s">
        <v>3962</v>
      </c>
      <c r="BB3586" s="164">
        <v>1795.0409999999999</v>
      </c>
      <c r="BC3586" s="82">
        <f t="shared" si="72"/>
        <v>2171.9996099999998</v>
      </c>
    </row>
    <row r="3587" spans="53:55" x14ac:dyDescent="0.25">
      <c r="BA3587" s="164" t="s">
        <v>3963</v>
      </c>
      <c r="BB3587" s="164">
        <v>1968.595</v>
      </c>
      <c r="BC3587" s="82">
        <f t="shared" ref="BC3587:BC3650" si="73">BB3587*1.21</f>
        <v>2381.9999499999999</v>
      </c>
    </row>
    <row r="3588" spans="53:55" x14ac:dyDescent="0.25">
      <c r="BA3588" s="164" t="s">
        <v>3964</v>
      </c>
      <c r="BB3588" s="164">
        <v>517.35500000000002</v>
      </c>
      <c r="BC3588" s="82">
        <f t="shared" si="73"/>
        <v>625.99955</v>
      </c>
    </row>
    <row r="3589" spans="53:55" x14ac:dyDescent="0.25">
      <c r="BA3589" s="164" t="s">
        <v>3965</v>
      </c>
      <c r="BB3589" s="164">
        <v>519.00800000000004</v>
      </c>
      <c r="BC3589" s="82">
        <f t="shared" si="73"/>
        <v>627.99968000000001</v>
      </c>
    </row>
    <row r="3590" spans="53:55" x14ac:dyDescent="0.25">
      <c r="BA3590" s="164" t="s">
        <v>3966</v>
      </c>
      <c r="BB3590" s="164">
        <v>619.00800000000004</v>
      </c>
      <c r="BC3590" s="82">
        <f t="shared" si="73"/>
        <v>748.99968000000001</v>
      </c>
    </row>
    <row r="3591" spans="53:55" x14ac:dyDescent="0.25">
      <c r="BA3591" s="164" t="s">
        <v>3967</v>
      </c>
      <c r="BB3591" s="164">
        <v>709.09100000000001</v>
      </c>
      <c r="BC3591" s="82">
        <f t="shared" si="73"/>
        <v>858.00010999999995</v>
      </c>
    </row>
    <row r="3592" spans="53:55" x14ac:dyDescent="0.25">
      <c r="BA3592" s="164" t="s">
        <v>3968</v>
      </c>
      <c r="BB3592" s="164">
        <v>650.41300000000001</v>
      </c>
      <c r="BC3592" s="82">
        <f t="shared" si="73"/>
        <v>786.99973</v>
      </c>
    </row>
    <row r="3593" spans="53:55" x14ac:dyDescent="0.25">
      <c r="BA3593" s="164" t="s">
        <v>3969</v>
      </c>
      <c r="BB3593" s="164">
        <v>735.53700000000003</v>
      </c>
      <c r="BC3593" s="82">
        <f t="shared" si="73"/>
        <v>889.99977000000001</v>
      </c>
    </row>
    <row r="3594" spans="53:55" x14ac:dyDescent="0.25">
      <c r="BA3594" s="164" t="s">
        <v>3970</v>
      </c>
      <c r="BB3594" s="164">
        <v>667.76900000000001</v>
      </c>
      <c r="BC3594" s="82">
        <f t="shared" si="73"/>
        <v>808.00049000000001</v>
      </c>
    </row>
    <row r="3595" spans="53:55" x14ac:dyDescent="0.25">
      <c r="BA3595" s="164" t="s">
        <v>3971</v>
      </c>
      <c r="BB3595" s="164">
        <v>678.51199999999994</v>
      </c>
      <c r="BC3595" s="82">
        <f t="shared" si="73"/>
        <v>820.99951999999996</v>
      </c>
    </row>
    <row r="3596" spans="53:55" x14ac:dyDescent="0.25">
      <c r="BA3596" s="164" t="s">
        <v>3972</v>
      </c>
      <c r="BB3596" s="164">
        <v>735.53700000000003</v>
      </c>
      <c r="BC3596" s="82">
        <f t="shared" si="73"/>
        <v>889.99977000000001</v>
      </c>
    </row>
    <row r="3597" spans="53:55" x14ac:dyDescent="0.25">
      <c r="BA3597" s="164" t="s">
        <v>3973</v>
      </c>
      <c r="BB3597" s="164">
        <v>711.57</v>
      </c>
      <c r="BC3597" s="82">
        <f t="shared" si="73"/>
        <v>860.99970000000008</v>
      </c>
    </row>
    <row r="3598" spans="53:55" x14ac:dyDescent="0.25">
      <c r="BA3598" s="164" t="s">
        <v>3974</v>
      </c>
      <c r="BB3598" s="164">
        <v>738.01700000000005</v>
      </c>
      <c r="BC3598" s="82">
        <f t="shared" si="73"/>
        <v>893.00057000000004</v>
      </c>
    </row>
    <row r="3599" spans="53:55" x14ac:dyDescent="0.25">
      <c r="BA3599" s="164" t="s">
        <v>3975</v>
      </c>
      <c r="BB3599" s="164">
        <v>876.03300000000002</v>
      </c>
      <c r="BC3599" s="82">
        <f t="shared" si="73"/>
        <v>1059.9999299999999</v>
      </c>
    </row>
    <row r="3600" spans="53:55" x14ac:dyDescent="0.25">
      <c r="BA3600" s="164" t="s">
        <v>3976</v>
      </c>
      <c r="BB3600" s="164">
        <v>826.44600000000003</v>
      </c>
      <c r="BC3600" s="82">
        <f t="shared" si="73"/>
        <v>999.99965999999995</v>
      </c>
    </row>
    <row r="3601" spans="53:55" x14ac:dyDescent="0.25">
      <c r="BA3601" s="164" t="s">
        <v>3977</v>
      </c>
      <c r="BB3601" s="164">
        <v>818.18200000000002</v>
      </c>
      <c r="BC3601" s="82">
        <f t="shared" si="73"/>
        <v>990.00022000000001</v>
      </c>
    </row>
    <row r="3602" spans="53:55" x14ac:dyDescent="0.25">
      <c r="BA3602" s="164" t="s">
        <v>3978</v>
      </c>
      <c r="BB3602" s="164">
        <v>837.19</v>
      </c>
      <c r="BC3602" s="82">
        <f t="shared" si="73"/>
        <v>1012.9999</v>
      </c>
    </row>
    <row r="3603" spans="53:55" x14ac:dyDescent="0.25">
      <c r="BA3603" s="164" t="s">
        <v>3979</v>
      </c>
      <c r="BB3603" s="164">
        <v>803.30600000000004</v>
      </c>
      <c r="BC3603" s="82">
        <f t="shared" si="73"/>
        <v>972.00026000000003</v>
      </c>
    </row>
    <row r="3604" spans="53:55" x14ac:dyDescent="0.25">
      <c r="BA3604" s="164" t="s">
        <v>3980</v>
      </c>
      <c r="BB3604" s="164">
        <v>856.19799999999998</v>
      </c>
      <c r="BC3604" s="82">
        <f t="shared" si="73"/>
        <v>1035.9995799999999</v>
      </c>
    </row>
    <row r="3605" spans="53:55" x14ac:dyDescent="0.25">
      <c r="BA3605" s="164" t="s">
        <v>3981</v>
      </c>
      <c r="BB3605" s="164">
        <v>970.24800000000005</v>
      </c>
      <c r="BC3605" s="82">
        <f t="shared" si="73"/>
        <v>1174.00008</v>
      </c>
    </row>
    <row r="3606" spans="53:55" x14ac:dyDescent="0.25">
      <c r="BA3606" s="164" t="s">
        <v>3982</v>
      </c>
      <c r="BB3606" s="164">
        <v>1192.5619999999999</v>
      </c>
      <c r="BC3606" s="82">
        <f t="shared" si="73"/>
        <v>1443.0000199999997</v>
      </c>
    </row>
    <row r="3607" spans="53:55" x14ac:dyDescent="0.25">
      <c r="BA3607" s="164" t="s">
        <v>3983</v>
      </c>
      <c r="BB3607" s="164">
        <v>961.98400000000004</v>
      </c>
      <c r="BC3607" s="82">
        <f t="shared" si="73"/>
        <v>1164.00064</v>
      </c>
    </row>
    <row r="3608" spans="53:55" x14ac:dyDescent="0.25">
      <c r="BA3608" s="164" t="s">
        <v>3984</v>
      </c>
      <c r="BB3608" s="164">
        <v>1065.289</v>
      </c>
      <c r="BC3608" s="82">
        <f t="shared" si="73"/>
        <v>1288.9996899999999</v>
      </c>
    </row>
    <row r="3609" spans="53:55" x14ac:dyDescent="0.25">
      <c r="BA3609" s="164" t="s">
        <v>3985</v>
      </c>
      <c r="BB3609" s="164">
        <v>1101.653</v>
      </c>
      <c r="BC3609" s="82">
        <f t="shared" si="73"/>
        <v>1333.0001299999999</v>
      </c>
    </row>
    <row r="3610" spans="53:55" x14ac:dyDescent="0.25">
      <c r="BA3610" s="164" t="s">
        <v>3986</v>
      </c>
      <c r="BB3610" s="164">
        <v>1095.0409999999999</v>
      </c>
      <c r="BC3610" s="82">
        <f t="shared" si="73"/>
        <v>1324.9996099999998</v>
      </c>
    </row>
    <row r="3611" spans="53:55" x14ac:dyDescent="0.25">
      <c r="BA3611" s="164" t="s">
        <v>3987</v>
      </c>
      <c r="BB3611" s="164">
        <v>1200</v>
      </c>
      <c r="BC3611" s="82">
        <f t="shared" si="73"/>
        <v>1452</v>
      </c>
    </row>
    <row r="3612" spans="53:55" x14ac:dyDescent="0.25">
      <c r="BA3612" s="164" t="s">
        <v>3988</v>
      </c>
      <c r="BB3612" s="164">
        <v>1338.0170000000001</v>
      </c>
      <c r="BC3612" s="82">
        <f t="shared" si="73"/>
        <v>1619.0005699999999</v>
      </c>
    </row>
    <row r="3613" spans="53:55" x14ac:dyDescent="0.25">
      <c r="BA3613" s="164" t="s">
        <v>3989</v>
      </c>
      <c r="BB3613" s="164">
        <v>1244.6279999999999</v>
      </c>
      <c r="BC3613" s="82">
        <f t="shared" si="73"/>
        <v>1505.9998799999998</v>
      </c>
    </row>
    <row r="3614" spans="53:55" x14ac:dyDescent="0.25">
      <c r="BA3614" s="164" t="s">
        <v>3990</v>
      </c>
      <c r="BB3614" s="164">
        <v>1269.422</v>
      </c>
      <c r="BC3614" s="82">
        <f t="shared" si="73"/>
        <v>1536.00062</v>
      </c>
    </row>
    <row r="3615" spans="53:55" x14ac:dyDescent="0.25">
      <c r="BA3615" s="164" t="s">
        <v>3991</v>
      </c>
      <c r="BB3615" s="164">
        <v>1315.703</v>
      </c>
      <c r="BC3615" s="82">
        <f t="shared" si="73"/>
        <v>1592.00063</v>
      </c>
    </row>
    <row r="3616" spans="53:55" x14ac:dyDescent="0.25">
      <c r="BA3616" s="164" t="s">
        <v>3992</v>
      </c>
      <c r="BB3616" s="164">
        <v>1465.289</v>
      </c>
      <c r="BC3616" s="82">
        <f t="shared" si="73"/>
        <v>1772.9996899999999</v>
      </c>
    </row>
    <row r="3617" spans="53:55" x14ac:dyDescent="0.25">
      <c r="BA3617" s="164" t="s">
        <v>3993</v>
      </c>
      <c r="BB3617" s="164">
        <v>1629.752</v>
      </c>
      <c r="BC3617" s="82">
        <f t="shared" si="73"/>
        <v>1971.99992</v>
      </c>
    </row>
    <row r="3618" spans="53:55" x14ac:dyDescent="0.25">
      <c r="BA3618" s="164" t="s">
        <v>3994</v>
      </c>
      <c r="BB3618" s="164">
        <v>1484.298</v>
      </c>
      <c r="BC3618" s="82">
        <f t="shared" si="73"/>
        <v>1796.0005799999999</v>
      </c>
    </row>
    <row r="3619" spans="53:55" x14ac:dyDescent="0.25">
      <c r="BA3619" s="164" t="s">
        <v>3995</v>
      </c>
      <c r="BB3619" s="164">
        <v>1671.9010000000001</v>
      </c>
      <c r="BC3619" s="82">
        <f t="shared" si="73"/>
        <v>2023.0002099999999</v>
      </c>
    </row>
    <row r="3620" spans="53:55" x14ac:dyDescent="0.25">
      <c r="BA3620" s="164" t="s">
        <v>3996</v>
      </c>
      <c r="BB3620" s="164">
        <v>1795.0409999999999</v>
      </c>
      <c r="BC3620" s="82">
        <f t="shared" si="73"/>
        <v>2171.9996099999998</v>
      </c>
    </row>
    <row r="3621" spans="53:55" x14ac:dyDescent="0.25">
      <c r="BA3621" s="164" t="s">
        <v>3997</v>
      </c>
      <c r="BB3621" s="164">
        <v>1968.595</v>
      </c>
      <c r="BC3621" s="82">
        <f t="shared" si="73"/>
        <v>2381.9999499999999</v>
      </c>
    </row>
    <row r="3622" spans="53:55" x14ac:dyDescent="0.25">
      <c r="BA3622" s="164" t="s">
        <v>3998</v>
      </c>
      <c r="BB3622" s="164">
        <v>540.49599999999998</v>
      </c>
      <c r="BC3622" s="82">
        <f t="shared" si="73"/>
        <v>654.00015999999994</v>
      </c>
    </row>
    <row r="3623" spans="53:55" x14ac:dyDescent="0.25">
      <c r="BA3623" s="164" t="s">
        <v>3999</v>
      </c>
      <c r="BB3623" s="164">
        <v>507.43799999999999</v>
      </c>
      <c r="BC3623" s="82">
        <f t="shared" si="73"/>
        <v>613.99997999999994</v>
      </c>
    </row>
    <row r="3624" spans="53:55" x14ac:dyDescent="0.25">
      <c r="BA3624" s="164" t="s">
        <v>4000</v>
      </c>
      <c r="BB3624" s="164">
        <v>530.57899999999995</v>
      </c>
      <c r="BC3624" s="82">
        <f t="shared" si="73"/>
        <v>642.00058999999987</v>
      </c>
    </row>
    <row r="3625" spans="53:55" x14ac:dyDescent="0.25">
      <c r="BA3625" s="164" t="s">
        <v>4001</v>
      </c>
      <c r="BB3625" s="164">
        <v>657.851</v>
      </c>
      <c r="BC3625" s="82">
        <f t="shared" si="73"/>
        <v>795.99970999999994</v>
      </c>
    </row>
    <row r="3626" spans="53:55" x14ac:dyDescent="0.25">
      <c r="BA3626" s="164" t="s">
        <v>4002</v>
      </c>
      <c r="BB3626" s="164">
        <v>739.66899999999998</v>
      </c>
      <c r="BC3626" s="82">
        <f t="shared" si="73"/>
        <v>894.99948999999992</v>
      </c>
    </row>
    <row r="3627" spans="53:55" x14ac:dyDescent="0.25">
      <c r="BA3627" s="164" t="s">
        <v>4003</v>
      </c>
      <c r="BB3627" s="164">
        <v>657.851</v>
      </c>
      <c r="BC3627" s="82">
        <f t="shared" si="73"/>
        <v>795.99970999999994</v>
      </c>
    </row>
    <row r="3628" spans="53:55" x14ac:dyDescent="0.25">
      <c r="BA3628" s="164" t="s">
        <v>4004</v>
      </c>
      <c r="BB3628" s="164">
        <v>871.90099999999995</v>
      </c>
      <c r="BC3628" s="82">
        <f t="shared" si="73"/>
        <v>1055.0002099999999</v>
      </c>
    </row>
    <row r="3629" spans="53:55" x14ac:dyDescent="0.25">
      <c r="BA3629" s="164" t="s">
        <v>4005</v>
      </c>
      <c r="BB3629" s="164">
        <v>673.55399999999997</v>
      </c>
      <c r="BC3629" s="82">
        <f t="shared" si="73"/>
        <v>815.00033999999994</v>
      </c>
    </row>
    <row r="3630" spans="53:55" x14ac:dyDescent="0.25">
      <c r="BA3630" s="164" t="s">
        <v>4006</v>
      </c>
      <c r="BB3630" s="164">
        <v>961.15700000000004</v>
      </c>
      <c r="BC3630" s="82">
        <f t="shared" si="73"/>
        <v>1162.9999700000001</v>
      </c>
    </row>
    <row r="3631" spans="53:55" x14ac:dyDescent="0.25">
      <c r="BA3631" s="164" t="s">
        <v>4007</v>
      </c>
      <c r="BB3631" s="164">
        <v>1100</v>
      </c>
      <c r="BC3631" s="82">
        <f t="shared" si="73"/>
        <v>1331</v>
      </c>
    </row>
    <row r="3632" spans="53:55" x14ac:dyDescent="0.25">
      <c r="BA3632" s="164" t="s">
        <v>4008</v>
      </c>
      <c r="BB3632" s="164">
        <v>1135.537</v>
      </c>
      <c r="BC3632" s="82">
        <f t="shared" si="73"/>
        <v>1373.9997699999999</v>
      </c>
    </row>
    <row r="3633" spans="53:55" x14ac:dyDescent="0.25">
      <c r="BA3633" s="164" t="s">
        <v>4009</v>
      </c>
      <c r="BB3633" s="164">
        <v>1228.0989999999999</v>
      </c>
      <c r="BC3633" s="82">
        <f t="shared" si="73"/>
        <v>1485.9997899999998</v>
      </c>
    </row>
    <row r="3634" spans="53:55" x14ac:dyDescent="0.25">
      <c r="BA3634" s="164" t="s">
        <v>4010</v>
      </c>
      <c r="BB3634" s="164">
        <v>675.20699999999999</v>
      </c>
      <c r="BC3634" s="82">
        <f t="shared" si="73"/>
        <v>817.00046999999995</v>
      </c>
    </row>
    <row r="3635" spans="53:55" x14ac:dyDescent="0.25">
      <c r="BA3635" s="164" t="s">
        <v>4011</v>
      </c>
      <c r="BB3635" s="164">
        <v>633.88400000000001</v>
      </c>
      <c r="BC3635" s="82">
        <f t="shared" si="73"/>
        <v>766.99964</v>
      </c>
    </row>
    <row r="3636" spans="53:55" x14ac:dyDescent="0.25">
      <c r="BA3636" s="164" t="s">
        <v>4012</v>
      </c>
      <c r="BB3636" s="164">
        <v>662.81</v>
      </c>
      <c r="BC3636" s="82">
        <f t="shared" si="73"/>
        <v>802.00009999999986</v>
      </c>
    </row>
    <row r="3637" spans="53:55" x14ac:dyDescent="0.25">
      <c r="BA3637" s="164" t="s">
        <v>4013</v>
      </c>
      <c r="BB3637" s="164">
        <v>821.48800000000006</v>
      </c>
      <c r="BC3637" s="82">
        <f t="shared" si="73"/>
        <v>994.00048000000004</v>
      </c>
    </row>
    <row r="3638" spans="53:55" x14ac:dyDescent="0.25">
      <c r="BA3638" s="164" t="s">
        <v>4014</v>
      </c>
      <c r="BB3638" s="164">
        <v>923.96699999999998</v>
      </c>
      <c r="BC3638" s="82">
        <f t="shared" si="73"/>
        <v>1118.0000700000001</v>
      </c>
    </row>
    <row r="3639" spans="53:55" x14ac:dyDescent="0.25">
      <c r="BA3639" s="164" t="s">
        <v>4015</v>
      </c>
      <c r="BB3639" s="164">
        <v>821.48800000000006</v>
      </c>
      <c r="BC3639" s="82">
        <f t="shared" si="73"/>
        <v>994.00048000000004</v>
      </c>
    </row>
    <row r="3640" spans="53:55" x14ac:dyDescent="0.25">
      <c r="BA3640" s="164" t="s">
        <v>4016</v>
      </c>
      <c r="BB3640" s="164">
        <v>1089.2560000000001</v>
      </c>
      <c r="BC3640" s="82">
        <f t="shared" si="73"/>
        <v>1317.9997600000002</v>
      </c>
    </row>
    <row r="3641" spans="53:55" x14ac:dyDescent="0.25">
      <c r="BA3641" s="164" t="s">
        <v>4017</v>
      </c>
      <c r="BB3641" s="164">
        <v>841.322</v>
      </c>
      <c r="BC3641" s="82">
        <f t="shared" si="73"/>
        <v>1017.9996199999999</v>
      </c>
    </row>
    <row r="3642" spans="53:55" x14ac:dyDescent="0.25">
      <c r="BA3642" s="164" t="s">
        <v>4018</v>
      </c>
      <c r="BB3642" s="164">
        <v>1200.826</v>
      </c>
      <c r="BC3642" s="82">
        <f t="shared" si="73"/>
        <v>1452.99946</v>
      </c>
    </row>
    <row r="3643" spans="53:55" x14ac:dyDescent="0.25">
      <c r="BA3643" s="164" t="s">
        <v>4019</v>
      </c>
      <c r="BB3643" s="164">
        <v>1374.38</v>
      </c>
      <c r="BC3643" s="82">
        <f t="shared" si="73"/>
        <v>1662.9998000000001</v>
      </c>
    </row>
    <row r="3644" spans="53:55" x14ac:dyDescent="0.25">
      <c r="BA3644" s="164" t="s">
        <v>4020</v>
      </c>
      <c r="BB3644" s="164">
        <v>1419.008</v>
      </c>
      <c r="BC3644" s="82">
        <f t="shared" si="73"/>
        <v>1716.9996799999999</v>
      </c>
    </row>
    <row r="3645" spans="53:55" x14ac:dyDescent="0.25">
      <c r="BA3645" s="164" t="s">
        <v>4021</v>
      </c>
      <c r="BB3645" s="164">
        <v>1534.711</v>
      </c>
      <c r="BC3645" s="82">
        <f t="shared" si="73"/>
        <v>1857.0003099999999</v>
      </c>
    </row>
    <row r="3646" spans="53:55" x14ac:dyDescent="0.25">
      <c r="BA3646" s="164" t="s">
        <v>4022</v>
      </c>
      <c r="BB3646" s="164">
        <v>675.20699999999999</v>
      </c>
      <c r="BC3646" s="82">
        <f t="shared" si="73"/>
        <v>817.00046999999995</v>
      </c>
    </row>
    <row r="3647" spans="53:55" x14ac:dyDescent="0.25">
      <c r="BA3647" s="164" t="s">
        <v>4023</v>
      </c>
      <c r="BB3647" s="164">
        <v>633.88400000000001</v>
      </c>
      <c r="BC3647" s="82">
        <f t="shared" si="73"/>
        <v>766.99964</v>
      </c>
    </row>
    <row r="3648" spans="53:55" x14ac:dyDescent="0.25">
      <c r="BA3648" s="164" t="s">
        <v>4024</v>
      </c>
      <c r="BB3648" s="164">
        <v>662.81</v>
      </c>
      <c r="BC3648" s="82">
        <f t="shared" si="73"/>
        <v>802.00009999999986</v>
      </c>
    </row>
    <row r="3649" spans="53:55" x14ac:dyDescent="0.25">
      <c r="BA3649" s="164" t="s">
        <v>4025</v>
      </c>
      <c r="BB3649" s="164">
        <v>821.48800000000006</v>
      </c>
      <c r="BC3649" s="82">
        <f t="shared" si="73"/>
        <v>994.00048000000004</v>
      </c>
    </row>
    <row r="3650" spans="53:55" x14ac:dyDescent="0.25">
      <c r="BA3650" s="164" t="s">
        <v>4026</v>
      </c>
      <c r="BB3650" s="164">
        <v>923.96699999999998</v>
      </c>
      <c r="BC3650" s="82">
        <f t="shared" si="73"/>
        <v>1118.0000700000001</v>
      </c>
    </row>
    <row r="3651" spans="53:55" x14ac:dyDescent="0.25">
      <c r="BA3651" s="164" t="s">
        <v>4027</v>
      </c>
      <c r="BB3651" s="164">
        <v>821.48800000000006</v>
      </c>
      <c r="BC3651" s="82">
        <f t="shared" ref="BC3651:BC3714" si="74">BB3651*1.21</f>
        <v>994.00048000000004</v>
      </c>
    </row>
    <row r="3652" spans="53:55" x14ac:dyDescent="0.25">
      <c r="BA3652" s="164" t="s">
        <v>4028</v>
      </c>
      <c r="BB3652" s="164">
        <v>1089.2560000000001</v>
      </c>
      <c r="BC3652" s="82">
        <f t="shared" si="74"/>
        <v>1317.9997600000002</v>
      </c>
    </row>
    <row r="3653" spans="53:55" x14ac:dyDescent="0.25">
      <c r="BA3653" s="164" t="s">
        <v>4029</v>
      </c>
      <c r="BB3653" s="164">
        <v>841.322</v>
      </c>
      <c r="BC3653" s="82">
        <f t="shared" si="74"/>
        <v>1017.9996199999999</v>
      </c>
    </row>
    <row r="3654" spans="53:55" x14ac:dyDescent="0.25">
      <c r="BA3654" s="164" t="s">
        <v>4030</v>
      </c>
      <c r="BB3654" s="164">
        <v>1200.826</v>
      </c>
      <c r="BC3654" s="82">
        <f t="shared" si="74"/>
        <v>1452.99946</v>
      </c>
    </row>
    <row r="3655" spans="53:55" x14ac:dyDescent="0.25">
      <c r="BA3655" s="164" t="s">
        <v>4031</v>
      </c>
      <c r="BB3655" s="164">
        <v>1374.38</v>
      </c>
      <c r="BC3655" s="82">
        <f t="shared" si="74"/>
        <v>1662.9998000000001</v>
      </c>
    </row>
    <row r="3656" spans="53:55" x14ac:dyDescent="0.25">
      <c r="BA3656" s="164" t="s">
        <v>4032</v>
      </c>
      <c r="BB3656" s="164">
        <v>1419.008</v>
      </c>
      <c r="BC3656" s="82">
        <f t="shared" si="74"/>
        <v>1716.9996799999999</v>
      </c>
    </row>
    <row r="3657" spans="53:55" x14ac:dyDescent="0.25">
      <c r="BA3657" s="164" t="s">
        <v>4033</v>
      </c>
      <c r="BB3657" s="164">
        <v>1534.711</v>
      </c>
      <c r="BC3657" s="82">
        <f t="shared" si="74"/>
        <v>1857.0003099999999</v>
      </c>
    </row>
    <row r="3658" spans="53:55" x14ac:dyDescent="0.25">
      <c r="BA3658" s="164" t="s">
        <v>4034</v>
      </c>
      <c r="BB3658" s="164">
        <v>675.20699999999999</v>
      </c>
      <c r="BC3658" s="82">
        <f t="shared" si="74"/>
        <v>817.00046999999995</v>
      </c>
    </row>
    <row r="3659" spans="53:55" x14ac:dyDescent="0.25">
      <c r="BA3659" s="164" t="s">
        <v>4035</v>
      </c>
      <c r="BB3659" s="164">
        <v>633.88400000000001</v>
      </c>
      <c r="BC3659" s="82">
        <f t="shared" si="74"/>
        <v>766.99964</v>
      </c>
    </row>
    <row r="3660" spans="53:55" x14ac:dyDescent="0.25">
      <c r="BA3660" s="164" t="s">
        <v>4036</v>
      </c>
      <c r="BB3660" s="164">
        <v>662.81</v>
      </c>
      <c r="BC3660" s="82">
        <f t="shared" si="74"/>
        <v>802.00009999999986</v>
      </c>
    </row>
    <row r="3661" spans="53:55" x14ac:dyDescent="0.25">
      <c r="BA3661" s="164" t="s">
        <v>4037</v>
      </c>
      <c r="BB3661" s="164">
        <v>821.48800000000006</v>
      </c>
      <c r="BC3661" s="82">
        <f t="shared" si="74"/>
        <v>994.00048000000004</v>
      </c>
    </row>
    <row r="3662" spans="53:55" x14ac:dyDescent="0.25">
      <c r="BA3662" s="164" t="s">
        <v>4038</v>
      </c>
      <c r="BB3662" s="164">
        <v>923.96699999999998</v>
      </c>
      <c r="BC3662" s="82">
        <f t="shared" si="74"/>
        <v>1118.0000700000001</v>
      </c>
    </row>
    <row r="3663" spans="53:55" x14ac:dyDescent="0.25">
      <c r="BA3663" s="164" t="s">
        <v>4039</v>
      </c>
      <c r="BB3663" s="164">
        <v>821.48800000000006</v>
      </c>
      <c r="BC3663" s="82">
        <f t="shared" si="74"/>
        <v>994.00048000000004</v>
      </c>
    </row>
    <row r="3664" spans="53:55" x14ac:dyDescent="0.25">
      <c r="BA3664" s="164" t="s">
        <v>4040</v>
      </c>
      <c r="BB3664" s="164">
        <v>1089.2560000000001</v>
      </c>
      <c r="BC3664" s="82">
        <f t="shared" si="74"/>
        <v>1317.9997600000002</v>
      </c>
    </row>
    <row r="3665" spans="53:55" x14ac:dyDescent="0.25">
      <c r="BA3665" s="164" t="s">
        <v>4041</v>
      </c>
      <c r="BB3665" s="164">
        <v>841.322</v>
      </c>
      <c r="BC3665" s="82">
        <f t="shared" si="74"/>
        <v>1017.9996199999999</v>
      </c>
    </row>
    <row r="3666" spans="53:55" x14ac:dyDescent="0.25">
      <c r="BA3666" s="164" t="s">
        <v>4042</v>
      </c>
      <c r="BB3666" s="164">
        <v>1200.826</v>
      </c>
      <c r="BC3666" s="82">
        <f t="shared" si="74"/>
        <v>1452.99946</v>
      </c>
    </row>
    <row r="3667" spans="53:55" x14ac:dyDescent="0.25">
      <c r="BA3667" s="164" t="s">
        <v>4043</v>
      </c>
      <c r="BB3667" s="164">
        <v>1374.38</v>
      </c>
      <c r="BC3667" s="82">
        <f t="shared" si="74"/>
        <v>1662.9998000000001</v>
      </c>
    </row>
    <row r="3668" spans="53:55" x14ac:dyDescent="0.25">
      <c r="BA3668" s="164" t="s">
        <v>4044</v>
      </c>
      <c r="BB3668" s="164">
        <v>1419.008</v>
      </c>
      <c r="BC3668" s="82">
        <f t="shared" si="74"/>
        <v>1716.9996799999999</v>
      </c>
    </row>
    <row r="3669" spans="53:55" x14ac:dyDescent="0.25">
      <c r="BA3669" s="164" t="s">
        <v>4045</v>
      </c>
      <c r="BB3669" s="164">
        <v>1534.711</v>
      </c>
      <c r="BC3669" s="82">
        <f t="shared" si="74"/>
        <v>1857.0003099999999</v>
      </c>
    </row>
    <row r="3670" spans="53:55" x14ac:dyDescent="0.25">
      <c r="BA3670" s="164" t="s">
        <v>4046</v>
      </c>
      <c r="BB3670" s="164">
        <v>675.20699999999999</v>
      </c>
      <c r="BC3670" s="82">
        <f t="shared" si="74"/>
        <v>817.00046999999995</v>
      </c>
    </row>
    <row r="3671" spans="53:55" x14ac:dyDescent="0.25">
      <c r="BA3671" s="164" t="s">
        <v>4047</v>
      </c>
      <c r="BB3671" s="164">
        <v>633.88400000000001</v>
      </c>
      <c r="BC3671" s="82">
        <f t="shared" si="74"/>
        <v>766.99964</v>
      </c>
    </row>
    <row r="3672" spans="53:55" x14ac:dyDescent="0.25">
      <c r="BA3672" s="164" t="s">
        <v>4048</v>
      </c>
      <c r="BB3672" s="164">
        <v>662.81</v>
      </c>
      <c r="BC3672" s="82">
        <f t="shared" si="74"/>
        <v>802.00009999999986</v>
      </c>
    </row>
    <row r="3673" spans="53:55" x14ac:dyDescent="0.25">
      <c r="BA3673" s="164" t="s">
        <v>4049</v>
      </c>
      <c r="BB3673" s="164">
        <v>821.48800000000006</v>
      </c>
      <c r="BC3673" s="82">
        <f t="shared" si="74"/>
        <v>994.00048000000004</v>
      </c>
    </row>
    <row r="3674" spans="53:55" x14ac:dyDescent="0.25">
      <c r="BA3674" s="164" t="s">
        <v>4050</v>
      </c>
      <c r="BB3674" s="164">
        <v>923.96699999999998</v>
      </c>
      <c r="BC3674" s="82">
        <f t="shared" si="74"/>
        <v>1118.0000700000001</v>
      </c>
    </row>
    <row r="3675" spans="53:55" x14ac:dyDescent="0.25">
      <c r="BA3675" s="164" t="s">
        <v>4051</v>
      </c>
      <c r="BB3675" s="164">
        <v>821.48800000000006</v>
      </c>
      <c r="BC3675" s="82">
        <f t="shared" si="74"/>
        <v>994.00048000000004</v>
      </c>
    </row>
    <row r="3676" spans="53:55" x14ac:dyDescent="0.25">
      <c r="BA3676" s="164" t="s">
        <v>4052</v>
      </c>
      <c r="BB3676" s="164">
        <v>1089.2560000000001</v>
      </c>
      <c r="BC3676" s="82">
        <f t="shared" si="74"/>
        <v>1317.9997600000002</v>
      </c>
    </row>
    <row r="3677" spans="53:55" x14ac:dyDescent="0.25">
      <c r="BA3677" s="164" t="s">
        <v>4053</v>
      </c>
      <c r="BB3677" s="164">
        <v>841.322</v>
      </c>
      <c r="BC3677" s="82">
        <f t="shared" si="74"/>
        <v>1017.9996199999999</v>
      </c>
    </row>
    <row r="3678" spans="53:55" x14ac:dyDescent="0.25">
      <c r="BA3678" s="164" t="s">
        <v>4054</v>
      </c>
      <c r="BB3678" s="164">
        <v>1200.826</v>
      </c>
      <c r="BC3678" s="82">
        <f t="shared" si="74"/>
        <v>1452.99946</v>
      </c>
    </row>
    <row r="3679" spans="53:55" x14ac:dyDescent="0.25">
      <c r="BA3679" s="164" t="s">
        <v>4055</v>
      </c>
      <c r="BB3679" s="164">
        <v>1374.38</v>
      </c>
      <c r="BC3679" s="82">
        <f t="shared" si="74"/>
        <v>1662.9998000000001</v>
      </c>
    </row>
    <row r="3680" spans="53:55" x14ac:dyDescent="0.25">
      <c r="BA3680" s="164" t="s">
        <v>4056</v>
      </c>
      <c r="BB3680" s="164">
        <v>1419.008</v>
      </c>
      <c r="BC3680" s="82">
        <f t="shared" si="74"/>
        <v>1716.9996799999999</v>
      </c>
    </row>
    <row r="3681" spans="53:55" x14ac:dyDescent="0.25">
      <c r="BA3681" s="164" t="s">
        <v>4057</v>
      </c>
      <c r="BB3681" s="164">
        <v>1534.711</v>
      </c>
      <c r="BC3681" s="82">
        <f t="shared" si="74"/>
        <v>1857.0003099999999</v>
      </c>
    </row>
    <row r="3682" spans="53:55" x14ac:dyDescent="0.25">
      <c r="BA3682" s="164" t="s">
        <v>4058</v>
      </c>
      <c r="BB3682" s="164">
        <v>675.20699999999999</v>
      </c>
      <c r="BC3682" s="82">
        <f t="shared" si="74"/>
        <v>817.00046999999995</v>
      </c>
    </row>
    <row r="3683" spans="53:55" x14ac:dyDescent="0.25">
      <c r="BA3683" s="164" t="s">
        <v>4059</v>
      </c>
      <c r="BB3683" s="164">
        <v>633.88400000000001</v>
      </c>
      <c r="BC3683" s="82">
        <f t="shared" si="74"/>
        <v>766.99964</v>
      </c>
    </row>
    <row r="3684" spans="53:55" x14ac:dyDescent="0.25">
      <c r="BA3684" s="164" t="s">
        <v>4060</v>
      </c>
      <c r="BB3684" s="164">
        <v>662.81</v>
      </c>
      <c r="BC3684" s="82">
        <f t="shared" si="74"/>
        <v>802.00009999999986</v>
      </c>
    </row>
    <row r="3685" spans="53:55" x14ac:dyDescent="0.25">
      <c r="BA3685" s="164" t="s">
        <v>4061</v>
      </c>
      <c r="BB3685" s="164">
        <v>821.48800000000006</v>
      </c>
      <c r="BC3685" s="82">
        <f t="shared" si="74"/>
        <v>994.00048000000004</v>
      </c>
    </row>
    <row r="3686" spans="53:55" x14ac:dyDescent="0.25">
      <c r="BA3686" s="164" t="s">
        <v>4062</v>
      </c>
      <c r="BB3686" s="164">
        <v>923.96699999999998</v>
      </c>
      <c r="BC3686" s="82">
        <f t="shared" si="74"/>
        <v>1118.0000700000001</v>
      </c>
    </row>
    <row r="3687" spans="53:55" x14ac:dyDescent="0.25">
      <c r="BA3687" s="164" t="s">
        <v>4063</v>
      </c>
      <c r="BB3687" s="164">
        <v>821.48800000000006</v>
      </c>
      <c r="BC3687" s="82">
        <f t="shared" si="74"/>
        <v>994.00048000000004</v>
      </c>
    </row>
    <row r="3688" spans="53:55" x14ac:dyDescent="0.25">
      <c r="BA3688" s="164" t="s">
        <v>4064</v>
      </c>
      <c r="BB3688" s="164">
        <v>1089.2560000000001</v>
      </c>
      <c r="BC3688" s="82">
        <f t="shared" si="74"/>
        <v>1317.9997600000002</v>
      </c>
    </row>
    <row r="3689" spans="53:55" x14ac:dyDescent="0.25">
      <c r="BA3689" s="164" t="s">
        <v>4065</v>
      </c>
      <c r="BB3689" s="164">
        <v>841.322</v>
      </c>
      <c r="BC3689" s="82">
        <f t="shared" si="74"/>
        <v>1017.9996199999999</v>
      </c>
    </row>
    <row r="3690" spans="53:55" x14ac:dyDescent="0.25">
      <c r="BA3690" s="164" t="s">
        <v>4066</v>
      </c>
      <c r="BB3690" s="164">
        <v>1200.826</v>
      </c>
      <c r="BC3690" s="82">
        <f t="shared" si="74"/>
        <v>1452.99946</v>
      </c>
    </row>
    <row r="3691" spans="53:55" x14ac:dyDescent="0.25">
      <c r="BA3691" s="164" t="s">
        <v>4067</v>
      </c>
      <c r="BB3691" s="164">
        <v>1374.38</v>
      </c>
      <c r="BC3691" s="82">
        <f t="shared" si="74"/>
        <v>1662.9998000000001</v>
      </c>
    </row>
    <row r="3692" spans="53:55" x14ac:dyDescent="0.25">
      <c r="BA3692" s="164" t="s">
        <v>4068</v>
      </c>
      <c r="BB3692" s="164">
        <v>1419.008</v>
      </c>
      <c r="BC3692" s="82">
        <f t="shared" si="74"/>
        <v>1716.9996799999999</v>
      </c>
    </row>
    <row r="3693" spans="53:55" x14ac:dyDescent="0.25">
      <c r="BA3693" s="164" t="s">
        <v>4069</v>
      </c>
      <c r="BB3693" s="164">
        <v>1534.711</v>
      </c>
      <c r="BC3693" s="82">
        <f t="shared" si="74"/>
        <v>1857.0003099999999</v>
      </c>
    </row>
    <row r="3694" spans="53:55" x14ac:dyDescent="0.25">
      <c r="BA3694" s="164" t="s">
        <v>4070</v>
      </c>
      <c r="BB3694" s="164">
        <v>453.71899999999999</v>
      </c>
      <c r="BC3694" s="82">
        <f t="shared" si="74"/>
        <v>548.99999000000003</v>
      </c>
    </row>
    <row r="3695" spans="53:55" x14ac:dyDescent="0.25">
      <c r="BA3695" s="164" t="s">
        <v>4071</v>
      </c>
      <c r="BB3695" s="164">
        <v>453.71899999999999</v>
      </c>
      <c r="BC3695" s="82">
        <f t="shared" si="74"/>
        <v>548.99999000000003</v>
      </c>
    </row>
    <row r="3696" spans="53:55" x14ac:dyDescent="0.25">
      <c r="BA3696" s="164" t="s">
        <v>4072</v>
      </c>
      <c r="BB3696" s="164">
        <v>474.38</v>
      </c>
      <c r="BC3696" s="82">
        <f t="shared" si="74"/>
        <v>573.99979999999994</v>
      </c>
    </row>
    <row r="3697" spans="53:55" x14ac:dyDescent="0.25">
      <c r="BA3697" s="164" t="s">
        <v>4073</v>
      </c>
      <c r="BB3697" s="164">
        <v>474.38</v>
      </c>
      <c r="BC3697" s="82">
        <f t="shared" si="74"/>
        <v>573.99979999999994</v>
      </c>
    </row>
    <row r="3698" spans="53:55" x14ac:dyDescent="0.25">
      <c r="BA3698" s="164" t="s">
        <v>4074</v>
      </c>
      <c r="BB3698" s="164">
        <v>531.40499999999997</v>
      </c>
      <c r="BC3698" s="82">
        <f t="shared" si="74"/>
        <v>643.00004999999999</v>
      </c>
    </row>
    <row r="3699" spans="53:55" x14ac:dyDescent="0.25">
      <c r="BA3699" s="164" t="s">
        <v>4075</v>
      </c>
      <c r="BB3699" s="164">
        <v>531.40499999999997</v>
      </c>
      <c r="BC3699" s="82">
        <f t="shared" si="74"/>
        <v>643.00004999999999</v>
      </c>
    </row>
    <row r="3700" spans="53:55" x14ac:dyDescent="0.25">
      <c r="BA3700" s="164" t="s">
        <v>4076</v>
      </c>
      <c r="BB3700" s="164">
        <v>606.61199999999997</v>
      </c>
      <c r="BC3700" s="82">
        <f t="shared" si="74"/>
        <v>734.00051999999994</v>
      </c>
    </row>
    <row r="3701" spans="53:55" x14ac:dyDescent="0.25">
      <c r="BA3701" s="164" t="s">
        <v>4077</v>
      </c>
      <c r="BB3701" s="164">
        <v>606.61199999999997</v>
      </c>
      <c r="BC3701" s="82">
        <f t="shared" si="74"/>
        <v>734.00051999999994</v>
      </c>
    </row>
    <row r="3702" spans="53:55" x14ac:dyDescent="0.25">
      <c r="BA3702" s="164" t="s">
        <v>4078</v>
      </c>
      <c r="BB3702" s="164">
        <v>729.75199999999995</v>
      </c>
      <c r="BC3702" s="82">
        <f t="shared" si="74"/>
        <v>882.99991999999986</v>
      </c>
    </row>
    <row r="3703" spans="53:55" x14ac:dyDescent="0.25">
      <c r="BA3703" s="164" t="s">
        <v>4079</v>
      </c>
      <c r="BB3703" s="164">
        <v>729.75199999999995</v>
      </c>
      <c r="BC3703" s="82">
        <f t="shared" si="74"/>
        <v>882.99991999999986</v>
      </c>
    </row>
    <row r="3704" spans="53:55" x14ac:dyDescent="0.25">
      <c r="BA3704" s="164" t="s">
        <v>4080</v>
      </c>
      <c r="BB3704" s="164">
        <v>976.86</v>
      </c>
      <c r="BC3704" s="82">
        <f t="shared" si="74"/>
        <v>1182.0006000000001</v>
      </c>
    </row>
    <row r="3705" spans="53:55" x14ac:dyDescent="0.25">
      <c r="BA3705" s="164" t="s">
        <v>4081</v>
      </c>
      <c r="BB3705" s="164">
        <v>976.86</v>
      </c>
      <c r="BC3705" s="82">
        <f t="shared" si="74"/>
        <v>1182.0006000000001</v>
      </c>
    </row>
    <row r="3706" spans="53:55" x14ac:dyDescent="0.25">
      <c r="BA3706" s="164" t="s">
        <v>4082</v>
      </c>
      <c r="BB3706" s="164">
        <v>1177.6859999999999</v>
      </c>
      <c r="BC3706" s="82">
        <f t="shared" si="74"/>
        <v>1425.0000599999998</v>
      </c>
    </row>
    <row r="3707" spans="53:55" x14ac:dyDescent="0.25">
      <c r="BA3707" s="164" t="s">
        <v>4083</v>
      </c>
      <c r="BB3707" s="164">
        <v>1177.6859999999999</v>
      </c>
      <c r="BC3707" s="82">
        <f t="shared" si="74"/>
        <v>1425.0000599999998</v>
      </c>
    </row>
    <row r="3708" spans="53:55" x14ac:dyDescent="0.25">
      <c r="BA3708" s="164" t="s">
        <v>4084</v>
      </c>
      <c r="BB3708" s="164">
        <v>1480.992</v>
      </c>
      <c r="BC3708" s="82">
        <f t="shared" si="74"/>
        <v>1792.0003199999999</v>
      </c>
    </row>
    <row r="3709" spans="53:55" x14ac:dyDescent="0.25">
      <c r="BA3709" s="164" t="s">
        <v>4085</v>
      </c>
      <c r="BB3709" s="164">
        <v>1480.992</v>
      </c>
      <c r="BC3709" s="82">
        <f t="shared" si="74"/>
        <v>1792.0003199999999</v>
      </c>
    </row>
    <row r="3710" spans="53:55" x14ac:dyDescent="0.25">
      <c r="BA3710" s="164" t="s">
        <v>4086</v>
      </c>
      <c r="BB3710" s="164">
        <v>1625.62</v>
      </c>
      <c r="BC3710" s="82">
        <f t="shared" si="74"/>
        <v>1967.0001999999997</v>
      </c>
    </row>
    <row r="3711" spans="53:55" x14ac:dyDescent="0.25">
      <c r="BA3711" s="164" t="s">
        <v>4087</v>
      </c>
      <c r="BB3711" s="164">
        <v>1625.62</v>
      </c>
      <c r="BC3711" s="82">
        <f t="shared" si="74"/>
        <v>1967.0001999999997</v>
      </c>
    </row>
    <row r="3712" spans="53:55" x14ac:dyDescent="0.25">
      <c r="BA3712" s="164" t="s">
        <v>4088</v>
      </c>
      <c r="BB3712" s="164">
        <v>1951.24</v>
      </c>
      <c r="BC3712" s="82">
        <f t="shared" si="74"/>
        <v>2361.0003999999999</v>
      </c>
    </row>
    <row r="3713" spans="53:55" x14ac:dyDescent="0.25">
      <c r="BA3713" s="164" t="s">
        <v>4089</v>
      </c>
      <c r="BB3713" s="164">
        <v>1951.24</v>
      </c>
      <c r="BC3713" s="82">
        <f t="shared" si="74"/>
        <v>2361.0003999999999</v>
      </c>
    </row>
    <row r="3714" spans="53:55" x14ac:dyDescent="0.25">
      <c r="BA3714" s="164" t="s">
        <v>4090</v>
      </c>
      <c r="BB3714" s="164">
        <v>2264.4630000000002</v>
      </c>
      <c r="BC3714" s="82">
        <f t="shared" si="74"/>
        <v>2740.0002300000001</v>
      </c>
    </row>
    <row r="3715" spans="53:55" x14ac:dyDescent="0.25">
      <c r="BA3715" s="164" t="s">
        <v>4091</v>
      </c>
      <c r="BB3715" s="164">
        <v>2264.4630000000002</v>
      </c>
      <c r="BC3715" s="82">
        <f t="shared" ref="BC3715:BC3778" si="75">BB3715*1.21</f>
        <v>2740.0002300000001</v>
      </c>
    </row>
    <row r="3716" spans="53:55" x14ac:dyDescent="0.25">
      <c r="BA3716" s="164" t="s">
        <v>4092</v>
      </c>
      <c r="BB3716" s="164">
        <v>649.58699999999999</v>
      </c>
      <c r="BC3716" s="82">
        <f t="shared" si="75"/>
        <v>786.00027</v>
      </c>
    </row>
    <row r="3717" spans="53:55" x14ac:dyDescent="0.25">
      <c r="BA3717" s="164" t="s">
        <v>4093</v>
      </c>
      <c r="BB3717" s="164">
        <v>649.58699999999999</v>
      </c>
      <c r="BC3717" s="82">
        <f t="shared" si="75"/>
        <v>786.00027</v>
      </c>
    </row>
    <row r="3718" spans="53:55" x14ac:dyDescent="0.25">
      <c r="BA3718" s="164" t="s">
        <v>4094</v>
      </c>
      <c r="BB3718" s="164">
        <v>783.471</v>
      </c>
      <c r="BC3718" s="82">
        <f t="shared" si="75"/>
        <v>947.99991</v>
      </c>
    </row>
    <row r="3719" spans="53:55" x14ac:dyDescent="0.25">
      <c r="BA3719" s="164" t="s">
        <v>4095</v>
      </c>
      <c r="BB3719" s="164">
        <v>783.471</v>
      </c>
      <c r="BC3719" s="82">
        <f t="shared" si="75"/>
        <v>947.99991</v>
      </c>
    </row>
    <row r="3720" spans="53:55" x14ac:dyDescent="0.25">
      <c r="BA3720" s="164" t="s">
        <v>4096</v>
      </c>
      <c r="BB3720" s="164">
        <v>1052.066</v>
      </c>
      <c r="BC3720" s="82">
        <f t="shared" si="75"/>
        <v>1272.9998599999999</v>
      </c>
    </row>
    <row r="3721" spans="53:55" x14ac:dyDescent="0.25">
      <c r="BA3721" s="164" t="s">
        <v>4097</v>
      </c>
      <c r="BB3721" s="164">
        <v>1052.066</v>
      </c>
      <c r="BC3721" s="82">
        <f t="shared" si="75"/>
        <v>1272.9998599999999</v>
      </c>
    </row>
    <row r="3722" spans="53:55" x14ac:dyDescent="0.25">
      <c r="BA3722" s="164" t="s">
        <v>4098</v>
      </c>
      <c r="BB3722" s="164">
        <v>1270.248</v>
      </c>
      <c r="BC3722" s="82">
        <f t="shared" si="75"/>
        <v>1537.00008</v>
      </c>
    </row>
    <row r="3723" spans="53:55" x14ac:dyDescent="0.25">
      <c r="BA3723" s="164" t="s">
        <v>4099</v>
      </c>
      <c r="BB3723" s="164">
        <v>1270.248</v>
      </c>
      <c r="BC3723" s="82">
        <f t="shared" si="75"/>
        <v>1537.00008</v>
      </c>
    </row>
    <row r="3724" spans="53:55" x14ac:dyDescent="0.25">
      <c r="BA3724" s="164" t="s">
        <v>4100</v>
      </c>
      <c r="BB3724" s="164">
        <v>1600</v>
      </c>
      <c r="BC3724" s="82">
        <f t="shared" si="75"/>
        <v>1936</v>
      </c>
    </row>
    <row r="3725" spans="53:55" x14ac:dyDescent="0.25">
      <c r="BA3725" s="164" t="s">
        <v>4101</v>
      </c>
      <c r="BB3725" s="164">
        <v>1600</v>
      </c>
      <c r="BC3725" s="82">
        <f t="shared" si="75"/>
        <v>1936</v>
      </c>
    </row>
    <row r="3726" spans="53:55" x14ac:dyDescent="0.25">
      <c r="BA3726" s="164" t="s">
        <v>4102</v>
      </c>
      <c r="BB3726" s="164">
        <v>1795.8679999999999</v>
      </c>
      <c r="BC3726" s="82">
        <f t="shared" si="75"/>
        <v>2173.0002799999997</v>
      </c>
    </row>
    <row r="3727" spans="53:55" x14ac:dyDescent="0.25">
      <c r="BA3727" s="164" t="s">
        <v>4103</v>
      </c>
      <c r="BB3727" s="164">
        <v>1795.8679999999999</v>
      </c>
      <c r="BC3727" s="82">
        <f t="shared" si="75"/>
        <v>2173.0002799999997</v>
      </c>
    </row>
    <row r="3728" spans="53:55" x14ac:dyDescent="0.25">
      <c r="BA3728" s="164" t="s">
        <v>4104</v>
      </c>
      <c r="BB3728" s="164">
        <v>2106.6120000000001</v>
      </c>
      <c r="BC3728" s="82">
        <f t="shared" si="75"/>
        <v>2549.0005200000001</v>
      </c>
    </row>
    <row r="3729" spans="53:55" x14ac:dyDescent="0.25">
      <c r="BA3729" s="164" t="s">
        <v>4105</v>
      </c>
      <c r="BB3729" s="164">
        <v>2106.6120000000001</v>
      </c>
      <c r="BC3729" s="82">
        <f t="shared" si="75"/>
        <v>2549.0005200000001</v>
      </c>
    </row>
    <row r="3730" spans="53:55" x14ac:dyDescent="0.25">
      <c r="BA3730" s="164" t="s">
        <v>4106</v>
      </c>
      <c r="BB3730" s="164">
        <v>2447.9340000000002</v>
      </c>
      <c r="BC3730" s="82">
        <f t="shared" si="75"/>
        <v>2962.0001400000001</v>
      </c>
    </row>
    <row r="3731" spans="53:55" x14ac:dyDescent="0.25">
      <c r="BA3731" s="164" t="s">
        <v>4107</v>
      </c>
      <c r="BB3731" s="164">
        <v>2447.9340000000002</v>
      </c>
      <c r="BC3731" s="82">
        <f t="shared" si="75"/>
        <v>2962.0001400000001</v>
      </c>
    </row>
    <row r="3732" spans="53:55" x14ac:dyDescent="0.25">
      <c r="BA3732" s="164" t="s">
        <v>4108</v>
      </c>
      <c r="BB3732" s="164">
        <v>1209.0909999999999</v>
      </c>
      <c r="BC3732" s="82">
        <f t="shared" si="75"/>
        <v>1463.0001099999997</v>
      </c>
    </row>
    <row r="3733" spans="53:55" x14ac:dyDescent="0.25">
      <c r="BA3733" s="164" t="s">
        <v>4109</v>
      </c>
      <c r="BB3733" s="164">
        <v>1209.0909999999999</v>
      </c>
      <c r="BC3733" s="82">
        <f t="shared" si="75"/>
        <v>1463.0001099999997</v>
      </c>
    </row>
    <row r="3734" spans="53:55" x14ac:dyDescent="0.25">
      <c r="BA3734" s="164" t="s">
        <v>4110</v>
      </c>
      <c r="BB3734" s="164">
        <v>1374.38</v>
      </c>
      <c r="BC3734" s="82">
        <f t="shared" si="75"/>
        <v>1662.9998000000001</v>
      </c>
    </row>
    <row r="3735" spans="53:55" x14ac:dyDescent="0.25">
      <c r="BA3735" s="164" t="s">
        <v>4111</v>
      </c>
      <c r="BB3735" s="164">
        <v>1374.38</v>
      </c>
      <c r="BC3735" s="82">
        <f t="shared" si="75"/>
        <v>1662.9998000000001</v>
      </c>
    </row>
    <row r="3736" spans="53:55" x14ac:dyDescent="0.25">
      <c r="BA3736" s="164" t="s">
        <v>4112</v>
      </c>
      <c r="BB3736" s="164">
        <v>1794.2149999999999</v>
      </c>
      <c r="BC3736" s="82">
        <f t="shared" si="75"/>
        <v>2171.0001499999998</v>
      </c>
    </row>
    <row r="3737" spans="53:55" x14ac:dyDescent="0.25">
      <c r="BA3737" s="164" t="s">
        <v>4113</v>
      </c>
      <c r="BB3737" s="164">
        <v>1794.2149999999999</v>
      </c>
      <c r="BC3737" s="82">
        <f t="shared" si="75"/>
        <v>2171.0001499999998</v>
      </c>
    </row>
    <row r="3738" spans="53:55" x14ac:dyDescent="0.25">
      <c r="BA3738" s="164" t="s">
        <v>4114</v>
      </c>
      <c r="BB3738" s="164">
        <v>2070.248</v>
      </c>
      <c r="BC3738" s="82">
        <f t="shared" si="75"/>
        <v>2505.0000799999998</v>
      </c>
    </row>
    <row r="3739" spans="53:55" x14ac:dyDescent="0.25">
      <c r="BA3739" s="164" t="s">
        <v>4115</v>
      </c>
      <c r="BB3739" s="164">
        <v>2070.248</v>
      </c>
      <c r="BC3739" s="82">
        <f t="shared" si="75"/>
        <v>2505.0000799999998</v>
      </c>
    </row>
    <row r="3740" spans="53:55" x14ac:dyDescent="0.25">
      <c r="BA3740" s="164" t="s">
        <v>4116</v>
      </c>
      <c r="BB3740" s="164">
        <v>2210.7440000000001</v>
      </c>
      <c r="BC3740" s="82">
        <f t="shared" si="75"/>
        <v>2675.0002400000003</v>
      </c>
    </row>
    <row r="3741" spans="53:55" x14ac:dyDescent="0.25">
      <c r="BA3741" s="164" t="s">
        <v>4117</v>
      </c>
      <c r="BB3741" s="164">
        <v>2210.7440000000001</v>
      </c>
      <c r="BC3741" s="82">
        <f t="shared" si="75"/>
        <v>2675.0002400000003</v>
      </c>
    </row>
    <row r="3742" spans="53:55" x14ac:dyDescent="0.25">
      <c r="BA3742" s="164" t="s">
        <v>4118</v>
      </c>
      <c r="BB3742" s="164">
        <v>2533.058</v>
      </c>
      <c r="BC3742" s="82">
        <f t="shared" si="75"/>
        <v>3065.00018</v>
      </c>
    </row>
    <row r="3743" spans="53:55" x14ac:dyDescent="0.25">
      <c r="BA3743" s="164" t="s">
        <v>4119</v>
      </c>
      <c r="BB3743" s="164">
        <v>2533.058</v>
      </c>
      <c r="BC3743" s="82">
        <f t="shared" si="75"/>
        <v>3065.00018</v>
      </c>
    </row>
    <row r="3744" spans="53:55" x14ac:dyDescent="0.25">
      <c r="BA3744" s="164" t="s">
        <v>4120</v>
      </c>
      <c r="BB3744" s="164">
        <v>1300.826</v>
      </c>
      <c r="BC3744" s="82">
        <f t="shared" si="75"/>
        <v>1573.99946</v>
      </c>
    </row>
    <row r="3745" spans="53:55" x14ac:dyDescent="0.25">
      <c r="BA3745" s="164" t="s">
        <v>4121</v>
      </c>
      <c r="BB3745" s="164">
        <v>1300.826</v>
      </c>
      <c r="BC3745" s="82">
        <f t="shared" si="75"/>
        <v>1573.99946</v>
      </c>
    </row>
    <row r="3746" spans="53:55" x14ac:dyDescent="0.25">
      <c r="BA3746" s="164" t="s">
        <v>4122</v>
      </c>
      <c r="BB3746" s="164">
        <v>1480.165</v>
      </c>
      <c r="BC3746" s="82">
        <f t="shared" si="75"/>
        <v>1790.99965</v>
      </c>
    </row>
    <row r="3747" spans="53:55" x14ac:dyDescent="0.25">
      <c r="BA3747" s="164" t="s">
        <v>4123</v>
      </c>
      <c r="BB3747" s="164">
        <v>1480.165</v>
      </c>
      <c r="BC3747" s="82">
        <f t="shared" si="75"/>
        <v>1790.99965</v>
      </c>
    </row>
    <row r="3748" spans="53:55" x14ac:dyDescent="0.25">
      <c r="BA3748" s="164" t="s">
        <v>4124</v>
      </c>
      <c r="BB3748" s="164">
        <v>1975.2070000000001</v>
      </c>
      <c r="BC3748" s="82">
        <f t="shared" si="75"/>
        <v>2390.00047</v>
      </c>
    </row>
    <row r="3749" spans="53:55" x14ac:dyDescent="0.25">
      <c r="BA3749" s="164" t="s">
        <v>4125</v>
      </c>
      <c r="BB3749" s="164">
        <v>1975.2070000000001</v>
      </c>
      <c r="BC3749" s="82">
        <f t="shared" si="75"/>
        <v>2390.00047</v>
      </c>
    </row>
    <row r="3750" spans="53:55" x14ac:dyDescent="0.25">
      <c r="BA3750" s="164" t="s">
        <v>4126</v>
      </c>
      <c r="BB3750" s="164">
        <v>2233.058</v>
      </c>
      <c r="BC3750" s="82">
        <f t="shared" si="75"/>
        <v>2702.00018</v>
      </c>
    </row>
    <row r="3751" spans="53:55" x14ac:dyDescent="0.25">
      <c r="BA3751" s="164" t="s">
        <v>4127</v>
      </c>
      <c r="BB3751" s="164">
        <v>2233.058</v>
      </c>
      <c r="BC3751" s="82">
        <f t="shared" si="75"/>
        <v>2702.00018</v>
      </c>
    </row>
    <row r="3752" spans="53:55" x14ac:dyDescent="0.25">
      <c r="BA3752" s="164" t="s">
        <v>4128</v>
      </c>
      <c r="BB3752" s="164">
        <v>2385.1239999999998</v>
      </c>
      <c r="BC3752" s="82">
        <f t="shared" si="75"/>
        <v>2886.0000399999994</v>
      </c>
    </row>
    <row r="3753" spans="53:55" x14ac:dyDescent="0.25">
      <c r="BA3753" s="164" t="s">
        <v>4129</v>
      </c>
      <c r="BB3753" s="164">
        <v>2385.1239999999998</v>
      </c>
      <c r="BC3753" s="82">
        <f t="shared" si="75"/>
        <v>2886.0000399999994</v>
      </c>
    </row>
    <row r="3754" spans="53:55" x14ac:dyDescent="0.25">
      <c r="BA3754" s="164" t="s">
        <v>4130</v>
      </c>
      <c r="BB3754" s="164">
        <v>2735.5369999999998</v>
      </c>
      <c r="BC3754" s="82">
        <f t="shared" si="75"/>
        <v>3309.9997699999994</v>
      </c>
    </row>
    <row r="3755" spans="53:55" x14ac:dyDescent="0.25">
      <c r="BA3755" s="164" t="s">
        <v>4131</v>
      </c>
      <c r="BB3755" s="164">
        <v>2735.5369999999998</v>
      </c>
      <c r="BC3755" s="82">
        <f t="shared" si="75"/>
        <v>3309.9997699999994</v>
      </c>
    </row>
    <row r="3756" spans="53:55" x14ac:dyDescent="0.25">
      <c r="BA3756" s="164" t="s">
        <v>4132</v>
      </c>
      <c r="BB3756" s="164">
        <v>868.59500000000003</v>
      </c>
      <c r="BC3756" s="82">
        <f t="shared" si="75"/>
        <v>1050.9999499999999</v>
      </c>
    </row>
    <row r="3757" spans="53:55" x14ac:dyDescent="0.25">
      <c r="BA3757" s="164" t="s">
        <v>4133</v>
      </c>
      <c r="BB3757" s="164">
        <v>919.00800000000004</v>
      </c>
      <c r="BC3757" s="82">
        <f t="shared" si="75"/>
        <v>1111.9996800000001</v>
      </c>
    </row>
    <row r="3758" spans="53:55" x14ac:dyDescent="0.25">
      <c r="BA3758" s="164" t="s">
        <v>4134</v>
      </c>
      <c r="BB3758" s="164">
        <v>1063.636</v>
      </c>
      <c r="BC3758" s="82">
        <f t="shared" si="75"/>
        <v>1286.99956</v>
      </c>
    </row>
    <row r="3759" spans="53:55" x14ac:dyDescent="0.25">
      <c r="BA3759" s="164" t="s">
        <v>4135</v>
      </c>
      <c r="BB3759" s="164">
        <v>1208.2650000000001</v>
      </c>
      <c r="BC3759" s="82">
        <f t="shared" si="75"/>
        <v>1462.0006500000002</v>
      </c>
    </row>
    <row r="3760" spans="53:55" x14ac:dyDescent="0.25">
      <c r="BA3760" s="164" t="s">
        <v>4136</v>
      </c>
      <c r="BB3760" s="164">
        <v>1309.9169999999999</v>
      </c>
      <c r="BC3760" s="82">
        <f t="shared" si="75"/>
        <v>1584.9995699999999</v>
      </c>
    </row>
    <row r="3761" spans="53:55" x14ac:dyDescent="0.25">
      <c r="BA3761" s="164" t="s">
        <v>4137</v>
      </c>
      <c r="BB3761" s="164">
        <v>1771.0740000000001</v>
      </c>
      <c r="BC3761" s="82">
        <f t="shared" si="75"/>
        <v>2142.9995399999998</v>
      </c>
    </row>
    <row r="3762" spans="53:55" x14ac:dyDescent="0.25">
      <c r="BA3762" s="164" t="s">
        <v>4138</v>
      </c>
      <c r="BB3762" s="164">
        <v>1791.7360000000001</v>
      </c>
      <c r="BC3762" s="82">
        <f t="shared" si="75"/>
        <v>2168.00056</v>
      </c>
    </row>
    <row r="3763" spans="53:55" x14ac:dyDescent="0.25">
      <c r="BA3763" s="164" t="s">
        <v>4139</v>
      </c>
      <c r="BB3763" s="164">
        <v>1947.934</v>
      </c>
      <c r="BC3763" s="82">
        <f t="shared" si="75"/>
        <v>2357.0001400000001</v>
      </c>
    </row>
    <row r="3764" spans="53:55" x14ac:dyDescent="0.25">
      <c r="BA3764" s="164" t="s">
        <v>4140</v>
      </c>
      <c r="BB3764" s="164">
        <v>2109.0909999999999</v>
      </c>
      <c r="BC3764" s="82">
        <f t="shared" si="75"/>
        <v>2552.0001099999999</v>
      </c>
    </row>
    <row r="3765" spans="53:55" x14ac:dyDescent="0.25">
      <c r="BA3765" s="164" t="s">
        <v>4141</v>
      </c>
      <c r="BB3765" s="164">
        <v>926.44600000000003</v>
      </c>
      <c r="BC3765" s="82">
        <f t="shared" si="75"/>
        <v>1120.9996599999999</v>
      </c>
    </row>
    <row r="3766" spans="53:55" x14ac:dyDescent="0.25">
      <c r="BA3766" s="164" t="s">
        <v>4142</v>
      </c>
      <c r="BB3766" s="164">
        <v>989.25599999999997</v>
      </c>
      <c r="BC3766" s="82">
        <f t="shared" si="75"/>
        <v>1196.9997599999999</v>
      </c>
    </row>
    <row r="3767" spans="53:55" x14ac:dyDescent="0.25">
      <c r="BA3767" s="164" t="s">
        <v>4143</v>
      </c>
      <c r="BB3767" s="164">
        <v>1143.8019999999999</v>
      </c>
      <c r="BC3767" s="82">
        <f t="shared" si="75"/>
        <v>1384.0004199999998</v>
      </c>
    </row>
    <row r="3768" spans="53:55" x14ac:dyDescent="0.25">
      <c r="BA3768" s="164" t="s">
        <v>4144</v>
      </c>
      <c r="BB3768" s="164">
        <v>1302.479</v>
      </c>
      <c r="BC3768" s="82">
        <f t="shared" si="75"/>
        <v>1575.9995899999999</v>
      </c>
    </row>
    <row r="3769" spans="53:55" x14ac:dyDescent="0.25">
      <c r="BA3769" s="164" t="s">
        <v>4145</v>
      </c>
      <c r="BB3769" s="164">
        <v>1420.6610000000001</v>
      </c>
      <c r="BC3769" s="82">
        <f t="shared" si="75"/>
        <v>1718.99981</v>
      </c>
    </row>
    <row r="3770" spans="53:55" x14ac:dyDescent="0.25">
      <c r="BA3770" s="164" t="s">
        <v>4146</v>
      </c>
      <c r="BB3770" s="164">
        <v>1953.7190000000001</v>
      </c>
      <c r="BC3770" s="82">
        <f t="shared" si="75"/>
        <v>2363.9999899999998</v>
      </c>
    </row>
    <row r="3771" spans="53:55" x14ac:dyDescent="0.25">
      <c r="BA3771" s="164" t="s">
        <v>4147</v>
      </c>
      <c r="BB3771" s="164">
        <v>1975.2070000000001</v>
      </c>
      <c r="BC3771" s="82">
        <f t="shared" si="75"/>
        <v>2390.00047</v>
      </c>
    </row>
    <row r="3772" spans="53:55" x14ac:dyDescent="0.25">
      <c r="BA3772" s="164" t="s">
        <v>4148</v>
      </c>
      <c r="BB3772" s="164">
        <v>2145.4549999999999</v>
      </c>
      <c r="BC3772" s="82">
        <f t="shared" si="75"/>
        <v>2596.0005499999997</v>
      </c>
    </row>
    <row r="3773" spans="53:55" x14ac:dyDescent="0.25">
      <c r="BA3773" s="164" t="s">
        <v>4149</v>
      </c>
      <c r="BB3773" s="164">
        <v>2277.6860000000001</v>
      </c>
      <c r="BC3773" s="82">
        <f t="shared" si="75"/>
        <v>2756.0000600000003</v>
      </c>
    </row>
    <row r="3774" spans="53:55" x14ac:dyDescent="0.25">
      <c r="BA3774" s="164" t="s">
        <v>4150</v>
      </c>
      <c r="BB3774" s="164">
        <v>1181.818</v>
      </c>
      <c r="BC3774" s="82">
        <f t="shared" si="75"/>
        <v>1429.9997799999999</v>
      </c>
    </row>
    <row r="3775" spans="53:55" x14ac:dyDescent="0.25">
      <c r="BA3775" s="164" t="s">
        <v>4151</v>
      </c>
      <c r="BB3775" s="164">
        <v>1310.7439999999999</v>
      </c>
      <c r="BC3775" s="82">
        <f t="shared" si="75"/>
        <v>1586.0002399999998</v>
      </c>
    </row>
    <row r="3776" spans="53:55" x14ac:dyDescent="0.25">
      <c r="BA3776" s="164" t="s">
        <v>4152</v>
      </c>
      <c r="BB3776" s="164">
        <v>1482.645</v>
      </c>
      <c r="BC3776" s="82">
        <f t="shared" si="75"/>
        <v>1794.00045</v>
      </c>
    </row>
    <row r="3777" spans="53:55" x14ac:dyDescent="0.25">
      <c r="BA3777" s="164" t="s">
        <v>4153</v>
      </c>
      <c r="BB3777" s="164">
        <v>1713.223</v>
      </c>
      <c r="BC3777" s="82">
        <f t="shared" si="75"/>
        <v>2072.9998299999997</v>
      </c>
    </row>
    <row r="3778" spans="53:55" x14ac:dyDescent="0.25">
      <c r="BA3778" s="164" t="s">
        <v>4154</v>
      </c>
      <c r="BB3778" s="164">
        <v>2369.422</v>
      </c>
      <c r="BC3778" s="82">
        <f t="shared" si="75"/>
        <v>2867.0006199999998</v>
      </c>
    </row>
    <row r="3779" spans="53:55" x14ac:dyDescent="0.25">
      <c r="BA3779" s="164" t="s">
        <v>4155</v>
      </c>
      <c r="BB3779" s="164">
        <v>2452.0659999999998</v>
      </c>
      <c r="BC3779" s="82">
        <f t="shared" ref="BC3779:BC3842" si="76">BB3779*1.21</f>
        <v>2966.9998599999999</v>
      </c>
    </row>
    <row r="3780" spans="53:55" x14ac:dyDescent="0.25">
      <c r="BA3780" s="164" t="s">
        <v>4156</v>
      </c>
      <c r="BB3780" s="164">
        <v>2638.8429999999998</v>
      </c>
      <c r="BC3780" s="82">
        <f t="shared" si="76"/>
        <v>3193.0000299999997</v>
      </c>
    </row>
    <row r="3781" spans="53:55" x14ac:dyDescent="0.25">
      <c r="BA3781" s="164" t="s">
        <v>4157</v>
      </c>
      <c r="BB3781" s="164">
        <v>2800</v>
      </c>
      <c r="BC3781" s="82">
        <f t="shared" si="76"/>
        <v>3388</v>
      </c>
    </row>
    <row r="3782" spans="53:55" x14ac:dyDescent="0.25">
      <c r="BA3782" s="164" t="s">
        <v>4158</v>
      </c>
      <c r="BB3782" s="164">
        <v>1271.0740000000001</v>
      </c>
      <c r="BC3782" s="82">
        <f t="shared" si="76"/>
        <v>1537.99954</v>
      </c>
    </row>
    <row r="3783" spans="53:55" x14ac:dyDescent="0.25">
      <c r="BA3783" s="164" t="s">
        <v>4159</v>
      </c>
      <c r="BB3783" s="164">
        <v>1401.653</v>
      </c>
      <c r="BC3783" s="82">
        <f t="shared" si="76"/>
        <v>1696.0001299999999</v>
      </c>
    </row>
    <row r="3784" spans="53:55" x14ac:dyDescent="0.25">
      <c r="BA3784" s="164" t="s">
        <v>4160</v>
      </c>
      <c r="BB3784" s="164">
        <v>1597.521</v>
      </c>
      <c r="BC3784" s="82">
        <f t="shared" si="76"/>
        <v>1933.0004099999999</v>
      </c>
    </row>
    <row r="3785" spans="53:55" x14ac:dyDescent="0.25">
      <c r="BA3785" s="164" t="s">
        <v>4161</v>
      </c>
      <c r="BB3785" s="164">
        <v>1833.058</v>
      </c>
      <c r="BC3785" s="82">
        <f t="shared" si="76"/>
        <v>2218.00018</v>
      </c>
    </row>
    <row r="3786" spans="53:55" x14ac:dyDescent="0.25">
      <c r="BA3786" s="164" t="s">
        <v>4162</v>
      </c>
      <c r="BB3786" s="164">
        <v>2595.8679999999999</v>
      </c>
      <c r="BC3786" s="82">
        <f t="shared" si="76"/>
        <v>3141.0002799999997</v>
      </c>
    </row>
    <row r="3787" spans="53:55" x14ac:dyDescent="0.25">
      <c r="BA3787" s="164" t="s">
        <v>4163</v>
      </c>
      <c r="BB3787" s="164">
        <v>2690.0830000000001</v>
      </c>
      <c r="BC3787" s="82">
        <f t="shared" si="76"/>
        <v>3255.0004300000001</v>
      </c>
    </row>
    <row r="3788" spans="53:55" x14ac:dyDescent="0.25">
      <c r="BA3788" s="164" t="s">
        <v>4164</v>
      </c>
      <c r="BB3788" s="164">
        <v>2850.413</v>
      </c>
      <c r="BC3788" s="82">
        <f t="shared" si="76"/>
        <v>3448.99973</v>
      </c>
    </row>
    <row r="3789" spans="53:55" x14ac:dyDescent="0.25">
      <c r="BA3789" s="164" t="s">
        <v>4165</v>
      </c>
      <c r="BB3789" s="164">
        <v>2986.777</v>
      </c>
      <c r="BC3789" s="82">
        <f t="shared" si="76"/>
        <v>3614.0001699999998</v>
      </c>
    </row>
    <row r="3790" spans="53:55" x14ac:dyDescent="0.25">
      <c r="BA3790" s="164" t="s">
        <v>4166</v>
      </c>
      <c r="BB3790" s="164">
        <v>1490.9090000000001</v>
      </c>
      <c r="BC3790" s="82">
        <f t="shared" si="76"/>
        <v>1803.9998900000001</v>
      </c>
    </row>
    <row r="3791" spans="53:55" x14ac:dyDescent="0.25">
      <c r="BA3791" s="164" t="s">
        <v>4167</v>
      </c>
      <c r="BB3791" s="164">
        <v>1490.9090000000001</v>
      </c>
      <c r="BC3791" s="82">
        <f t="shared" si="76"/>
        <v>1803.9998900000001</v>
      </c>
    </row>
    <row r="3792" spans="53:55" x14ac:dyDescent="0.25">
      <c r="BA3792" s="164" t="s">
        <v>4168</v>
      </c>
      <c r="BB3792" s="164">
        <v>1500</v>
      </c>
      <c r="BC3792" s="82">
        <f t="shared" si="76"/>
        <v>1815</v>
      </c>
    </row>
    <row r="3793" spans="53:55" x14ac:dyDescent="0.25">
      <c r="BA3793" s="164" t="s">
        <v>4169</v>
      </c>
      <c r="BB3793" s="164">
        <v>1500</v>
      </c>
      <c r="BC3793" s="82">
        <f t="shared" si="76"/>
        <v>1815</v>
      </c>
    </row>
    <row r="3794" spans="53:55" x14ac:dyDescent="0.25">
      <c r="BA3794" s="164" t="s">
        <v>4170</v>
      </c>
      <c r="BB3794" s="164">
        <v>1623.1410000000001</v>
      </c>
      <c r="BC3794" s="82">
        <f t="shared" si="76"/>
        <v>1964.0006100000001</v>
      </c>
    </row>
    <row r="3795" spans="53:55" x14ac:dyDescent="0.25">
      <c r="BA3795" s="164" t="s">
        <v>4171</v>
      </c>
      <c r="BB3795" s="164">
        <v>1623.1410000000001</v>
      </c>
      <c r="BC3795" s="82">
        <f t="shared" si="76"/>
        <v>1964.0006100000001</v>
      </c>
    </row>
    <row r="3796" spans="53:55" x14ac:dyDescent="0.25">
      <c r="BA3796" s="164" t="s">
        <v>4172</v>
      </c>
      <c r="BB3796" s="164">
        <v>2004.1320000000001</v>
      </c>
      <c r="BC3796" s="82">
        <f t="shared" si="76"/>
        <v>2424.9997199999998</v>
      </c>
    </row>
    <row r="3797" spans="53:55" x14ac:dyDescent="0.25">
      <c r="BA3797" s="164" t="s">
        <v>4173</v>
      </c>
      <c r="BB3797" s="164">
        <v>2004.1320000000001</v>
      </c>
      <c r="BC3797" s="82">
        <f t="shared" si="76"/>
        <v>2424.9997199999998</v>
      </c>
    </row>
    <row r="3798" spans="53:55" x14ac:dyDescent="0.25">
      <c r="BA3798" s="164" t="s">
        <v>4174</v>
      </c>
      <c r="BB3798" s="164">
        <v>2191.7359999999999</v>
      </c>
      <c r="BC3798" s="82">
        <f t="shared" si="76"/>
        <v>2652.00056</v>
      </c>
    </row>
    <row r="3799" spans="53:55" x14ac:dyDescent="0.25">
      <c r="BA3799" s="164" t="s">
        <v>4175</v>
      </c>
      <c r="BB3799" s="164">
        <v>2191.7359999999999</v>
      </c>
      <c r="BC3799" s="82">
        <f t="shared" si="76"/>
        <v>2652.00056</v>
      </c>
    </row>
    <row r="3800" spans="53:55" x14ac:dyDescent="0.25">
      <c r="BA3800" s="164" t="s">
        <v>4176</v>
      </c>
      <c r="BB3800" s="164">
        <v>2330.5790000000002</v>
      </c>
      <c r="BC3800" s="82">
        <f t="shared" si="76"/>
        <v>2820.0005900000001</v>
      </c>
    </row>
    <row r="3801" spans="53:55" x14ac:dyDescent="0.25">
      <c r="BA3801" s="164" t="s">
        <v>4177</v>
      </c>
      <c r="BB3801" s="164">
        <v>2330.5790000000002</v>
      </c>
      <c r="BC3801" s="82">
        <f t="shared" si="76"/>
        <v>2820.0005900000001</v>
      </c>
    </row>
    <row r="3802" spans="53:55" x14ac:dyDescent="0.25">
      <c r="BA3802" s="164" t="s">
        <v>4178</v>
      </c>
      <c r="BB3802" s="164">
        <v>1609.9169999999999</v>
      </c>
      <c r="BC3802" s="82">
        <f t="shared" si="76"/>
        <v>1947.9995699999999</v>
      </c>
    </row>
    <row r="3803" spans="53:55" x14ac:dyDescent="0.25">
      <c r="BA3803" s="164" t="s">
        <v>4179</v>
      </c>
      <c r="BB3803" s="164">
        <v>1609.9169999999999</v>
      </c>
      <c r="BC3803" s="82">
        <f t="shared" si="76"/>
        <v>1947.9995699999999</v>
      </c>
    </row>
    <row r="3804" spans="53:55" x14ac:dyDescent="0.25">
      <c r="BA3804" s="164" t="s">
        <v>4180</v>
      </c>
      <c r="BB3804" s="164">
        <v>1999.174</v>
      </c>
      <c r="BC3804" s="82">
        <f t="shared" si="76"/>
        <v>2419.00054</v>
      </c>
    </row>
    <row r="3805" spans="53:55" x14ac:dyDescent="0.25">
      <c r="BA3805" s="164" t="s">
        <v>4181</v>
      </c>
      <c r="BB3805" s="164">
        <v>1999.174</v>
      </c>
      <c r="BC3805" s="82">
        <f t="shared" si="76"/>
        <v>2419.00054</v>
      </c>
    </row>
    <row r="3806" spans="53:55" x14ac:dyDescent="0.25">
      <c r="BA3806" s="164" t="s">
        <v>4182</v>
      </c>
      <c r="BB3806" s="164">
        <v>1753.7190000000001</v>
      </c>
      <c r="BC3806" s="82">
        <f t="shared" si="76"/>
        <v>2121.9999899999998</v>
      </c>
    </row>
    <row r="3807" spans="53:55" x14ac:dyDescent="0.25">
      <c r="BA3807" s="164" t="s">
        <v>4183</v>
      </c>
      <c r="BB3807" s="164">
        <v>1753.7190000000001</v>
      </c>
      <c r="BC3807" s="82">
        <f t="shared" si="76"/>
        <v>2121.9999899999998</v>
      </c>
    </row>
    <row r="3808" spans="53:55" x14ac:dyDescent="0.25">
      <c r="BA3808" s="164" t="s">
        <v>4184</v>
      </c>
      <c r="BB3808" s="164">
        <v>2168.5949999999998</v>
      </c>
      <c r="BC3808" s="82">
        <f t="shared" si="76"/>
        <v>2623.9999499999999</v>
      </c>
    </row>
    <row r="3809" spans="53:55" x14ac:dyDescent="0.25">
      <c r="BA3809" s="164" t="s">
        <v>4185</v>
      </c>
      <c r="BB3809" s="164">
        <v>2168.5949999999998</v>
      </c>
      <c r="BC3809" s="82">
        <f t="shared" si="76"/>
        <v>2623.9999499999999</v>
      </c>
    </row>
    <row r="3810" spans="53:55" x14ac:dyDescent="0.25">
      <c r="BA3810" s="164" t="s">
        <v>4186</v>
      </c>
      <c r="BB3810" s="164">
        <v>2410.7440000000001</v>
      </c>
      <c r="BC3810" s="82">
        <f t="shared" si="76"/>
        <v>2917.0002400000003</v>
      </c>
    </row>
    <row r="3811" spans="53:55" x14ac:dyDescent="0.25">
      <c r="BA3811" s="164" t="s">
        <v>4187</v>
      </c>
      <c r="BB3811" s="164">
        <v>2410.7440000000001</v>
      </c>
      <c r="BC3811" s="82">
        <f t="shared" si="76"/>
        <v>2917.0002400000003</v>
      </c>
    </row>
    <row r="3812" spans="53:55" x14ac:dyDescent="0.25">
      <c r="BA3812" s="164" t="s">
        <v>4188</v>
      </c>
      <c r="BB3812" s="164">
        <v>2561.9839999999999</v>
      </c>
      <c r="BC3812" s="82">
        <f t="shared" si="76"/>
        <v>3100.0006399999997</v>
      </c>
    </row>
    <row r="3813" spans="53:55" x14ac:dyDescent="0.25">
      <c r="BA3813" s="164" t="s">
        <v>4189</v>
      </c>
      <c r="BB3813" s="164">
        <v>2561.9839999999999</v>
      </c>
      <c r="BC3813" s="82">
        <f t="shared" si="76"/>
        <v>3100.0006399999997</v>
      </c>
    </row>
    <row r="3814" spans="53:55" x14ac:dyDescent="0.25">
      <c r="BA3814" s="164" t="s">
        <v>4190</v>
      </c>
      <c r="BB3814" s="164">
        <v>1906.6120000000001</v>
      </c>
      <c r="BC3814" s="82">
        <f t="shared" si="76"/>
        <v>2307.0005200000001</v>
      </c>
    </row>
    <row r="3815" spans="53:55" x14ac:dyDescent="0.25">
      <c r="BA3815" s="164" t="s">
        <v>4191</v>
      </c>
      <c r="BB3815" s="164">
        <v>1906.6120000000001</v>
      </c>
      <c r="BC3815" s="82">
        <f t="shared" si="76"/>
        <v>2307.0005200000001</v>
      </c>
    </row>
    <row r="3816" spans="53:55" x14ac:dyDescent="0.25">
      <c r="BA3816" s="164" t="s">
        <v>4192</v>
      </c>
      <c r="BB3816" s="164">
        <v>1915.703</v>
      </c>
      <c r="BC3816" s="82">
        <f t="shared" si="76"/>
        <v>2318.00063</v>
      </c>
    </row>
    <row r="3817" spans="53:55" x14ac:dyDescent="0.25">
      <c r="BA3817" s="164" t="s">
        <v>4193</v>
      </c>
      <c r="BB3817" s="164">
        <v>1915.703</v>
      </c>
      <c r="BC3817" s="82">
        <f t="shared" si="76"/>
        <v>2318.00063</v>
      </c>
    </row>
    <row r="3818" spans="53:55" x14ac:dyDescent="0.25">
      <c r="BA3818" s="164" t="s">
        <v>4194</v>
      </c>
      <c r="BB3818" s="164">
        <v>2100.826</v>
      </c>
      <c r="BC3818" s="82">
        <f t="shared" si="76"/>
        <v>2541.99946</v>
      </c>
    </row>
    <row r="3819" spans="53:55" x14ac:dyDescent="0.25">
      <c r="BA3819" s="164" t="s">
        <v>4195</v>
      </c>
      <c r="BB3819" s="164">
        <v>2100.826</v>
      </c>
      <c r="BC3819" s="82">
        <f t="shared" si="76"/>
        <v>2541.99946</v>
      </c>
    </row>
    <row r="3820" spans="53:55" x14ac:dyDescent="0.25">
      <c r="BA3820" s="164" t="s">
        <v>4196</v>
      </c>
      <c r="BB3820" s="164">
        <v>2563.636</v>
      </c>
      <c r="BC3820" s="82">
        <f t="shared" si="76"/>
        <v>3101.9995599999997</v>
      </c>
    </row>
    <row r="3821" spans="53:55" x14ac:dyDescent="0.25">
      <c r="BA3821" s="164" t="s">
        <v>4197</v>
      </c>
      <c r="BB3821" s="164">
        <v>2563.636</v>
      </c>
      <c r="BC3821" s="82">
        <f t="shared" si="76"/>
        <v>3101.9995599999997</v>
      </c>
    </row>
    <row r="3822" spans="53:55" x14ac:dyDescent="0.25">
      <c r="BA3822" s="164" t="s">
        <v>4198</v>
      </c>
      <c r="BB3822" s="164">
        <v>2819.835</v>
      </c>
      <c r="BC3822" s="82">
        <f t="shared" si="76"/>
        <v>3412.0003499999998</v>
      </c>
    </row>
    <row r="3823" spans="53:55" x14ac:dyDescent="0.25">
      <c r="BA3823" s="164" t="s">
        <v>4199</v>
      </c>
      <c r="BB3823" s="164">
        <v>2819.835</v>
      </c>
      <c r="BC3823" s="82">
        <f t="shared" si="76"/>
        <v>3412.0003499999998</v>
      </c>
    </row>
    <row r="3824" spans="53:55" x14ac:dyDescent="0.25">
      <c r="BA3824" s="164" t="s">
        <v>4200</v>
      </c>
      <c r="BB3824" s="164">
        <v>3111.57</v>
      </c>
      <c r="BC3824" s="82">
        <f t="shared" si="76"/>
        <v>3764.9997000000003</v>
      </c>
    </row>
    <row r="3825" spans="53:55" x14ac:dyDescent="0.25">
      <c r="BA3825" s="164" t="s">
        <v>4201</v>
      </c>
      <c r="BB3825" s="164">
        <v>3111.57</v>
      </c>
      <c r="BC3825" s="82">
        <f t="shared" si="76"/>
        <v>3764.9997000000003</v>
      </c>
    </row>
    <row r="3826" spans="53:55" x14ac:dyDescent="0.25">
      <c r="BA3826" s="164" t="s">
        <v>4202</v>
      </c>
      <c r="BB3826" s="164">
        <v>2057.8510000000001</v>
      </c>
      <c r="BC3826" s="82">
        <f t="shared" si="76"/>
        <v>2489.9997100000001</v>
      </c>
    </row>
    <row r="3827" spans="53:55" x14ac:dyDescent="0.25">
      <c r="BA3827" s="164" t="s">
        <v>4203</v>
      </c>
      <c r="BB3827" s="164">
        <v>2057.8510000000001</v>
      </c>
      <c r="BC3827" s="82">
        <f t="shared" si="76"/>
        <v>2489.9997100000001</v>
      </c>
    </row>
    <row r="3828" spans="53:55" x14ac:dyDescent="0.25">
      <c r="BA3828" s="164" t="s">
        <v>4204</v>
      </c>
      <c r="BB3828" s="164">
        <v>2068.5949999999998</v>
      </c>
      <c r="BC3828" s="82">
        <f t="shared" si="76"/>
        <v>2502.9999499999999</v>
      </c>
    </row>
    <row r="3829" spans="53:55" x14ac:dyDescent="0.25">
      <c r="BA3829" s="164" t="s">
        <v>4205</v>
      </c>
      <c r="BB3829" s="164">
        <v>2068.5949999999998</v>
      </c>
      <c r="BC3829" s="82">
        <f t="shared" si="76"/>
        <v>2502.9999499999999</v>
      </c>
    </row>
    <row r="3830" spans="53:55" x14ac:dyDescent="0.25">
      <c r="BA3830" s="164" t="s">
        <v>4206</v>
      </c>
      <c r="BB3830" s="164">
        <v>2269.422</v>
      </c>
      <c r="BC3830" s="82">
        <f t="shared" si="76"/>
        <v>2746.0006199999998</v>
      </c>
    </row>
    <row r="3831" spans="53:55" x14ac:dyDescent="0.25">
      <c r="BA3831" s="164" t="s">
        <v>4207</v>
      </c>
      <c r="BB3831" s="164">
        <v>2269.422</v>
      </c>
      <c r="BC3831" s="82">
        <f t="shared" si="76"/>
        <v>2746.0006199999998</v>
      </c>
    </row>
    <row r="3832" spans="53:55" x14ac:dyDescent="0.25">
      <c r="BA3832" s="164" t="s">
        <v>4208</v>
      </c>
      <c r="BB3832" s="164">
        <v>2772.7269999999999</v>
      </c>
      <c r="BC3832" s="82">
        <f t="shared" si="76"/>
        <v>3354.9996699999997</v>
      </c>
    </row>
    <row r="3833" spans="53:55" x14ac:dyDescent="0.25">
      <c r="BA3833" s="164" t="s">
        <v>4209</v>
      </c>
      <c r="BB3833" s="164">
        <v>2772.7269999999999</v>
      </c>
      <c r="BC3833" s="82">
        <f t="shared" si="76"/>
        <v>3354.9996699999997</v>
      </c>
    </row>
    <row r="3834" spans="53:55" x14ac:dyDescent="0.25">
      <c r="BA3834" s="164" t="s">
        <v>4210</v>
      </c>
      <c r="BB3834" s="164">
        <v>3089.2559999999999</v>
      </c>
      <c r="BC3834" s="82">
        <f t="shared" si="76"/>
        <v>3737.9997599999997</v>
      </c>
    </row>
    <row r="3835" spans="53:55" x14ac:dyDescent="0.25">
      <c r="BA3835" s="164" t="s">
        <v>4211</v>
      </c>
      <c r="BB3835" s="164">
        <v>3089.2559999999999</v>
      </c>
      <c r="BC3835" s="82">
        <f t="shared" si="76"/>
        <v>3737.9997599999997</v>
      </c>
    </row>
    <row r="3836" spans="53:55" x14ac:dyDescent="0.25">
      <c r="BA3836" s="164" t="s">
        <v>4212</v>
      </c>
      <c r="BB3836" s="164">
        <v>3363.636</v>
      </c>
      <c r="BC3836" s="82">
        <f t="shared" si="76"/>
        <v>4069.9995599999997</v>
      </c>
    </row>
    <row r="3837" spans="53:55" x14ac:dyDescent="0.25">
      <c r="BA3837" s="164" t="s">
        <v>4213</v>
      </c>
      <c r="BB3837" s="164">
        <v>3363.636</v>
      </c>
      <c r="BC3837" s="82">
        <f t="shared" si="76"/>
        <v>4069.9995599999997</v>
      </c>
    </row>
    <row r="3838" spans="53:55" x14ac:dyDescent="0.25">
      <c r="BA3838" s="164" t="s">
        <v>4214</v>
      </c>
      <c r="BB3838" s="164">
        <v>541.322</v>
      </c>
      <c r="BC3838" s="82">
        <f t="shared" si="76"/>
        <v>654.99961999999994</v>
      </c>
    </row>
    <row r="3839" spans="53:55" x14ac:dyDescent="0.25">
      <c r="BA3839" s="164" t="s">
        <v>4215</v>
      </c>
      <c r="BB3839" s="164">
        <v>541.322</v>
      </c>
      <c r="BC3839" s="82">
        <f t="shared" si="76"/>
        <v>654.99961999999994</v>
      </c>
    </row>
    <row r="3840" spans="53:55" x14ac:dyDescent="0.25">
      <c r="BA3840" s="164" t="s">
        <v>4216</v>
      </c>
      <c r="BB3840" s="164">
        <v>566.11599999999999</v>
      </c>
      <c r="BC3840" s="82">
        <f t="shared" si="76"/>
        <v>685.00036</v>
      </c>
    </row>
    <row r="3841" spans="53:55" x14ac:dyDescent="0.25">
      <c r="BA3841" s="164" t="s">
        <v>4217</v>
      </c>
      <c r="BB3841" s="164">
        <v>566.11599999999999</v>
      </c>
      <c r="BC3841" s="82">
        <f t="shared" si="76"/>
        <v>685.00036</v>
      </c>
    </row>
    <row r="3842" spans="53:55" x14ac:dyDescent="0.25">
      <c r="BA3842" s="164" t="s">
        <v>4218</v>
      </c>
      <c r="BB3842" s="164">
        <v>638.01700000000005</v>
      </c>
      <c r="BC3842" s="82">
        <f t="shared" si="76"/>
        <v>772.00057000000004</v>
      </c>
    </row>
    <row r="3843" spans="53:55" x14ac:dyDescent="0.25">
      <c r="BA3843" s="164" t="s">
        <v>4219</v>
      </c>
      <c r="BB3843" s="164">
        <v>638.01700000000005</v>
      </c>
      <c r="BC3843" s="82">
        <f t="shared" ref="BC3843:BC3906" si="77">BB3843*1.21</f>
        <v>772.00057000000004</v>
      </c>
    </row>
    <row r="3844" spans="53:55" x14ac:dyDescent="0.25">
      <c r="BA3844" s="164" t="s">
        <v>4220</v>
      </c>
      <c r="BB3844" s="164">
        <v>731.40499999999997</v>
      </c>
      <c r="BC3844" s="82">
        <f t="shared" si="77"/>
        <v>885.00004999999999</v>
      </c>
    </row>
    <row r="3845" spans="53:55" x14ac:dyDescent="0.25">
      <c r="BA3845" s="164" t="s">
        <v>4221</v>
      </c>
      <c r="BB3845" s="164">
        <v>731.40499999999997</v>
      </c>
      <c r="BC3845" s="82">
        <f t="shared" si="77"/>
        <v>885.00004999999999</v>
      </c>
    </row>
    <row r="3846" spans="53:55" x14ac:dyDescent="0.25">
      <c r="BA3846" s="164" t="s">
        <v>4222</v>
      </c>
      <c r="BB3846" s="164">
        <v>885.95</v>
      </c>
      <c r="BC3846" s="82">
        <f t="shared" si="77"/>
        <v>1071.9995000000001</v>
      </c>
    </row>
    <row r="3847" spans="53:55" x14ac:dyDescent="0.25">
      <c r="BA3847" s="164" t="s">
        <v>4223</v>
      </c>
      <c r="BB3847" s="164">
        <v>885.95</v>
      </c>
      <c r="BC3847" s="82">
        <f t="shared" si="77"/>
        <v>1071.9995000000001</v>
      </c>
    </row>
    <row r="3848" spans="53:55" x14ac:dyDescent="0.25">
      <c r="BA3848" s="164" t="s">
        <v>4224</v>
      </c>
      <c r="BB3848" s="164">
        <v>1194.2149999999999</v>
      </c>
      <c r="BC3848" s="82">
        <f t="shared" si="77"/>
        <v>1445.0001499999998</v>
      </c>
    </row>
    <row r="3849" spans="53:55" x14ac:dyDescent="0.25">
      <c r="BA3849" s="164" t="s">
        <v>4225</v>
      </c>
      <c r="BB3849" s="164">
        <v>1194.2149999999999</v>
      </c>
      <c r="BC3849" s="82">
        <f t="shared" si="77"/>
        <v>1445.0001499999998</v>
      </c>
    </row>
    <row r="3850" spans="53:55" x14ac:dyDescent="0.25">
      <c r="BA3850" s="164" t="s">
        <v>4226</v>
      </c>
      <c r="BB3850" s="164">
        <v>1445.4549999999999</v>
      </c>
      <c r="BC3850" s="82">
        <f t="shared" si="77"/>
        <v>1749.0005499999997</v>
      </c>
    </row>
    <row r="3851" spans="53:55" x14ac:dyDescent="0.25">
      <c r="BA3851" s="164" t="s">
        <v>4227</v>
      </c>
      <c r="BB3851" s="164">
        <v>1445.4549999999999</v>
      </c>
      <c r="BC3851" s="82">
        <f t="shared" si="77"/>
        <v>1749.0005499999997</v>
      </c>
    </row>
    <row r="3852" spans="53:55" x14ac:dyDescent="0.25">
      <c r="BA3852" s="164" t="s">
        <v>4228</v>
      </c>
      <c r="BB3852" s="164">
        <v>1824.7929999999999</v>
      </c>
      <c r="BC3852" s="82">
        <f t="shared" si="77"/>
        <v>2207.9995299999996</v>
      </c>
    </row>
    <row r="3853" spans="53:55" x14ac:dyDescent="0.25">
      <c r="BA3853" s="164" t="s">
        <v>4229</v>
      </c>
      <c r="BB3853" s="164">
        <v>1824.7929999999999</v>
      </c>
      <c r="BC3853" s="82">
        <f t="shared" si="77"/>
        <v>2207.9995299999996</v>
      </c>
    </row>
    <row r="3854" spans="53:55" x14ac:dyDescent="0.25">
      <c r="BA3854" s="164" t="s">
        <v>4230</v>
      </c>
      <c r="BB3854" s="164">
        <v>2005.7850000000001</v>
      </c>
      <c r="BC3854" s="82">
        <f t="shared" si="77"/>
        <v>2426.9998500000002</v>
      </c>
    </row>
    <row r="3855" spans="53:55" x14ac:dyDescent="0.25">
      <c r="BA3855" s="164" t="s">
        <v>4231</v>
      </c>
      <c r="BB3855" s="164">
        <v>2005.7850000000001</v>
      </c>
      <c r="BC3855" s="82">
        <f t="shared" si="77"/>
        <v>2426.9998500000002</v>
      </c>
    </row>
    <row r="3856" spans="53:55" x14ac:dyDescent="0.25">
      <c r="BA3856" s="164" t="s">
        <v>4232</v>
      </c>
      <c r="BB3856" s="164">
        <v>2402.4789999999998</v>
      </c>
      <c r="BC3856" s="82">
        <f t="shared" si="77"/>
        <v>2906.9995899999999</v>
      </c>
    </row>
    <row r="3857" spans="53:55" x14ac:dyDescent="0.25">
      <c r="BA3857" s="164" t="s">
        <v>4233</v>
      </c>
      <c r="BB3857" s="164">
        <v>2402.4789999999998</v>
      </c>
      <c r="BC3857" s="82">
        <f t="shared" si="77"/>
        <v>2906.9995899999999</v>
      </c>
    </row>
    <row r="3858" spans="53:55" x14ac:dyDescent="0.25">
      <c r="BA3858" s="164" t="s">
        <v>4234</v>
      </c>
      <c r="BB3858" s="164">
        <v>2795.0410000000002</v>
      </c>
      <c r="BC3858" s="82">
        <f t="shared" si="77"/>
        <v>3381.9996100000003</v>
      </c>
    </row>
    <row r="3859" spans="53:55" x14ac:dyDescent="0.25">
      <c r="BA3859" s="164" t="s">
        <v>4235</v>
      </c>
      <c r="BB3859" s="164">
        <v>2795.0410000000002</v>
      </c>
      <c r="BC3859" s="82">
        <f t="shared" si="77"/>
        <v>3381.9996100000003</v>
      </c>
    </row>
    <row r="3860" spans="53:55" x14ac:dyDescent="0.25">
      <c r="BA3860" s="164" t="s">
        <v>4236</v>
      </c>
      <c r="BB3860" s="164">
        <v>785.12400000000002</v>
      </c>
      <c r="BC3860" s="82">
        <f t="shared" si="77"/>
        <v>950.00004000000001</v>
      </c>
    </row>
    <row r="3861" spans="53:55" x14ac:dyDescent="0.25">
      <c r="BA3861" s="164" t="s">
        <v>4237</v>
      </c>
      <c r="BB3861" s="164">
        <v>785.12400000000002</v>
      </c>
      <c r="BC3861" s="82">
        <f t="shared" si="77"/>
        <v>950.00004000000001</v>
      </c>
    </row>
    <row r="3862" spans="53:55" x14ac:dyDescent="0.25">
      <c r="BA3862" s="164" t="s">
        <v>4238</v>
      </c>
      <c r="BB3862" s="164">
        <v>952.89300000000003</v>
      </c>
      <c r="BC3862" s="82">
        <f t="shared" si="77"/>
        <v>1153.00053</v>
      </c>
    </row>
    <row r="3863" spans="53:55" x14ac:dyDescent="0.25">
      <c r="BA3863" s="164" t="s">
        <v>4239</v>
      </c>
      <c r="BB3863" s="164">
        <v>952.89300000000003</v>
      </c>
      <c r="BC3863" s="82">
        <f t="shared" si="77"/>
        <v>1153.00053</v>
      </c>
    </row>
    <row r="3864" spans="53:55" x14ac:dyDescent="0.25">
      <c r="BA3864" s="164" t="s">
        <v>4240</v>
      </c>
      <c r="BB3864" s="164">
        <v>1288.43</v>
      </c>
      <c r="BC3864" s="82">
        <f t="shared" si="77"/>
        <v>1559.0002999999999</v>
      </c>
    </row>
    <row r="3865" spans="53:55" x14ac:dyDescent="0.25">
      <c r="BA3865" s="164" t="s">
        <v>4241</v>
      </c>
      <c r="BB3865" s="164">
        <v>1288.43</v>
      </c>
      <c r="BC3865" s="82">
        <f t="shared" si="77"/>
        <v>1559.0002999999999</v>
      </c>
    </row>
    <row r="3866" spans="53:55" x14ac:dyDescent="0.25">
      <c r="BA3866" s="164" t="s">
        <v>4242</v>
      </c>
      <c r="BB3866" s="164">
        <v>1561.1569999999999</v>
      </c>
      <c r="BC3866" s="82">
        <f t="shared" si="77"/>
        <v>1888.9999699999998</v>
      </c>
    </row>
    <row r="3867" spans="53:55" x14ac:dyDescent="0.25">
      <c r="BA3867" s="164" t="s">
        <v>4243</v>
      </c>
      <c r="BB3867" s="164">
        <v>1561.1569999999999</v>
      </c>
      <c r="BC3867" s="82">
        <f t="shared" si="77"/>
        <v>1888.9999699999998</v>
      </c>
    </row>
    <row r="3868" spans="53:55" x14ac:dyDescent="0.25">
      <c r="BA3868" s="164" t="s">
        <v>4244</v>
      </c>
      <c r="BB3868" s="164">
        <v>1973.5540000000001</v>
      </c>
      <c r="BC3868" s="82">
        <f t="shared" si="77"/>
        <v>2388.0003400000001</v>
      </c>
    </row>
    <row r="3869" spans="53:55" x14ac:dyDescent="0.25">
      <c r="BA3869" s="164" t="s">
        <v>4245</v>
      </c>
      <c r="BB3869" s="164">
        <v>1973.5540000000001</v>
      </c>
      <c r="BC3869" s="82">
        <f t="shared" si="77"/>
        <v>2388.0003400000001</v>
      </c>
    </row>
    <row r="3870" spans="53:55" x14ac:dyDescent="0.25">
      <c r="BA3870" s="164" t="s">
        <v>4246</v>
      </c>
      <c r="BB3870" s="164">
        <v>2208.2649999999999</v>
      </c>
      <c r="BC3870" s="82">
        <f t="shared" si="77"/>
        <v>2672.00065</v>
      </c>
    </row>
    <row r="3871" spans="53:55" x14ac:dyDescent="0.25">
      <c r="BA3871" s="164" t="s">
        <v>4247</v>
      </c>
      <c r="BB3871" s="164">
        <v>2208.2649999999999</v>
      </c>
      <c r="BC3871" s="82">
        <f t="shared" si="77"/>
        <v>2672.00065</v>
      </c>
    </row>
    <row r="3872" spans="53:55" x14ac:dyDescent="0.25">
      <c r="BA3872" s="164" t="s">
        <v>4248</v>
      </c>
      <c r="BB3872" s="164">
        <v>2597.5210000000002</v>
      </c>
      <c r="BC3872" s="82">
        <f t="shared" si="77"/>
        <v>3143.0004100000001</v>
      </c>
    </row>
    <row r="3873" spans="53:55" x14ac:dyDescent="0.25">
      <c r="BA3873" s="164" t="s">
        <v>4249</v>
      </c>
      <c r="BB3873" s="164">
        <v>2597.5210000000002</v>
      </c>
      <c r="BC3873" s="82">
        <f t="shared" si="77"/>
        <v>3143.0004100000001</v>
      </c>
    </row>
    <row r="3874" spans="53:55" x14ac:dyDescent="0.25">
      <c r="BA3874" s="164" t="s">
        <v>4250</v>
      </c>
      <c r="BB3874" s="164">
        <v>3023.9670000000001</v>
      </c>
      <c r="BC3874" s="82">
        <f t="shared" si="77"/>
        <v>3659.0000700000001</v>
      </c>
    </row>
    <row r="3875" spans="53:55" x14ac:dyDescent="0.25">
      <c r="BA3875" s="164" t="s">
        <v>4251</v>
      </c>
      <c r="BB3875" s="164">
        <v>3023.9670000000001</v>
      </c>
      <c r="BC3875" s="82">
        <f t="shared" si="77"/>
        <v>3659.0000700000001</v>
      </c>
    </row>
    <row r="3876" spans="53:55" x14ac:dyDescent="0.25">
      <c r="BA3876" s="164" t="s">
        <v>4252</v>
      </c>
      <c r="BB3876" s="164">
        <v>1475.2070000000001</v>
      </c>
      <c r="BC3876" s="82">
        <f t="shared" si="77"/>
        <v>1785.0004700000002</v>
      </c>
    </row>
    <row r="3877" spans="53:55" x14ac:dyDescent="0.25">
      <c r="BA3877" s="164" t="s">
        <v>4253</v>
      </c>
      <c r="BB3877" s="164">
        <v>1475.2070000000001</v>
      </c>
      <c r="BC3877" s="82">
        <f t="shared" si="77"/>
        <v>1785.0004700000002</v>
      </c>
    </row>
    <row r="3878" spans="53:55" x14ac:dyDescent="0.25">
      <c r="BA3878" s="164" t="s">
        <v>4254</v>
      </c>
      <c r="BB3878" s="164">
        <v>1681.818</v>
      </c>
      <c r="BC3878" s="82">
        <f t="shared" si="77"/>
        <v>2034.9997799999999</v>
      </c>
    </row>
    <row r="3879" spans="53:55" x14ac:dyDescent="0.25">
      <c r="BA3879" s="164" t="s">
        <v>4255</v>
      </c>
      <c r="BB3879" s="164">
        <v>1681.818</v>
      </c>
      <c r="BC3879" s="82">
        <f t="shared" si="77"/>
        <v>2034.9997799999999</v>
      </c>
    </row>
    <row r="3880" spans="53:55" x14ac:dyDescent="0.25">
      <c r="BA3880" s="164" t="s">
        <v>4256</v>
      </c>
      <c r="BB3880" s="164">
        <v>2206.6120000000001</v>
      </c>
      <c r="BC3880" s="82">
        <f t="shared" si="77"/>
        <v>2670.0005200000001</v>
      </c>
    </row>
    <row r="3881" spans="53:55" x14ac:dyDescent="0.25">
      <c r="BA3881" s="164" t="s">
        <v>4257</v>
      </c>
      <c r="BB3881" s="164">
        <v>2206.6120000000001</v>
      </c>
      <c r="BC3881" s="82">
        <f t="shared" si="77"/>
        <v>2670.0005200000001</v>
      </c>
    </row>
    <row r="3882" spans="53:55" x14ac:dyDescent="0.25">
      <c r="BA3882" s="164" t="s">
        <v>4258</v>
      </c>
      <c r="BB3882" s="164">
        <v>2541.3220000000001</v>
      </c>
      <c r="BC3882" s="82">
        <f t="shared" si="77"/>
        <v>3074.99962</v>
      </c>
    </row>
    <row r="3883" spans="53:55" x14ac:dyDescent="0.25">
      <c r="BA3883" s="164" t="s">
        <v>4259</v>
      </c>
      <c r="BB3883" s="164">
        <v>2541.3220000000001</v>
      </c>
      <c r="BC3883" s="82">
        <f t="shared" si="77"/>
        <v>3074.99962</v>
      </c>
    </row>
    <row r="3884" spans="53:55" x14ac:dyDescent="0.25">
      <c r="BA3884" s="164" t="s">
        <v>4260</v>
      </c>
      <c r="BB3884" s="164">
        <v>2717.355</v>
      </c>
      <c r="BC3884" s="82">
        <f t="shared" si="77"/>
        <v>3287.99955</v>
      </c>
    </row>
    <row r="3885" spans="53:55" x14ac:dyDescent="0.25">
      <c r="BA3885" s="164" t="s">
        <v>4261</v>
      </c>
      <c r="BB3885" s="164">
        <v>2717.355</v>
      </c>
      <c r="BC3885" s="82">
        <f t="shared" si="77"/>
        <v>3287.99955</v>
      </c>
    </row>
    <row r="3886" spans="53:55" x14ac:dyDescent="0.25">
      <c r="BA3886" s="164" t="s">
        <v>4262</v>
      </c>
      <c r="BB3886" s="164">
        <v>3120.6610000000001</v>
      </c>
      <c r="BC3886" s="82">
        <f t="shared" si="77"/>
        <v>3775.9998099999998</v>
      </c>
    </row>
    <row r="3887" spans="53:55" x14ac:dyDescent="0.25">
      <c r="BA3887" s="164" t="s">
        <v>4263</v>
      </c>
      <c r="BB3887" s="164">
        <v>3120.6610000000001</v>
      </c>
      <c r="BC3887" s="82">
        <f t="shared" si="77"/>
        <v>3775.9998099999998</v>
      </c>
    </row>
    <row r="3888" spans="53:55" x14ac:dyDescent="0.25">
      <c r="BA3888" s="164" t="s">
        <v>4264</v>
      </c>
      <c r="BB3888" s="164">
        <v>1590.0830000000001</v>
      </c>
      <c r="BC3888" s="82">
        <f t="shared" si="77"/>
        <v>1924.0004300000001</v>
      </c>
    </row>
    <row r="3889" spans="53:55" x14ac:dyDescent="0.25">
      <c r="BA3889" s="164" t="s">
        <v>4265</v>
      </c>
      <c r="BB3889" s="164">
        <v>1590.0830000000001</v>
      </c>
      <c r="BC3889" s="82">
        <f t="shared" si="77"/>
        <v>1924.0004300000001</v>
      </c>
    </row>
    <row r="3890" spans="53:55" x14ac:dyDescent="0.25">
      <c r="BA3890" s="164" t="s">
        <v>4266</v>
      </c>
      <c r="BB3890" s="164">
        <v>1814.05</v>
      </c>
      <c r="BC3890" s="82">
        <f t="shared" si="77"/>
        <v>2195.0005000000001</v>
      </c>
    </row>
    <row r="3891" spans="53:55" x14ac:dyDescent="0.25">
      <c r="BA3891" s="164" t="s">
        <v>4267</v>
      </c>
      <c r="BB3891" s="164">
        <v>1814.05</v>
      </c>
      <c r="BC3891" s="82">
        <f t="shared" si="77"/>
        <v>2195.0005000000001</v>
      </c>
    </row>
    <row r="3892" spans="53:55" x14ac:dyDescent="0.25">
      <c r="BA3892" s="164" t="s">
        <v>4268</v>
      </c>
      <c r="BB3892" s="164">
        <v>2422.3139999999999</v>
      </c>
      <c r="BC3892" s="82">
        <f t="shared" si="77"/>
        <v>2930.9999399999997</v>
      </c>
    </row>
    <row r="3893" spans="53:55" x14ac:dyDescent="0.25">
      <c r="BA3893" s="164" t="s">
        <v>4269</v>
      </c>
      <c r="BB3893" s="164">
        <v>2422.3139999999999</v>
      </c>
      <c r="BC3893" s="82">
        <f t="shared" si="77"/>
        <v>2930.9999399999997</v>
      </c>
    </row>
    <row r="3894" spans="53:55" x14ac:dyDescent="0.25">
      <c r="BA3894" s="164" t="s">
        <v>4270</v>
      </c>
      <c r="BB3894" s="164">
        <v>2745.4549999999999</v>
      </c>
      <c r="BC3894" s="82">
        <f t="shared" si="77"/>
        <v>3322.0005499999997</v>
      </c>
    </row>
    <row r="3895" spans="53:55" x14ac:dyDescent="0.25">
      <c r="BA3895" s="164" t="s">
        <v>4271</v>
      </c>
      <c r="BB3895" s="164">
        <v>2745.4549999999999</v>
      </c>
      <c r="BC3895" s="82">
        <f t="shared" si="77"/>
        <v>3322.0005499999997</v>
      </c>
    </row>
    <row r="3896" spans="53:55" x14ac:dyDescent="0.25">
      <c r="BA3896" s="164" t="s">
        <v>4272</v>
      </c>
      <c r="BB3896" s="164">
        <v>2935.5369999999998</v>
      </c>
      <c r="BC3896" s="82">
        <f t="shared" si="77"/>
        <v>3551.9997699999994</v>
      </c>
    </row>
    <row r="3897" spans="53:55" x14ac:dyDescent="0.25">
      <c r="BA3897" s="164" t="s">
        <v>4273</v>
      </c>
      <c r="BB3897" s="164">
        <v>2935.5369999999998</v>
      </c>
      <c r="BC3897" s="82">
        <f t="shared" si="77"/>
        <v>3551.9997699999994</v>
      </c>
    </row>
    <row r="3898" spans="53:55" x14ac:dyDescent="0.25">
      <c r="BA3898" s="164" t="s">
        <v>4274</v>
      </c>
      <c r="BB3898" s="164">
        <v>3373.5540000000001</v>
      </c>
      <c r="BC3898" s="82">
        <f t="shared" si="77"/>
        <v>4082.0003400000001</v>
      </c>
    </row>
    <row r="3899" spans="53:55" x14ac:dyDescent="0.25">
      <c r="BA3899" s="164" t="s">
        <v>4275</v>
      </c>
      <c r="BB3899" s="164">
        <v>3373.5540000000001</v>
      </c>
      <c r="BC3899" s="82">
        <f t="shared" si="77"/>
        <v>4082.0003400000001</v>
      </c>
    </row>
    <row r="3900" spans="53:55" x14ac:dyDescent="0.25">
      <c r="BA3900" s="164" t="s">
        <v>4276</v>
      </c>
      <c r="BB3900" s="164">
        <v>1059.5039999999999</v>
      </c>
      <c r="BC3900" s="82">
        <f t="shared" si="77"/>
        <v>1281.9998399999999</v>
      </c>
    </row>
    <row r="3901" spans="53:55" x14ac:dyDescent="0.25">
      <c r="BA3901" s="164" t="s">
        <v>4277</v>
      </c>
      <c r="BB3901" s="164">
        <v>1122.3140000000001</v>
      </c>
      <c r="BC3901" s="82">
        <f t="shared" si="77"/>
        <v>1357.9999400000002</v>
      </c>
    </row>
    <row r="3902" spans="53:55" x14ac:dyDescent="0.25">
      <c r="BA3902" s="164" t="s">
        <v>4278</v>
      </c>
      <c r="BB3902" s="164">
        <v>1303.306</v>
      </c>
      <c r="BC3902" s="82">
        <f t="shared" si="77"/>
        <v>1577.00026</v>
      </c>
    </row>
    <row r="3903" spans="53:55" x14ac:dyDescent="0.25">
      <c r="BA3903" s="164" t="s">
        <v>4279</v>
      </c>
      <c r="BB3903" s="164">
        <v>1483.471</v>
      </c>
      <c r="BC3903" s="82">
        <f t="shared" si="77"/>
        <v>1794.99991</v>
      </c>
    </row>
    <row r="3904" spans="53:55" x14ac:dyDescent="0.25">
      <c r="BA3904" s="164" t="s">
        <v>4280</v>
      </c>
      <c r="BB3904" s="164">
        <v>1610.7439999999999</v>
      </c>
      <c r="BC3904" s="82">
        <f t="shared" si="77"/>
        <v>1949.0002399999998</v>
      </c>
    </row>
    <row r="3905" spans="53:55" x14ac:dyDescent="0.25">
      <c r="BA3905" s="164" t="s">
        <v>4281</v>
      </c>
      <c r="BB3905" s="164">
        <v>2187.6030000000001</v>
      </c>
      <c r="BC3905" s="82">
        <f t="shared" si="77"/>
        <v>2646.9996299999998</v>
      </c>
    </row>
    <row r="3906" spans="53:55" x14ac:dyDescent="0.25">
      <c r="BA3906" s="164" t="s">
        <v>4282</v>
      </c>
      <c r="BB3906" s="164">
        <v>2213.223</v>
      </c>
      <c r="BC3906" s="82">
        <f t="shared" si="77"/>
        <v>2677.9998299999997</v>
      </c>
    </row>
    <row r="3907" spans="53:55" x14ac:dyDescent="0.25">
      <c r="BA3907" s="164" t="s">
        <v>4283</v>
      </c>
      <c r="BB3907" s="164">
        <v>2409.0909999999999</v>
      </c>
      <c r="BC3907" s="82">
        <f t="shared" ref="BC3907:BC3970" si="78">BB3907*1.21</f>
        <v>2915.0001099999999</v>
      </c>
    </row>
    <row r="3908" spans="53:55" x14ac:dyDescent="0.25">
      <c r="BA3908" s="164" t="s">
        <v>4284</v>
      </c>
      <c r="BB3908" s="164">
        <v>2600</v>
      </c>
      <c r="BC3908" s="82">
        <f t="shared" si="78"/>
        <v>3146</v>
      </c>
    </row>
    <row r="3909" spans="53:55" x14ac:dyDescent="0.25">
      <c r="BA3909" s="164" t="s">
        <v>4285</v>
      </c>
      <c r="BB3909" s="164">
        <v>1131.405</v>
      </c>
      <c r="BC3909" s="82">
        <f t="shared" si="78"/>
        <v>1369.0000499999999</v>
      </c>
    </row>
    <row r="3910" spans="53:55" x14ac:dyDescent="0.25">
      <c r="BA3910" s="164" t="s">
        <v>4286</v>
      </c>
      <c r="BB3910" s="164">
        <v>1209.9169999999999</v>
      </c>
      <c r="BC3910" s="82">
        <f t="shared" si="78"/>
        <v>1463.9995699999999</v>
      </c>
    </row>
    <row r="3911" spans="53:55" x14ac:dyDescent="0.25">
      <c r="BA3911" s="164" t="s">
        <v>4287</v>
      </c>
      <c r="BB3911" s="164">
        <v>1403.306</v>
      </c>
      <c r="BC3911" s="82">
        <f t="shared" si="78"/>
        <v>1698.00026</v>
      </c>
    </row>
    <row r="3912" spans="53:55" x14ac:dyDescent="0.25">
      <c r="BA3912" s="164" t="s">
        <v>4288</v>
      </c>
      <c r="BB3912" s="164">
        <v>1601.653</v>
      </c>
      <c r="BC3912" s="82">
        <f t="shared" si="78"/>
        <v>1938.0001299999999</v>
      </c>
    </row>
    <row r="3913" spans="53:55" x14ac:dyDescent="0.25">
      <c r="BA3913" s="164" t="s">
        <v>4289</v>
      </c>
      <c r="BB3913" s="164">
        <v>1749.587</v>
      </c>
      <c r="BC3913" s="82">
        <f t="shared" si="78"/>
        <v>2117.00027</v>
      </c>
    </row>
    <row r="3914" spans="53:55" x14ac:dyDescent="0.25">
      <c r="BA3914" s="164" t="s">
        <v>4290</v>
      </c>
      <c r="BB3914" s="164">
        <v>2405.7849999999999</v>
      </c>
      <c r="BC3914" s="82">
        <f t="shared" si="78"/>
        <v>2910.9998499999997</v>
      </c>
    </row>
    <row r="3915" spans="53:55" x14ac:dyDescent="0.25">
      <c r="BA3915" s="164" t="s">
        <v>4291</v>
      </c>
      <c r="BB3915" s="164">
        <v>2433.058</v>
      </c>
      <c r="BC3915" s="82">
        <f t="shared" si="78"/>
        <v>2944.00018</v>
      </c>
    </row>
    <row r="3916" spans="53:55" x14ac:dyDescent="0.25">
      <c r="BA3916" s="164" t="s">
        <v>4292</v>
      </c>
      <c r="BB3916" s="164">
        <v>2646.2809999999999</v>
      </c>
      <c r="BC3916" s="82">
        <f t="shared" si="78"/>
        <v>3202.0000099999997</v>
      </c>
    </row>
    <row r="3917" spans="53:55" x14ac:dyDescent="0.25">
      <c r="BA3917" s="164" t="s">
        <v>4293</v>
      </c>
      <c r="BB3917" s="164">
        <v>2811.57</v>
      </c>
      <c r="BC3917" s="82">
        <f t="shared" si="78"/>
        <v>3401.9997000000003</v>
      </c>
    </row>
    <row r="3918" spans="53:55" x14ac:dyDescent="0.25">
      <c r="BA3918" s="164" t="s">
        <v>4294</v>
      </c>
      <c r="BB3918" s="164">
        <v>1440.4960000000001</v>
      </c>
      <c r="BC3918" s="82">
        <f t="shared" si="78"/>
        <v>1743.0001600000001</v>
      </c>
    </row>
    <row r="3919" spans="53:55" x14ac:dyDescent="0.25">
      <c r="BA3919" s="164" t="s">
        <v>4295</v>
      </c>
      <c r="BB3919" s="164">
        <v>1602.479</v>
      </c>
      <c r="BC3919" s="82">
        <f t="shared" si="78"/>
        <v>1938.9995899999999</v>
      </c>
    </row>
    <row r="3920" spans="53:55" x14ac:dyDescent="0.25">
      <c r="BA3920" s="164" t="s">
        <v>4296</v>
      </c>
      <c r="BB3920" s="164">
        <v>1817.355</v>
      </c>
      <c r="BC3920" s="82">
        <f t="shared" si="78"/>
        <v>2198.99955</v>
      </c>
    </row>
    <row r="3921" spans="53:55" x14ac:dyDescent="0.25">
      <c r="BA3921" s="164" t="s">
        <v>4297</v>
      </c>
      <c r="BB3921" s="164">
        <v>2104.9589999999998</v>
      </c>
      <c r="BC3921" s="82">
        <f t="shared" si="78"/>
        <v>2547.0003899999997</v>
      </c>
    </row>
    <row r="3922" spans="53:55" x14ac:dyDescent="0.25">
      <c r="BA3922" s="164" t="s">
        <v>4298</v>
      </c>
      <c r="BB3922" s="164">
        <v>2925.62</v>
      </c>
      <c r="BC3922" s="82">
        <f t="shared" si="78"/>
        <v>3540.0001999999999</v>
      </c>
    </row>
    <row r="3923" spans="53:55" x14ac:dyDescent="0.25">
      <c r="BA3923" s="164" t="s">
        <v>4299</v>
      </c>
      <c r="BB3923" s="164">
        <v>3028.9259999999999</v>
      </c>
      <c r="BC3923" s="82">
        <f t="shared" si="78"/>
        <v>3665.0004599999997</v>
      </c>
    </row>
    <row r="3924" spans="53:55" x14ac:dyDescent="0.25">
      <c r="BA3924" s="164" t="s">
        <v>4300</v>
      </c>
      <c r="BB3924" s="164">
        <v>3252.0659999999998</v>
      </c>
      <c r="BC3924" s="82">
        <f t="shared" si="78"/>
        <v>3934.9998599999994</v>
      </c>
    </row>
    <row r="3925" spans="53:55" x14ac:dyDescent="0.25">
      <c r="BA3925" s="164" t="s">
        <v>4301</v>
      </c>
      <c r="BB3925" s="164">
        <v>3453.7190000000001</v>
      </c>
      <c r="BC3925" s="82">
        <f t="shared" si="78"/>
        <v>4178.9999900000003</v>
      </c>
    </row>
    <row r="3926" spans="53:55" x14ac:dyDescent="0.25">
      <c r="BA3926" s="164" t="s">
        <v>4302</v>
      </c>
      <c r="BB3926" s="164">
        <v>1552.893</v>
      </c>
      <c r="BC3926" s="82">
        <f t="shared" si="78"/>
        <v>1879.00053</v>
      </c>
    </row>
    <row r="3927" spans="53:55" x14ac:dyDescent="0.25">
      <c r="BA3927" s="164" t="s">
        <v>4303</v>
      </c>
      <c r="BB3927" s="164">
        <v>1715.703</v>
      </c>
      <c r="BC3927" s="82">
        <f t="shared" si="78"/>
        <v>2076.00063</v>
      </c>
    </row>
    <row r="3928" spans="53:55" x14ac:dyDescent="0.25">
      <c r="BA3928" s="164" t="s">
        <v>4304</v>
      </c>
      <c r="BB3928" s="164">
        <v>1960.3309999999999</v>
      </c>
      <c r="BC3928" s="82">
        <f t="shared" si="78"/>
        <v>2372.0005099999998</v>
      </c>
    </row>
    <row r="3929" spans="53:55" x14ac:dyDescent="0.25">
      <c r="BA3929" s="164" t="s">
        <v>4305</v>
      </c>
      <c r="BB3929" s="164">
        <v>2255.3719999999998</v>
      </c>
      <c r="BC3929" s="82">
        <f t="shared" si="78"/>
        <v>2729.0001199999997</v>
      </c>
    </row>
    <row r="3930" spans="53:55" x14ac:dyDescent="0.25">
      <c r="BA3930" s="164" t="s">
        <v>4306</v>
      </c>
      <c r="BB3930" s="164">
        <v>3199.174</v>
      </c>
      <c r="BC3930" s="82">
        <f t="shared" si="78"/>
        <v>3871.00054</v>
      </c>
    </row>
    <row r="3931" spans="53:55" x14ac:dyDescent="0.25">
      <c r="BA3931" s="164" t="s">
        <v>4307</v>
      </c>
      <c r="BB3931" s="164">
        <v>3316.529</v>
      </c>
      <c r="BC3931" s="82">
        <f t="shared" si="78"/>
        <v>4013.00009</v>
      </c>
    </row>
    <row r="3932" spans="53:55" x14ac:dyDescent="0.25">
      <c r="BA3932" s="164" t="s">
        <v>4308</v>
      </c>
      <c r="BB3932" s="164">
        <v>3517.355</v>
      </c>
      <c r="BC3932" s="82">
        <f t="shared" si="78"/>
        <v>4255.9995499999995</v>
      </c>
    </row>
    <row r="3933" spans="53:55" x14ac:dyDescent="0.25">
      <c r="BA3933" s="164" t="s">
        <v>4309</v>
      </c>
      <c r="BB3933" s="164">
        <v>3696.694</v>
      </c>
      <c r="BC3933" s="82">
        <f t="shared" si="78"/>
        <v>4472.9997400000002</v>
      </c>
    </row>
    <row r="3934" spans="53:55" x14ac:dyDescent="0.25">
      <c r="BA3934" s="164" t="s">
        <v>4310</v>
      </c>
      <c r="BB3934" s="164">
        <v>1837.19</v>
      </c>
      <c r="BC3934" s="82">
        <f t="shared" si="78"/>
        <v>2222.9998999999998</v>
      </c>
    </row>
    <row r="3935" spans="53:55" x14ac:dyDescent="0.25">
      <c r="BA3935" s="164" t="s">
        <v>4311</v>
      </c>
      <c r="BB3935" s="164">
        <v>1837.19</v>
      </c>
      <c r="BC3935" s="82">
        <f t="shared" si="78"/>
        <v>2222.9998999999998</v>
      </c>
    </row>
    <row r="3936" spans="53:55" x14ac:dyDescent="0.25">
      <c r="BA3936" s="164" t="s">
        <v>4312</v>
      </c>
      <c r="BB3936" s="164">
        <v>1848.76</v>
      </c>
      <c r="BC3936" s="82">
        <f t="shared" si="78"/>
        <v>2236.9996000000001</v>
      </c>
    </row>
    <row r="3937" spans="53:55" x14ac:dyDescent="0.25">
      <c r="BA3937" s="164" t="s">
        <v>4313</v>
      </c>
      <c r="BB3937" s="164">
        <v>1848.76</v>
      </c>
      <c r="BC3937" s="82">
        <f t="shared" si="78"/>
        <v>2236.9996000000001</v>
      </c>
    </row>
    <row r="3938" spans="53:55" x14ac:dyDescent="0.25">
      <c r="BA3938" s="164" t="s">
        <v>4314</v>
      </c>
      <c r="BB3938" s="164">
        <v>2002.479</v>
      </c>
      <c r="BC3938" s="82">
        <f t="shared" si="78"/>
        <v>2422.9995899999999</v>
      </c>
    </row>
    <row r="3939" spans="53:55" x14ac:dyDescent="0.25">
      <c r="BA3939" s="164" t="s">
        <v>4315</v>
      </c>
      <c r="BB3939" s="164">
        <v>2002.479</v>
      </c>
      <c r="BC3939" s="82">
        <f t="shared" si="78"/>
        <v>2422.9995899999999</v>
      </c>
    </row>
    <row r="3940" spans="53:55" x14ac:dyDescent="0.25">
      <c r="BA3940" s="164" t="s">
        <v>4316</v>
      </c>
      <c r="BB3940" s="164">
        <v>2479.3389999999999</v>
      </c>
      <c r="BC3940" s="82">
        <f t="shared" si="78"/>
        <v>3000.0001899999997</v>
      </c>
    </row>
    <row r="3941" spans="53:55" x14ac:dyDescent="0.25">
      <c r="BA3941" s="164" t="s">
        <v>4317</v>
      </c>
      <c r="BB3941" s="164">
        <v>2479.3389999999999</v>
      </c>
      <c r="BC3941" s="82">
        <f t="shared" si="78"/>
        <v>3000.0001899999997</v>
      </c>
    </row>
    <row r="3942" spans="53:55" x14ac:dyDescent="0.25">
      <c r="BA3942" s="164" t="s">
        <v>4318</v>
      </c>
      <c r="BB3942" s="164">
        <v>2714.05</v>
      </c>
      <c r="BC3942" s="82">
        <f t="shared" si="78"/>
        <v>3284.0005000000001</v>
      </c>
    </row>
    <row r="3943" spans="53:55" x14ac:dyDescent="0.25">
      <c r="BA3943" s="164" t="s">
        <v>4319</v>
      </c>
      <c r="BB3943" s="164">
        <v>2714.05</v>
      </c>
      <c r="BC3943" s="82">
        <f t="shared" si="78"/>
        <v>3284.0005000000001</v>
      </c>
    </row>
    <row r="3944" spans="53:55" x14ac:dyDescent="0.25">
      <c r="BA3944" s="164" t="s">
        <v>4320</v>
      </c>
      <c r="BB3944" s="164">
        <v>2887.6030000000001</v>
      </c>
      <c r="BC3944" s="82">
        <f t="shared" si="78"/>
        <v>3493.9996299999998</v>
      </c>
    </row>
    <row r="3945" spans="53:55" x14ac:dyDescent="0.25">
      <c r="BA3945" s="164" t="s">
        <v>4321</v>
      </c>
      <c r="BB3945" s="164">
        <v>2887.6030000000001</v>
      </c>
      <c r="BC3945" s="82">
        <f t="shared" si="78"/>
        <v>3493.9996299999998</v>
      </c>
    </row>
    <row r="3946" spans="53:55" x14ac:dyDescent="0.25">
      <c r="BA3946" s="164" t="s">
        <v>4322</v>
      </c>
      <c r="BB3946" s="164">
        <v>1985.95</v>
      </c>
      <c r="BC3946" s="82">
        <f t="shared" si="78"/>
        <v>2402.9994999999999</v>
      </c>
    </row>
    <row r="3947" spans="53:55" x14ac:dyDescent="0.25">
      <c r="BA3947" s="164" t="s">
        <v>4323</v>
      </c>
      <c r="BB3947" s="164">
        <v>1985.95</v>
      </c>
      <c r="BC3947" s="82">
        <f t="shared" si="78"/>
        <v>2402.9994999999999</v>
      </c>
    </row>
    <row r="3948" spans="53:55" x14ac:dyDescent="0.25">
      <c r="BA3948" s="164" t="s">
        <v>4324</v>
      </c>
      <c r="BB3948" s="164">
        <v>1999.174</v>
      </c>
      <c r="BC3948" s="82">
        <f t="shared" si="78"/>
        <v>2419.00054</v>
      </c>
    </row>
    <row r="3949" spans="53:55" x14ac:dyDescent="0.25">
      <c r="BA3949" s="164" t="s">
        <v>4325</v>
      </c>
      <c r="BB3949" s="164">
        <v>1999.174</v>
      </c>
      <c r="BC3949" s="82">
        <f t="shared" si="78"/>
        <v>2419.00054</v>
      </c>
    </row>
    <row r="3950" spans="53:55" x14ac:dyDescent="0.25">
      <c r="BA3950" s="164" t="s">
        <v>4326</v>
      </c>
      <c r="BB3950" s="164">
        <v>2166.116</v>
      </c>
      <c r="BC3950" s="82">
        <f t="shared" si="78"/>
        <v>2621.00036</v>
      </c>
    </row>
    <row r="3951" spans="53:55" x14ac:dyDescent="0.25">
      <c r="BA3951" s="164" t="s">
        <v>4327</v>
      </c>
      <c r="BB3951" s="164">
        <v>2166.116</v>
      </c>
      <c r="BC3951" s="82">
        <f t="shared" si="78"/>
        <v>2621.00036</v>
      </c>
    </row>
    <row r="3952" spans="53:55" x14ac:dyDescent="0.25">
      <c r="BA3952" s="164" t="s">
        <v>4328</v>
      </c>
      <c r="BB3952" s="164">
        <v>2684.2979999999998</v>
      </c>
      <c r="BC3952" s="82">
        <f t="shared" si="78"/>
        <v>3248.0005799999994</v>
      </c>
    </row>
    <row r="3953" spans="53:55" x14ac:dyDescent="0.25">
      <c r="BA3953" s="164" t="s">
        <v>4329</v>
      </c>
      <c r="BB3953" s="164">
        <v>2684.2979999999998</v>
      </c>
      <c r="BC3953" s="82">
        <f t="shared" si="78"/>
        <v>3248.0005799999994</v>
      </c>
    </row>
    <row r="3954" spans="53:55" x14ac:dyDescent="0.25">
      <c r="BA3954" s="164" t="s">
        <v>4330</v>
      </c>
      <c r="BB3954" s="164">
        <v>2976.86</v>
      </c>
      <c r="BC3954" s="82">
        <f t="shared" si="78"/>
        <v>3602.0005999999998</v>
      </c>
    </row>
    <row r="3955" spans="53:55" x14ac:dyDescent="0.25">
      <c r="BA3955" s="164" t="s">
        <v>4331</v>
      </c>
      <c r="BB3955" s="164">
        <v>2976.86</v>
      </c>
      <c r="BC3955" s="82">
        <f t="shared" si="78"/>
        <v>3602.0005999999998</v>
      </c>
    </row>
    <row r="3956" spans="53:55" x14ac:dyDescent="0.25">
      <c r="BA3956" s="164" t="s">
        <v>4332</v>
      </c>
      <c r="BB3956" s="164">
        <v>3166.116</v>
      </c>
      <c r="BC3956" s="82">
        <f t="shared" si="78"/>
        <v>3831.00036</v>
      </c>
    </row>
    <row r="3957" spans="53:55" x14ac:dyDescent="0.25">
      <c r="BA3957" s="164" t="s">
        <v>4333</v>
      </c>
      <c r="BB3957" s="164">
        <v>3166.116</v>
      </c>
      <c r="BC3957" s="82">
        <f t="shared" si="78"/>
        <v>3831.00036</v>
      </c>
    </row>
    <row r="3958" spans="53:55" x14ac:dyDescent="0.25">
      <c r="BA3958" s="164" t="s">
        <v>4334</v>
      </c>
      <c r="BB3958" s="164">
        <v>2346.2809999999999</v>
      </c>
      <c r="BC3958" s="82">
        <f t="shared" si="78"/>
        <v>2839.0000099999997</v>
      </c>
    </row>
    <row r="3959" spans="53:55" x14ac:dyDescent="0.25">
      <c r="BA3959" s="164" t="s">
        <v>4335</v>
      </c>
      <c r="BB3959" s="164">
        <v>2346.2809999999999</v>
      </c>
      <c r="BC3959" s="82">
        <f t="shared" si="78"/>
        <v>2839.0000099999997</v>
      </c>
    </row>
    <row r="3960" spans="53:55" x14ac:dyDescent="0.25">
      <c r="BA3960" s="164" t="s">
        <v>4336</v>
      </c>
      <c r="BB3960" s="164">
        <v>2358.6779999999999</v>
      </c>
      <c r="BC3960" s="82">
        <f t="shared" si="78"/>
        <v>2854.00038</v>
      </c>
    </row>
    <row r="3961" spans="53:55" x14ac:dyDescent="0.25">
      <c r="BA3961" s="164" t="s">
        <v>4337</v>
      </c>
      <c r="BB3961" s="164">
        <v>2358.6779999999999</v>
      </c>
      <c r="BC3961" s="82">
        <f t="shared" si="78"/>
        <v>2854.00038</v>
      </c>
    </row>
    <row r="3962" spans="53:55" x14ac:dyDescent="0.25">
      <c r="BA3962" s="164" t="s">
        <v>4338</v>
      </c>
      <c r="BB3962" s="164">
        <v>2590.0830000000001</v>
      </c>
      <c r="BC3962" s="82">
        <f t="shared" si="78"/>
        <v>3134.0004300000001</v>
      </c>
    </row>
    <row r="3963" spans="53:55" x14ac:dyDescent="0.25">
      <c r="BA3963" s="164" t="s">
        <v>4339</v>
      </c>
      <c r="BB3963" s="164">
        <v>2590.0830000000001</v>
      </c>
      <c r="BC3963" s="82">
        <f t="shared" si="78"/>
        <v>3134.0004300000001</v>
      </c>
    </row>
    <row r="3964" spans="53:55" x14ac:dyDescent="0.25">
      <c r="BA3964" s="164" t="s">
        <v>4340</v>
      </c>
      <c r="BB3964" s="164">
        <v>3167.7689999999998</v>
      </c>
      <c r="BC3964" s="82">
        <f t="shared" si="78"/>
        <v>3833.0004899999994</v>
      </c>
    </row>
    <row r="3965" spans="53:55" x14ac:dyDescent="0.25">
      <c r="BA3965" s="164" t="s">
        <v>4341</v>
      </c>
      <c r="BB3965" s="164">
        <v>3167.7689999999998</v>
      </c>
      <c r="BC3965" s="82">
        <f t="shared" si="78"/>
        <v>3833.0004899999994</v>
      </c>
    </row>
    <row r="3966" spans="53:55" x14ac:dyDescent="0.25">
      <c r="BA3966" s="164" t="s">
        <v>4342</v>
      </c>
      <c r="BB3966" s="164">
        <v>3488.43</v>
      </c>
      <c r="BC3966" s="82">
        <f t="shared" si="78"/>
        <v>4221.0002999999997</v>
      </c>
    </row>
    <row r="3967" spans="53:55" x14ac:dyDescent="0.25">
      <c r="BA3967" s="164" t="s">
        <v>4343</v>
      </c>
      <c r="BB3967" s="164">
        <v>3488.43</v>
      </c>
      <c r="BC3967" s="82">
        <f t="shared" si="78"/>
        <v>4221.0002999999997</v>
      </c>
    </row>
    <row r="3968" spans="53:55" x14ac:dyDescent="0.25">
      <c r="BA3968" s="164" t="s">
        <v>4344</v>
      </c>
      <c r="BB3968" s="164">
        <v>3843.8020000000001</v>
      </c>
      <c r="BC3968" s="82">
        <f t="shared" si="78"/>
        <v>4651.0004200000003</v>
      </c>
    </row>
    <row r="3969" spans="53:55" x14ac:dyDescent="0.25">
      <c r="BA3969" s="164" t="s">
        <v>4345</v>
      </c>
      <c r="BB3969" s="164">
        <v>3843.8020000000001</v>
      </c>
      <c r="BC3969" s="82">
        <f t="shared" si="78"/>
        <v>4651.0004200000003</v>
      </c>
    </row>
    <row r="3970" spans="53:55" x14ac:dyDescent="0.25">
      <c r="BA3970" s="164" t="s">
        <v>4346</v>
      </c>
      <c r="BB3970" s="164">
        <v>2536.364</v>
      </c>
      <c r="BC3970" s="82">
        <f t="shared" si="78"/>
        <v>3069.0004399999998</v>
      </c>
    </row>
    <row r="3971" spans="53:55" x14ac:dyDescent="0.25">
      <c r="BA3971" s="164" t="s">
        <v>4347</v>
      </c>
      <c r="BB3971" s="164">
        <v>2536.364</v>
      </c>
      <c r="BC3971" s="82">
        <f t="shared" ref="BC3971:BC4034" si="79">BB3971*1.21</f>
        <v>3069.0004399999998</v>
      </c>
    </row>
    <row r="3972" spans="53:55" x14ac:dyDescent="0.25">
      <c r="BA3972" s="164" t="s">
        <v>4348</v>
      </c>
      <c r="BB3972" s="164">
        <v>2549.587</v>
      </c>
      <c r="BC3972" s="82">
        <f t="shared" si="79"/>
        <v>3085.00027</v>
      </c>
    </row>
    <row r="3973" spans="53:55" x14ac:dyDescent="0.25">
      <c r="BA3973" s="164" t="s">
        <v>4349</v>
      </c>
      <c r="BB3973" s="164">
        <v>2549.587</v>
      </c>
      <c r="BC3973" s="82">
        <f t="shared" si="79"/>
        <v>3085.00027</v>
      </c>
    </row>
    <row r="3974" spans="53:55" x14ac:dyDescent="0.25">
      <c r="BA3974" s="164" t="s">
        <v>4350</v>
      </c>
      <c r="BB3974" s="164">
        <v>2800.826</v>
      </c>
      <c r="BC3974" s="82">
        <f t="shared" si="79"/>
        <v>3388.99946</v>
      </c>
    </row>
    <row r="3975" spans="53:55" x14ac:dyDescent="0.25">
      <c r="BA3975" s="164" t="s">
        <v>4351</v>
      </c>
      <c r="BB3975" s="164">
        <v>2800.826</v>
      </c>
      <c r="BC3975" s="82">
        <f t="shared" si="79"/>
        <v>3388.99946</v>
      </c>
    </row>
    <row r="3976" spans="53:55" x14ac:dyDescent="0.25">
      <c r="BA3976" s="164" t="s">
        <v>4352</v>
      </c>
      <c r="BB3976" s="164">
        <v>3428.9259999999999</v>
      </c>
      <c r="BC3976" s="82">
        <f t="shared" si="79"/>
        <v>4149.0004600000002</v>
      </c>
    </row>
    <row r="3977" spans="53:55" x14ac:dyDescent="0.25">
      <c r="BA3977" s="164" t="s">
        <v>4353</v>
      </c>
      <c r="BB3977" s="164">
        <v>3428.9259999999999</v>
      </c>
      <c r="BC3977" s="82">
        <f t="shared" si="79"/>
        <v>4149.0004600000002</v>
      </c>
    </row>
    <row r="3978" spans="53:55" x14ac:dyDescent="0.25">
      <c r="BA3978" s="164" t="s">
        <v>4354</v>
      </c>
      <c r="BB3978" s="164">
        <v>3815.703</v>
      </c>
      <c r="BC3978" s="82">
        <f t="shared" si="79"/>
        <v>4617.0006299999995</v>
      </c>
    </row>
    <row r="3979" spans="53:55" x14ac:dyDescent="0.25">
      <c r="BA3979" s="164" t="s">
        <v>4355</v>
      </c>
      <c r="BB3979" s="164">
        <v>3815.703</v>
      </c>
      <c r="BC3979" s="82">
        <f t="shared" si="79"/>
        <v>4617.0006299999995</v>
      </c>
    </row>
    <row r="3980" spans="53:55" x14ac:dyDescent="0.25">
      <c r="BA3980" s="164" t="s">
        <v>4356</v>
      </c>
      <c r="BB3980" s="164">
        <v>41.322000000000003</v>
      </c>
      <c r="BC3980" s="82">
        <f t="shared" si="79"/>
        <v>49.99962</v>
      </c>
    </row>
    <row r="3981" spans="53:55" x14ac:dyDescent="0.25">
      <c r="BA3981" s="164" t="s">
        <v>4357</v>
      </c>
      <c r="BB3981" s="164">
        <v>4158.6779999999999</v>
      </c>
      <c r="BC3981" s="82">
        <f t="shared" si="79"/>
        <v>5032.0003799999995</v>
      </c>
    </row>
    <row r="3982" spans="53:55" x14ac:dyDescent="0.25">
      <c r="BA3982" s="164" t="s">
        <v>4358</v>
      </c>
      <c r="BB3982" s="164">
        <v>4158.6779999999999</v>
      </c>
      <c r="BC3982" s="82">
        <f t="shared" si="79"/>
        <v>5032.0003799999995</v>
      </c>
    </row>
    <row r="3983" spans="53:55" x14ac:dyDescent="0.25">
      <c r="BA3983" s="164" t="s">
        <v>4359</v>
      </c>
      <c r="BB3983" s="164">
        <v>541.322</v>
      </c>
      <c r="BC3983" s="82">
        <f t="shared" si="79"/>
        <v>654.99961999999994</v>
      </c>
    </row>
    <row r="3984" spans="53:55" x14ac:dyDescent="0.25">
      <c r="BA3984" s="164" t="s">
        <v>4360</v>
      </c>
      <c r="BB3984" s="164">
        <v>541.322</v>
      </c>
      <c r="BC3984" s="82">
        <f t="shared" si="79"/>
        <v>654.99961999999994</v>
      </c>
    </row>
    <row r="3985" spans="53:55" x14ac:dyDescent="0.25">
      <c r="BA3985" s="164" t="s">
        <v>4361</v>
      </c>
      <c r="BB3985" s="164">
        <v>566.11599999999999</v>
      </c>
      <c r="BC3985" s="82">
        <f t="shared" si="79"/>
        <v>685.00036</v>
      </c>
    </row>
    <row r="3986" spans="53:55" x14ac:dyDescent="0.25">
      <c r="BA3986" s="164" t="s">
        <v>4362</v>
      </c>
      <c r="BB3986" s="164">
        <v>566.11599999999999</v>
      </c>
      <c r="BC3986" s="82">
        <f t="shared" si="79"/>
        <v>685.00036</v>
      </c>
    </row>
    <row r="3987" spans="53:55" x14ac:dyDescent="0.25">
      <c r="BA3987" s="164" t="s">
        <v>4363</v>
      </c>
      <c r="BB3987" s="164">
        <v>638.01700000000005</v>
      </c>
      <c r="BC3987" s="82">
        <f t="shared" si="79"/>
        <v>772.00057000000004</v>
      </c>
    </row>
    <row r="3988" spans="53:55" x14ac:dyDescent="0.25">
      <c r="BA3988" s="164" t="s">
        <v>4364</v>
      </c>
      <c r="BB3988" s="164">
        <v>638.01700000000005</v>
      </c>
      <c r="BC3988" s="82">
        <f t="shared" si="79"/>
        <v>772.00057000000004</v>
      </c>
    </row>
    <row r="3989" spans="53:55" x14ac:dyDescent="0.25">
      <c r="BA3989" s="164" t="s">
        <v>4365</v>
      </c>
      <c r="BB3989" s="164">
        <v>731.40499999999997</v>
      </c>
      <c r="BC3989" s="82">
        <f t="shared" si="79"/>
        <v>885.00004999999999</v>
      </c>
    </row>
    <row r="3990" spans="53:55" x14ac:dyDescent="0.25">
      <c r="BA3990" s="164" t="s">
        <v>4366</v>
      </c>
      <c r="BB3990" s="164">
        <v>731.40499999999997</v>
      </c>
      <c r="BC3990" s="82">
        <f t="shared" si="79"/>
        <v>885.00004999999999</v>
      </c>
    </row>
    <row r="3991" spans="53:55" x14ac:dyDescent="0.25">
      <c r="BA3991" s="164" t="s">
        <v>4367</v>
      </c>
      <c r="BB3991" s="164">
        <v>885.95</v>
      </c>
      <c r="BC3991" s="82">
        <f t="shared" si="79"/>
        <v>1071.9995000000001</v>
      </c>
    </row>
    <row r="3992" spans="53:55" x14ac:dyDescent="0.25">
      <c r="BA3992" s="164" t="s">
        <v>4368</v>
      </c>
      <c r="BB3992" s="164">
        <v>885.95</v>
      </c>
      <c r="BC3992" s="82">
        <f t="shared" si="79"/>
        <v>1071.9995000000001</v>
      </c>
    </row>
    <row r="3993" spans="53:55" x14ac:dyDescent="0.25">
      <c r="BA3993" s="164" t="s">
        <v>4369</v>
      </c>
      <c r="BB3993" s="164">
        <v>1194.2149999999999</v>
      </c>
      <c r="BC3993" s="82">
        <f t="shared" si="79"/>
        <v>1445.0001499999998</v>
      </c>
    </row>
    <row r="3994" spans="53:55" x14ac:dyDescent="0.25">
      <c r="BA3994" s="164" t="s">
        <v>4370</v>
      </c>
      <c r="BB3994" s="164">
        <v>1194.2149999999999</v>
      </c>
      <c r="BC3994" s="82">
        <f t="shared" si="79"/>
        <v>1445.0001499999998</v>
      </c>
    </row>
    <row r="3995" spans="53:55" x14ac:dyDescent="0.25">
      <c r="BA3995" s="164" t="s">
        <v>4371</v>
      </c>
      <c r="BB3995" s="164">
        <v>1445.4549999999999</v>
      </c>
      <c r="BC3995" s="82">
        <f t="shared" si="79"/>
        <v>1749.0005499999997</v>
      </c>
    </row>
    <row r="3996" spans="53:55" x14ac:dyDescent="0.25">
      <c r="BA3996" s="164" t="s">
        <v>4372</v>
      </c>
      <c r="BB3996" s="164">
        <v>1445.4549999999999</v>
      </c>
      <c r="BC3996" s="82">
        <f t="shared" si="79"/>
        <v>1749.0005499999997</v>
      </c>
    </row>
    <row r="3997" spans="53:55" x14ac:dyDescent="0.25">
      <c r="BA3997" s="164" t="s">
        <v>4373</v>
      </c>
      <c r="BB3997" s="164">
        <v>1824.7929999999999</v>
      </c>
      <c r="BC3997" s="82">
        <f t="shared" si="79"/>
        <v>2207.9995299999996</v>
      </c>
    </row>
    <row r="3998" spans="53:55" x14ac:dyDescent="0.25">
      <c r="BA3998" s="164" t="s">
        <v>4374</v>
      </c>
      <c r="BB3998" s="164">
        <v>1824.7929999999999</v>
      </c>
      <c r="BC3998" s="82">
        <f t="shared" si="79"/>
        <v>2207.9995299999996</v>
      </c>
    </row>
    <row r="3999" spans="53:55" x14ac:dyDescent="0.25">
      <c r="BA3999" s="164" t="s">
        <v>4375</v>
      </c>
      <c r="BB3999" s="164">
        <v>2005.7850000000001</v>
      </c>
      <c r="BC3999" s="82">
        <f t="shared" si="79"/>
        <v>2426.9998500000002</v>
      </c>
    </row>
    <row r="4000" spans="53:55" x14ac:dyDescent="0.25">
      <c r="BA4000" s="164" t="s">
        <v>4376</v>
      </c>
      <c r="BB4000" s="164">
        <v>2005.7850000000001</v>
      </c>
      <c r="BC4000" s="82">
        <f t="shared" si="79"/>
        <v>2426.9998500000002</v>
      </c>
    </row>
    <row r="4001" spans="53:55" x14ac:dyDescent="0.25">
      <c r="BA4001" s="164" t="s">
        <v>4377</v>
      </c>
      <c r="BB4001" s="164">
        <v>2402.4789999999998</v>
      </c>
      <c r="BC4001" s="82">
        <f t="shared" si="79"/>
        <v>2906.9995899999999</v>
      </c>
    </row>
    <row r="4002" spans="53:55" x14ac:dyDescent="0.25">
      <c r="BA4002" s="164" t="s">
        <v>4378</v>
      </c>
      <c r="BB4002" s="164">
        <v>2402.4789999999998</v>
      </c>
      <c r="BC4002" s="82">
        <f t="shared" si="79"/>
        <v>2906.9995899999999</v>
      </c>
    </row>
    <row r="4003" spans="53:55" x14ac:dyDescent="0.25">
      <c r="BA4003" s="164" t="s">
        <v>4379</v>
      </c>
      <c r="BB4003" s="164">
        <v>2795.0410000000002</v>
      </c>
      <c r="BC4003" s="82">
        <f t="shared" si="79"/>
        <v>3381.9996100000003</v>
      </c>
    </row>
    <row r="4004" spans="53:55" x14ac:dyDescent="0.25">
      <c r="BA4004" s="164" t="s">
        <v>4380</v>
      </c>
      <c r="BB4004" s="164">
        <v>2795.0410000000002</v>
      </c>
      <c r="BC4004" s="82">
        <f t="shared" si="79"/>
        <v>3381.9996100000003</v>
      </c>
    </row>
    <row r="4005" spans="53:55" x14ac:dyDescent="0.25">
      <c r="BA4005" s="164" t="s">
        <v>4381</v>
      </c>
      <c r="BB4005" s="164">
        <v>785.12400000000002</v>
      </c>
      <c r="BC4005" s="82">
        <f t="shared" si="79"/>
        <v>950.00004000000001</v>
      </c>
    </row>
    <row r="4006" spans="53:55" x14ac:dyDescent="0.25">
      <c r="BA4006" s="164" t="s">
        <v>4382</v>
      </c>
      <c r="BB4006" s="164">
        <v>785.12400000000002</v>
      </c>
      <c r="BC4006" s="82">
        <f t="shared" si="79"/>
        <v>950.00004000000001</v>
      </c>
    </row>
    <row r="4007" spans="53:55" x14ac:dyDescent="0.25">
      <c r="BA4007" s="164" t="s">
        <v>4383</v>
      </c>
      <c r="BB4007" s="164">
        <v>952.89300000000003</v>
      </c>
      <c r="BC4007" s="82">
        <f t="shared" si="79"/>
        <v>1153.00053</v>
      </c>
    </row>
    <row r="4008" spans="53:55" x14ac:dyDescent="0.25">
      <c r="BA4008" s="164" t="s">
        <v>4384</v>
      </c>
      <c r="BB4008" s="164">
        <v>952.89300000000003</v>
      </c>
      <c r="BC4008" s="82">
        <f t="shared" si="79"/>
        <v>1153.00053</v>
      </c>
    </row>
    <row r="4009" spans="53:55" x14ac:dyDescent="0.25">
      <c r="BA4009" s="164" t="s">
        <v>4385</v>
      </c>
      <c r="BB4009" s="164">
        <v>1288.43</v>
      </c>
      <c r="BC4009" s="82">
        <f t="shared" si="79"/>
        <v>1559.0002999999999</v>
      </c>
    </row>
    <row r="4010" spans="53:55" x14ac:dyDescent="0.25">
      <c r="BA4010" s="164" t="s">
        <v>4386</v>
      </c>
      <c r="BB4010" s="164">
        <v>1288.43</v>
      </c>
      <c r="BC4010" s="82">
        <f t="shared" si="79"/>
        <v>1559.0002999999999</v>
      </c>
    </row>
    <row r="4011" spans="53:55" x14ac:dyDescent="0.25">
      <c r="BA4011" s="164" t="s">
        <v>4387</v>
      </c>
      <c r="BB4011" s="164">
        <v>1561.1569999999999</v>
      </c>
      <c r="BC4011" s="82">
        <f t="shared" si="79"/>
        <v>1888.9999699999998</v>
      </c>
    </row>
    <row r="4012" spans="53:55" x14ac:dyDescent="0.25">
      <c r="BA4012" s="164" t="s">
        <v>4388</v>
      </c>
      <c r="BB4012" s="164">
        <v>1561.1569999999999</v>
      </c>
      <c r="BC4012" s="82">
        <f t="shared" si="79"/>
        <v>1888.9999699999998</v>
      </c>
    </row>
    <row r="4013" spans="53:55" x14ac:dyDescent="0.25">
      <c r="BA4013" s="164" t="s">
        <v>4389</v>
      </c>
      <c r="BB4013" s="164">
        <v>1973.5540000000001</v>
      </c>
      <c r="BC4013" s="82">
        <f t="shared" si="79"/>
        <v>2388.0003400000001</v>
      </c>
    </row>
    <row r="4014" spans="53:55" x14ac:dyDescent="0.25">
      <c r="BA4014" s="164" t="s">
        <v>4390</v>
      </c>
      <c r="BB4014" s="164">
        <v>1973.5540000000001</v>
      </c>
      <c r="BC4014" s="82">
        <f t="shared" si="79"/>
        <v>2388.0003400000001</v>
      </c>
    </row>
    <row r="4015" spans="53:55" x14ac:dyDescent="0.25">
      <c r="BA4015" s="164" t="s">
        <v>4391</v>
      </c>
      <c r="BB4015" s="164">
        <v>2208.2649999999999</v>
      </c>
      <c r="BC4015" s="82">
        <f t="shared" si="79"/>
        <v>2672.00065</v>
      </c>
    </row>
    <row r="4016" spans="53:55" x14ac:dyDescent="0.25">
      <c r="BA4016" s="164" t="s">
        <v>4392</v>
      </c>
      <c r="BB4016" s="164">
        <v>2208.2649999999999</v>
      </c>
      <c r="BC4016" s="82">
        <f t="shared" si="79"/>
        <v>2672.00065</v>
      </c>
    </row>
    <row r="4017" spans="53:55" x14ac:dyDescent="0.25">
      <c r="BA4017" s="164" t="s">
        <v>4393</v>
      </c>
      <c r="BB4017" s="164">
        <v>2597.5210000000002</v>
      </c>
      <c r="BC4017" s="82">
        <f t="shared" si="79"/>
        <v>3143.0004100000001</v>
      </c>
    </row>
    <row r="4018" spans="53:55" x14ac:dyDescent="0.25">
      <c r="BA4018" s="164" t="s">
        <v>4394</v>
      </c>
      <c r="BB4018" s="164">
        <v>2597.5210000000002</v>
      </c>
      <c r="BC4018" s="82">
        <f t="shared" si="79"/>
        <v>3143.0004100000001</v>
      </c>
    </row>
    <row r="4019" spans="53:55" x14ac:dyDescent="0.25">
      <c r="BA4019" s="164" t="s">
        <v>4395</v>
      </c>
      <c r="BB4019" s="164">
        <v>3023.9670000000001</v>
      </c>
      <c r="BC4019" s="82">
        <f t="shared" si="79"/>
        <v>3659.0000700000001</v>
      </c>
    </row>
    <row r="4020" spans="53:55" x14ac:dyDescent="0.25">
      <c r="BA4020" s="164" t="s">
        <v>4396</v>
      </c>
      <c r="BB4020" s="164">
        <v>3023.9670000000001</v>
      </c>
      <c r="BC4020" s="82">
        <f t="shared" si="79"/>
        <v>3659.0000700000001</v>
      </c>
    </row>
    <row r="4021" spans="53:55" x14ac:dyDescent="0.25">
      <c r="BA4021" s="164" t="s">
        <v>4397</v>
      </c>
      <c r="BB4021" s="164">
        <v>1475.2070000000001</v>
      </c>
      <c r="BC4021" s="82">
        <f t="shared" si="79"/>
        <v>1785.0004700000002</v>
      </c>
    </row>
    <row r="4022" spans="53:55" x14ac:dyDescent="0.25">
      <c r="BA4022" s="164" t="s">
        <v>4398</v>
      </c>
      <c r="BB4022" s="164">
        <v>1475.2070000000001</v>
      </c>
      <c r="BC4022" s="82">
        <f t="shared" si="79"/>
        <v>1785.0004700000002</v>
      </c>
    </row>
    <row r="4023" spans="53:55" x14ac:dyDescent="0.25">
      <c r="BA4023" s="164" t="s">
        <v>4399</v>
      </c>
      <c r="BB4023" s="164">
        <v>1681.818</v>
      </c>
      <c r="BC4023" s="82">
        <f t="shared" si="79"/>
        <v>2034.9997799999999</v>
      </c>
    </row>
    <row r="4024" spans="53:55" x14ac:dyDescent="0.25">
      <c r="BA4024" s="164" t="s">
        <v>4400</v>
      </c>
      <c r="BB4024" s="164">
        <v>1681.818</v>
      </c>
      <c r="BC4024" s="82">
        <f t="shared" si="79"/>
        <v>2034.9997799999999</v>
      </c>
    </row>
    <row r="4025" spans="53:55" x14ac:dyDescent="0.25">
      <c r="BA4025" s="164" t="s">
        <v>4401</v>
      </c>
      <c r="BB4025" s="164">
        <v>2206.6120000000001</v>
      </c>
      <c r="BC4025" s="82">
        <f t="shared" si="79"/>
        <v>2670.0005200000001</v>
      </c>
    </row>
    <row r="4026" spans="53:55" x14ac:dyDescent="0.25">
      <c r="BA4026" s="164" t="s">
        <v>4402</v>
      </c>
      <c r="BB4026" s="164">
        <v>2206.6120000000001</v>
      </c>
      <c r="BC4026" s="82">
        <f t="shared" si="79"/>
        <v>2670.0005200000001</v>
      </c>
    </row>
    <row r="4027" spans="53:55" x14ac:dyDescent="0.25">
      <c r="BA4027" s="164" t="s">
        <v>4403</v>
      </c>
      <c r="BB4027" s="164">
        <v>2541.3220000000001</v>
      </c>
      <c r="BC4027" s="82">
        <f t="shared" si="79"/>
        <v>3074.99962</v>
      </c>
    </row>
    <row r="4028" spans="53:55" x14ac:dyDescent="0.25">
      <c r="BA4028" s="164" t="s">
        <v>4404</v>
      </c>
      <c r="BB4028" s="164">
        <v>2541.3220000000001</v>
      </c>
      <c r="BC4028" s="82">
        <f t="shared" si="79"/>
        <v>3074.99962</v>
      </c>
    </row>
    <row r="4029" spans="53:55" x14ac:dyDescent="0.25">
      <c r="BA4029" s="164" t="s">
        <v>4405</v>
      </c>
      <c r="BB4029" s="164">
        <v>2717.355</v>
      </c>
      <c r="BC4029" s="82">
        <f t="shared" si="79"/>
        <v>3287.99955</v>
      </c>
    </row>
    <row r="4030" spans="53:55" x14ac:dyDescent="0.25">
      <c r="BA4030" s="164" t="s">
        <v>4406</v>
      </c>
      <c r="BB4030" s="164">
        <v>2717.355</v>
      </c>
      <c r="BC4030" s="82">
        <f t="shared" si="79"/>
        <v>3287.99955</v>
      </c>
    </row>
    <row r="4031" spans="53:55" x14ac:dyDescent="0.25">
      <c r="BA4031" s="164" t="s">
        <v>4407</v>
      </c>
      <c r="BB4031" s="164">
        <v>3120.6610000000001</v>
      </c>
      <c r="BC4031" s="82">
        <f t="shared" si="79"/>
        <v>3775.9998099999998</v>
      </c>
    </row>
    <row r="4032" spans="53:55" x14ac:dyDescent="0.25">
      <c r="BA4032" s="164" t="s">
        <v>4408</v>
      </c>
      <c r="BB4032" s="164">
        <v>3120.6610000000001</v>
      </c>
      <c r="BC4032" s="82">
        <f t="shared" si="79"/>
        <v>3775.9998099999998</v>
      </c>
    </row>
    <row r="4033" spans="53:55" x14ac:dyDescent="0.25">
      <c r="BA4033" s="164" t="s">
        <v>4409</v>
      </c>
      <c r="BB4033" s="164">
        <v>1590.0830000000001</v>
      </c>
      <c r="BC4033" s="82">
        <f t="shared" si="79"/>
        <v>1924.0004300000001</v>
      </c>
    </row>
    <row r="4034" spans="53:55" x14ac:dyDescent="0.25">
      <c r="BA4034" s="164" t="s">
        <v>4410</v>
      </c>
      <c r="BB4034" s="164">
        <v>1590.0830000000001</v>
      </c>
      <c r="BC4034" s="82">
        <f t="shared" si="79"/>
        <v>1924.0004300000001</v>
      </c>
    </row>
    <row r="4035" spans="53:55" x14ac:dyDescent="0.25">
      <c r="BA4035" s="164" t="s">
        <v>4411</v>
      </c>
      <c r="BB4035" s="164">
        <v>1814.05</v>
      </c>
      <c r="BC4035" s="82">
        <f t="shared" ref="BC4035:BC4098" si="80">BB4035*1.21</f>
        <v>2195.0005000000001</v>
      </c>
    </row>
    <row r="4036" spans="53:55" x14ac:dyDescent="0.25">
      <c r="BA4036" s="164" t="s">
        <v>4412</v>
      </c>
      <c r="BB4036" s="164">
        <v>1814.05</v>
      </c>
      <c r="BC4036" s="82">
        <f t="shared" si="80"/>
        <v>2195.0005000000001</v>
      </c>
    </row>
    <row r="4037" spans="53:55" x14ac:dyDescent="0.25">
      <c r="BA4037" s="164" t="s">
        <v>4413</v>
      </c>
      <c r="BB4037" s="164">
        <v>2422.3139999999999</v>
      </c>
      <c r="BC4037" s="82">
        <f t="shared" si="80"/>
        <v>2930.9999399999997</v>
      </c>
    </row>
    <row r="4038" spans="53:55" x14ac:dyDescent="0.25">
      <c r="BA4038" s="164" t="s">
        <v>4414</v>
      </c>
      <c r="BB4038" s="164">
        <v>2422.3139999999999</v>
      </c>
      <c r="BC4038" s="82">
        <f t="shared" si="80"/>
        <v>2930.9999399999997</v>
      </c>
    </row>
    <row r="4039" spans="53:55" x14ac:dyDescent="0.25">
      <c r="BA4039" s="164" t="s">
        <v>4415</v>
      </c>
      <c r="BB4039" s="164">
        <v>2745.4549999999999</v>
      </c>
      <c r="BC4039" s="82">
        <f t="shared" si="80"/>
        <v>3322.0005499999997</v>
      </c>
    </row>
    <row r="4040" spans="53:55" x14ac:dyDescent="0.25">
      <c r="BA4040" s="164" t="s">
        <v>4416</v>
      </c>
      <c r="BB4040" s="164">
        <v>2745.4549999999999</v>
      </c>
      <c r="BC4040" s="82">
        <f t="shared" si="80"/>
        <v>3322.0005499999997</v>
      </c>
    </row>
    <row r="4041" spans="53:55" x14ac:dyDescent="0.25">
      <c r="BA4041" s="164" t="s">
        <v>4417</v>
      </c>
      <c r="BB4041" s="164">
        <v>2935.5369999999998</v>
      </c>
      <c r="BC4041" s="82">
        <f t="shared" si="80"/>
        <v>3551.9997699999994</v>
      </c>
    </row>
    <row r="4042" spans="53:55" x14ac:dyDescent="0.25">
      <c r="BA4042" s="164" t="s">
        <v>4418</v>
      </c>
      <c r="BB4042" s="164">
        <v>2935.5369999999998</v>
      </c>
      <c r="BC4042" s="82">
        <f t="shared" si="80"/>
        <v>3551.9997699999994</v>
      </c>
    </row>
    <row r="4043" spans="53:55" x14ac:dyDescent="0.25">
      <c r="BA4043" s="164" t="s">
        <v>4419</v>
      </c>
      <c r="BB4043" s="164">
        <v>3373.5540000000001</v>
      </c>
      <c r="BC4043" s="82">
        <f t="shared" si="80"/>
        <v>4082.0003400000001</v>
      </c>
    </row>
    <row r="4044" spans="53:55" x14ac:dyDescent="0.25">
      <c r="BA4044" s="164" t="s">
        <v>4420</v>
      </c>
      <c r="BB4044" s="164">
        <v>3373.5540000000001</v>
      </c>
      <c r="BC4044" s="82">
        <f t="shared" si="80"/>
        <v>4082.0003400000001</v>
      </c>
    </row>
    <row r="4045" spans="53:55" x14ac:dyDescent="0.25">
      <c r="BA4045" s="164" t="s">
        <v>4421</v>
      </c>
      <c r="BB4045" s="164">
        <v>1059.5039999999999</v>
      </c>
      <c r="BC4045" s="82">
        <f t="shared" si="80"/>
        <v>1281.9998399999999</v>
      </c>
    </row>
    <row r="4046" spans="53:55" x14ac:dyDescent="0.25">
      <c r="BA4046" s="164" t="s">
        <v>4422</v>
      </c>
      <c r="BB4046" s="164">
        <v>1122.3140000000001</v>
      </c>
      <c r="BC4046" s="82">
        <f t="shared" si="80"/>
        <v>1357.9999400000002</v>
      </c>
    </row>
    <row r="4047" spans="53:55" x14ac:dyDescent="0.25">
      <c r="BA4047" s="164" t="s">
        <v>4423</v>
      </c>
      <c r="BB4047" s="164">
        <v>1303.306</v>
      </c>
      <c r="BC4047" s="82">
        <f t="shared" si="80"/>
        <v>1577.00026</v>
      </c>
    </row>
    <row r="4048" spans="53:55" x14ac:dyDescent="0.25">
      <c r="BA4048" s="164" t="s">
        <v>4424</v>
      </c>
      <c r="BB4048" s="164">
        <v>1483.471</v>
      </c>
      <c r="BC4048" s="82">
        <f t="shared" si="80"/>
        <v>1794.99991</v>
      </c>
    </row>
    <row r="4049" spans="53:55" x14ac:dyDescent="0.25">
      <c r="BA4049" s="164" t="s">
        <v>4425</v>
      </c>
      <c r="BB4049" s="164">
        <v>1610.7439999999999</v>
      </c>
      <c r="BC4049" s="82">
        <f t="shared" si="80"/>
        <v>1949.0002399999998</v>
      </c>
    </row>
    <row r="4050" spans="53:55" x14ac:dyDescent="0.25">
      <c r="BA4050" s="164" t="s">
        <v>4426</v>
      </c>
      <c r="BB4050" s="164">
        <v>2187.6030000000001</v>
      </c>
      <c r="BC4050" s="82">
        <f t="shared" si="80"/>
        <v>2646.9996299999998</v>
      </c>
    </row>
    <row r="4051" spans="53:55" x14ac:dyDescent="0.25">
      <c r="BA4051" s="164" t="s">
        <v>4427</v>
      </c>
      <c r="BB4051" s="164">
        <v>2213.223</v>
      </c>
      <c r="BC4051" s="82">
        <f t="shared" si="80"/>
        <v>2677.9998299999997</v>
      </c>
    </row>
    <row r="4052" spans="53:55" x14ac:dyDescent="0.25">
      <c r="BA4052" s="164" t="s">
        <v>4428</v>
      </c>
      <c r="BB4052" s="164">
        <v>2409.0909999999999</v>
      </c>
      <c r="BC4052" s="82">
        <f t="shared" si="80"/>
        <v>2915.0001099999999</v>
      </c>
    </row>
    <row r="4053" spans="53:55" x14ac:dyDescent="0.25">
      <c r="BA4053" s="164" t="s">
        <v>4429</v>
      </c>
      <c r="BB4053" s="164">
        <v>2600</v>
      </c>
      <c r="BC4053" s="82">
        <f t="shared" si="80"/>
        <v>3146</v>
      </c>
    </row>
    <row r="4054" spans="53:55" x14ac:dyDescent="0.25">
      <c r="BA4054" s="164" t="s">
        <v>4430</v>
      </c>
      <c r="BB4054" s="164">
        <v>1131.405</v>
      </c>
      <c r="BC4054" s="82">
        <f t="shared" si="80"/>
        <v>1369.0000499999999</v>
      </c>
    </row>
    <row r="4055" spans="53:55" x14ac:dyDescent="0.25">
      <c r="BA4055" s="164" t="s">
        <v>4431</v>
      </c>
      <c r="BB4055" s="164">
        <v>1209.9169999999999</v>
      </c>
      <c r="BC4055" s="82">
        <f t="shared" si="80"/>
        <v>1463.9995699999999</v>
      </c>
    </row>
    <row r="4056" spans="53:55" x14ac:dyDescent="0.25">
      <c r="BA4056" s="164" t="s">
        <v>4432</v>
      </c>
      <c r="BB4056" s="164">
        <v>1403.306</v>
      </c>
      <c r="BC4056" s="82">
        <f t="shared" si="80"/>
        <v>1698.00026</v>
      </c>
    </row>
    <row r="4057" spans="53:55" x14ac:dyDescent="0.25">
      <c r="BA4057" s="164" t="s">
        <v>4433</v>
      </c>
      <c r="BB4057" s="164">
        <v>1601.653</v>
      </c>
      <c r="BC4057" s="82">
        <f t="shared" si="80"/>
        <v>1938.0001299999999</v>
      </c>
    </row>
    <row r="4058" spans="53:55" x14ac:dyDescent="0.25">
      <c r="BA4058" s="164" t="s">
        <v>4434</v>
      </c>
      <c r="BB4058" s="164">
        <v>1749.587</v>
      </c>
      <c r="BC4058" s="82">
        <f t="shared" si="80"/>
        <v>2117.00027</v>
      </c>
    </row>
    <row r="4059" spans="53:55" x14ac:dyDescent="0.25">
      <c r="BA4059" s="164" t="s">
        <v>4435</v>
      </c>
      <c r="BB4059" s="164">
        <v>2405.7849999999999</v>
      </c>
      <c r="BC4059" s="82">
        <f t="shared" si="80"/>
        <v>2910.9998499999997</v>
      </c>
    </row>
    <row r="4060" spans="53:55" x14ac:dyDescent="0.25">
      <c r="BA4060" s="164" t="s">
        <v>4436</v>
      </c>
      <c r="BB4060" s="164">
        <v>2433.058</v>
      </c>
      <c r="BC4060" s="82">
        <f t="shared" si="80"/>
        <v>2944.00018</v>
      </c>
    </row>
    <row r="4061" spans="53:55" x14ac:dyDescent="0.25">
      <c r="BA4061" s="164" t="s">
        <v>4437</v>
      </c>
      <c r="BB4061" s="164">
        <v>2646.2809999999999</v>
      </c>
      <c r="BC4061" s="82">
        <f t="shared" si="80"/>
        <v>3202.0000099999997</v>
      </c>
    </row>
    <row r="4062" spans="53:55" x14ac:dyDescent="0.25">
      <c r="BA4062" s="164" t="s">
        <v>4438</v>
      </c>
      <c r="BB4062" s="164">
        <v>2811.57</v>
      </c>
      <c r="BC4062" s="82">
        <f t="shared" si="80"/>
        <v>3401.9997000000003</v>
      </c>
    </row>
    <row r="4063" spans="53:55" x14ac:dyDescent="0.25">
      <c r="BA4063" s="164" t="s">
        <v>4439</v>
      </c>
      <c r="BB4063" s="164">
        <v>1440.4960000000001</v>
      </c>
      <c r="BC4063" s="82">
        <f t="shared" si="80"/>
        <v>1743.0001600000001</v>
      </c>
    </row>
    <row r="4064" spans="53:55" x14ac:dyDescent="0.25">
      <c r="BA4064" s="164" t="s">
        <v>4440</v>
      </c>
      <c r="BB4064" s="164">
        <v>1602.479</v>
      </c>
      <c r="BC4064" s="82">
        <f t="shared" si="80"/>
        <v>1938.9995899999999</v>
      </c>
    </row>
    <row r="4065" spans="53:55" x14ac:dyDescent="0.25">
      <c r="BA4065" s="164" t="s">
        <v>4441</v>
      </c>
      <c r="BB4065" s="164">
        <v>1817.355</v>
      </c>
      <c r="BC4065" s="82">
        <f t="shared" si="80"/>
        <v>2198.99955</v>
      </c>
    </row>
    <row r="4066" spans="53:55" x14ac:dyDescent="0.25">
      <c r="BA4066" s="164" t="s">
        <v>4442</v>
      </c>
      <c r="BB4066" s="164">
        <v>2104.9589999999998</v>
      </c>
      <c r="BC4066" s="82">
        <f t="shared" si="80"/>
        <v>2547.0003899999997</v>
      </c>
    </row>
    <row r="4067" spans="53:55" x14ac:dyDescent="0.25">
      <c r="BA4067" s="164" t="s">
        <v>4443</v>
      </c>
      <c r="BB4067" s="164">
        <v>2925.62</v>
      </c>
      <c r="BC4067" s="82">
        <f t="shared" si="80"/>
        <v>3540.0001999999999</v>
      </c>
    </row>
    <row r="4068" spans="53:55" x14ac:dyDescent="0.25">
      <c r="BA4068" s="164" t="s">
        <v>4444</v>
      </c>
      <c r="BB4068" s="164">
        <v>3028.9259999999999</v>
      </c>
      <c r="BC4068" s="82">
        <f t="shared" si="80"/>
        <v>3665.0004599999997</v>
      </c>
    </row>
    <row r="4069" spans="53:55" x14ac:dyDescent="0.25">
      <c r="BA4069" s="164" t="s">
        <v>4445</v>
      </c>
      <c r="BB4069" s="164">
        <v>3252.0659999999998</v>
      </c>
      <c r="BC4069" s="82">
        <f t="shared" si="80"/>
        <v>3934.9998599999994</v>
      </c>
    </row>
    <row r="4070" spans="53:55" x14ac:dyDescent="0.25">
      <c r="BA4070" s="164" t="s">
        <v>4446</v>
      </c>
      <c r="BB4070" s="164">
        <v>3453.7190000000001</v>
      </c>
      <c r="BC4070" s="82">
        <f t="shared" si="80"/>
        <v>4178.9999900000003</v>
      </c>
    </row>
    <row r="4071" spans="53:55" x14ac:dyDescent="0.25">
      <c r="BA4071" s="164" t="s">
        <v>4447</v>
      </c>
      <c r="BB4071" s="164">
        <v>1552.893</v>
      </c>
      <c r="BC4071" s="82">
        <f t="shared" si="80"/>
        <v>1879.00053</v>
      </c>
    </row>
    <row r="4072" spans="53:55" x14ac:dyDescent="0.25">
      <c r="BA4072" s="164" t="s">
        <v>4448</v>
      </c>
      <c r="BB4072" s="164">
        <v>1715.703</v>
      </c>
      <c r="BC4072" s="82">
        <f t="shared" si="80"/>
        <v>2076.00063</v>
      </c>
    </row>
    <row r="4073" spans="53:55" x14ac:dyDescent="0.25">
      <c r="BA4073" s="164" t="s">
        <v>4449</v>
      </c>
      <c r="BB4073" s="164">
        <v>1960.3309999999999</v>
      </c>
      <c r="BC4073" s="82">
        <f t="shared" si="80"/>
        <v>2372.0005099999998</v>
      </c>
    </row>
    <row r="4074" spans="53:55" x14ac:dyDescent="0.25">
      <c r="BA4074" s="164" t="s">
        <v>4450</v>
      </c>
      <c r="BB4074" s="164">
        <v>2255.3719999999998</v>
      </c>
      <c r="BC4074" s="82">
        <f t="shared" si="80"/>
        <v>2729.0001199999997</v>
      </c>
    </row>
    <row r="4075" spans="53:55" x14ac:dyDescent="0.25">
      <c r="BA4075" s="164" t="s">
        <v>4451</v>
      </c>
      <c r="BB4075" s="164">
        <v>3199.174</v>
      </c>
      <c r="BC4075" s="82">
        <f t="shared" si="80"/>
        <v>3871.00054</v>
      </c>
    </row>
    <row r="4076" spans="53:55" x14ac:dyDescent="0.25">
      <c r="BA4076" s="164" t="s">
        <v>4452</v>
      </c>
      <c r="BB4076" s="164">
        <v>3316.529</v>
      </c>
      <c r="BC4076" s="82">
        <f t="shared" si="80"/>
        <v>4013.00009</v>
      </c>
    </row>
    <row r="4077" spans="53:55" x14ac:dyDescent="0.25">
      <c r="BA4077" s="164" t="s">
        <v>4453</v>
      </c>
      <c r="BB4077" s="164">
        <v>3517.355</v>
      </c>
      <c r="BC4077" s="82">
        <f t="shared" si="80"/>
        <v>4255.9995499999995</v>
      </c>
    </row>
    <row r="4078" spans="53:55" x14ac:dyDescent="0.25">
      <c r="BA4078" s="164" t="s">
        <v>4454</v>
      </c>
      <c r="BB4078" s="164">
        <v>3696.694</v>
      </c>
      <c r="BC4078" s="82">
        <f t="shared" si="80"/>
        <v>4472.9997400000002</v>
      </c>
    </row>
    <row r="4079" spans="53:55" x14ac:dyDescent="0.25">
      <c r="BA4079" s="164" t="s">
        <v>4455</v>
      </c>
      <c r="BB4079" s="164">
        <v>1837.19</v>
      </c>
      <c r="BC4079" s="82">
        <f t="shared" si="80"/>
        <v>2222.9998999999998</v>
      </c>
    </row>
    <row r="4080" spans="53:55" x14ac:dyDescent="0.25">
      <c r="BA4080" s="164" t="s">
        <v>4456</v>
      </c>
      <c r="BB4080" s="164">
        <v>1837.19</v>
      </c>
      <c r="BC4080" s="82">
        <f t="shared" si="80"/>
        <v>2222.9998999999998</v>
      </c>
    </row>
    <row r="4081" spans="53:55" x14ac:dyDescent="0.25">
      <c r="BA4081" s="164" t="s">
        <v>4457</v>
      </c>
      <c r="BB4081" s="164">
        <v>1848.76</v>
      </c>
      <c r="BC4081" s="82">
        <f t="shared" si="80"/>
        <v>2236.9996000000001</v>
      </c>
    </row>
    <row r="4082" spans="53:55" x14ac:dyDescent="0.25">
      <c r="BA4082" s="164" t="s">
        <v>4458</v>
      </c>
      <c r="BB4082" s="164">
        <v>1848.76</v>
      </c>
      <c r="BC4082" s="82">
        <f t="shared" si="80"/>
        <v>2236.9996000000001</v>
      </c>
    </row>
    <row r="4083" spans="53:55" x14ac:dyDescent="0.25">
      <c r="BA4083" s="164" t="s">
        <v>4459</v>
      </c>
      <c r="BB4083" s="164">
        <v>2002.479</v>
      </c>
      <c r="BC4083" s="82">
        <f t="shared" si="80"/>
        <v>2422.9995899999999</v>
      </c>
    </row>
    <row r="4084" spans="53:55" x14ac:dyDescent="0.25">
      <c r="BA4084" s="164" t="s">
        <v>4460</v>
      </c>
      <c r="BB4084" s="164">
        <v>2002.479</v>
      </c>
      <c r="BC4084" s="82">
        <f t="shared" si="80"/>
        <v>2422.9995899999999</v>
      </c>
    </row>
    <row r="4085" spans="53:55" x14ac:dyDescent="0.25">
      <c r="BA4085" s="164" t="s">
        <v>4461</v>
      </c>
      <c r="BB4085" s="164">
        <v>2479.3389999999999</v>
      </c>
      <c r="BC4085" s="82">
        <f t="shared" si="80"/>
        <v>3000.0001899999997</v>
      </c>
    </row>
    <row r="4086" spans="53:55" x14ac:dyDescent="0.25">
      <c r="BA4086" s="164" t="s">
        <v>4462</v>
      </c>
      <c r="BB4086" s="164">
        <v>2479.3389999999999</v>
      </c>
      <c r="BC4086" s="82">
        <f t="shared" si="80"/>
        <v>3000.0001899999997</v>
      </c>
    </row>
    <row r="4087" spans="53:55" x14ac:dyDescent="0.25">
      <c r="BA4087" s="164" t="s">
        <v>4463</v>
      </c>
      <c r="BB4087" s="164">
        <v>2714.05</v>
      </c>
      <c r="BC4087" s="82">
        <f t="shared" si="80"/>
        <v>3284.0005000000001</v>
      </c>
    </row>
    <row r="4088" spans="53:55" x14ac:dyDescent="0.25">
      <c r="BA4088" s="164" t="s">
        <v>4464</v>
      </c>
      <c r="BB4088" s="164">
        <v>2714.05</v>
      </c>
      <c r="BC4088" s="82">
        <f t="shared" si="80"/>
        <v>3284.0005000000001</v>
      </c>
    </row>
    <row r="4089" spans="53:55" x14ac:dyDescent="0.25">
      <c r="BA4089" s="164" t="s">
        <v>4465</v>
      </c>
      <c r="BB4089" s="164">
        <v>2887.6030000000001</v>
      </c>
      <c r="BC4089" s="82">
        <f t="shared" si="80"/>
        <v>3493.9996299999998</v>
      </c>
    </row>
    <row r="4090" spans="53:55" x14ac:dyDescent="0.25">
      <c r="BA4090" s="164" t="s">
        <v>4466</v>
      </c>
      <c r="BB4090" s="164">
        <v>2887.6030000000001</v>
      </c>
      <c r="BC4090" s="82">
        <f t="shared" si="80"/>
        <v>3493.9996299999998</v>
      </c>
    </row>
    <row r="4091" spans="53:55" x14ac:dyDescent="0.25">
      <c r="BA4091" s="164" t="s">
        <v>4467</v>
      </c>
      <c r="BB4091" s="164">
        <v>1985.95</v>
      </c>
      <c r="BC4091" s="82">
        <f t="shared" si="80"/>
        <v>2402.9994999999999</v>
      </c>
    </row>
    <row r="4092" spans="53:55" x14ac:dyDescent="0.25">
      <c r="BA4092" s="164" t="s">
        <v>4468</v>
      </c>
      <c r="BB4092" s="164">
        <v>1985.95</v>
      </c>
      <c r="BC4092" s="82">
        <f t="shared" si="80"/>
        <v>2402.9994999999999</v>
      </c>
    </row>
    <row r="4093" spans="53:55" x14ac:dyDescent="0.25">
      <c r="BA4093" s="164" t="s">
        <v>4469</v>
      </c>
      <c r="BB4093" s="164">
        <v>1999.174</v>
      </c>
      <c r="BC4093" s="82">
        <f t="shared" si="80"/>
        <v>2419.00054</v>
      </c>
    </row>
    <row r="4094" spans="53:55" x14ac:dyDescent="0.25">
      <c r="BA4094" s="164" t="s">
        <v>4470</v>
      </c>
      <c r="BB4094" s="164">
        <v>1999.174</v>
      </c>
      <c r="BC4094" s="82">
        <f t="shared" si="80"/>
        <v>2419.00054</v>
      </c>
    </row>
    <row r="4095" spans="53:55" x14ac:dyDescent="0.25">
      <c r="BA4095" s="164" t="s">
        <v>4471</v>
      </c>
      <c r="BB4095" s="164">
        <v>2166.116</v>
      </c>
      <c r="BC4095" s="82">
        <f t="shared" si="80"/>
        <v>2621.00036</v>
      </c>
    </row>
    <row r="4096" spans="53:55" x14ac:dyDescent="0.25">
      <c r="BA4096" s="164" t="s">
        <v>4472</v>
      </c>
      <c r="BB4096" s="164">
        <v>2166.116</v>
      </c>
      <c r="BC4096" s="82">
        <f t="shared" si="80"/>
        <v>2621.00036</v>
      </c>
    </row>
    <row r="4097" spans="53:55" x14ac:dyDescent="0.25">
      <c r="BA4097" s="164" t="s">
        <v>4473</v>
      </c>
      <c r="BB4097" s="164">
        <v>2684.2979999999998</v>
      </c>
      <c r="BC4097" s="82">
        <f t="shared" si="80"/>
        <v>3248.0005799999994</v>
      </c>
    </row>
    <row r="4098" spans="53:55" x14ac:dyDescent="0.25">
      <c r="BA4098" s="164" t="s">
        <v>4474</v>
      </c>
      <c r="BB4098" s="164">
        <v>2684.2979999999998</v>
      </c>
      <c r="BC4098" s="82">
        <f t="shared" si="80"/>
        <v>3248.0005799999994</v>
      </c>
    </row>
    <row r="4099" spans="53:55" x14ac:dyDescent="0.25">
      <c r="BA4099" s="164" t="s">
        <v>4475</v>
      </c>
      <c r="BB4099" s="164">
        <v>2976.86</v>
      </c>
      <c r="BC4099" s="82">
        <f t="shared" ref="BC4099:BC4162" si="81">BB4099*1.21</f>
        <v>3602.0005999999998</v>
      </c>
    </row>
    <row r="4100" spans="53:55" x14ac:dyDescent="0.25">
      <c r="BA4100" s="164" t="s">
        <v>4476</v>
      </c>
      <c r="BB4100" s="164">
        <v>2976.86</v>
      </c>
      <c r="BC4100" s="82">
        <f t="shared" si="81"/>
        <v>3602.0005999999998</v>
      </c>
    </row>
    <row r="4101" spans="53:55" x14ac:dyDescent="0.25">
      <c r="BA4101" s="164" t="s">
        <v>4477</v>
      </c>
      <c r="BB4101" s="164">
        <v>3166.116</v>
      </c>
      <c r="BC4101" s="82">
        <f t="shared" si="81"/>
        <v>3831.00036</v>
      </c>
    </row>
    <row r="4102" spans="53:55" x14ac:dyDescent="0.25">
      <c r="BA4102" s="164" t="s">
        <v>4478</v>
      </c>
      <c r="BB4102" s="164">
        <v>3166.116</v>
      </c>
      <c r="BC4102" s="82">
        <f t="shared" si="81"/>
        <v>3831.00036</v>
      </c>
    </row>
    <row r="4103" spans="53:55" x14ac:dyDescent="0.25">
      <c r="BA4103" s="164" t="s">
        <v>4479</v>
      </c>
      <c r="BB4103" s="164">
        <v>2346.2809999999999</v>
      </c>
      <c r="BC4103" s="82">
        <f t="shared" si="81"/>
        <v>2839.0000099999997</v>
      </c>
    </row>
    <row r="4104" spans="53:55" x14ac:dyDescent="0.25">
      <c r="BA4104" s="164" t="s">
        <v>4480</v>
      </c>
      <c r="BB4104" s="164">
        <v>2346.2809999999999</v>
      </c>
      <c r="BC4104" s="82">
        <f t="shared" si="81"/>
        <v>2839.0000099999997</v>
      </c>
    </row>
    <row r="4105" spans="53:55" x14ac:dyDescent="0.25">
      <c r="BA4105" s="164" t="s">
        <v>4481</v>
      </c>
      <c r="BB4105" s="164">
        <v>2358.6779999999999</v>
      </c>
      <c r="BC4105" s="82">
        <f t="shared" si="81"/>
        <v>2854.00038</v>
      </c>
    </row>
    <row r="4106" spans="53:55" x14ac:dyDescent="0.25">
      <c r="BA4106" s="164" t="s">
        <v>4482</v>
      </c>
      <c r="BB4106" s="164">
        <v>2358.6779999999999</v>
      </c>
      <c r="BC4106" s="82">
        <f t="shared" si="81"/>
        <v>2854.00038</v>
      </c>
    </row>
    <row r="4107" spans="53:55" x14ac:dyDescent="0.25">
      <c r="BA4107" s="164" t="s">
        <v>4483</v>
      </c>
      <c r="BB4107" s="164">
        <v>2590.0830000000001</v>
      </c>
      <c r="BC4107" s="82">
        <f t="shared" si="81"/>
        <v>3134.0004300000001</v>
      </c>
    </row>
    <row r="4108" spans="53:55" x14ac:dyDescent="0.25">
      <c r="BA4108" s="164" t="s">
        <v>4484</v>
      </c>
      <c r="BB4108" s="164">
        <v>2590.0830000000001</v>
      </c>
      <c r="BC4108" s="82">
        <f t="shared" si="81"/>
        <v>3134.0004300000001</v>
      </c>
    </row>
    <row r="4109" spans="53:55" x14ac:dyDescent="0.25">
      <c r="BA4109" s="164" t="s">
        <v>4485</v>
      </c>
      <c r="BB4109" s="164">
        <v>3167.7689999999998</v>
      </c>
      <c r="BC4109" s="82">
        <f t="shared" si="81"/>
        <v>3833.0004899999994</v>
      </c>
    </row>
    <row r="4110" spans="53:55" x14ac:dyDescent="0.25">
      <c r="BA4110" s="164" t="s">
        <v>4486</v>
      </c>
      <c r="BB4110" s="164">
        <v>3167.7689999999998</v>
      </c>
      <c r="BC4110" s="82">
        <f t="shared" si="81"/>
        <v>3833.0004899999994</v>
      </c>
    </row>
    <row r="4111" spans="53:55" x14ac:dyDescent="0.25">
      <c r="BA4111" s="164" t="s">
        <v>4487</v>
      </c>
      <c r="BB4111" s="164">
        <v>3488.43</v>
      </c>
      <c r="BC4111" s="82">
        <f t="shared" si="81"/>
        <v>4221.0002999999997</v>
      </c>
    </row>
    <row r="4112" spans="53:55" x14ac:dyDescent="0.25">
      <c r="BA4112" s="164" t="s">
        <v>4488</v>
      </c>
      <c r="BB4112" s="164">
        <v>3488.43</v>
      </c>
      <c r="BC4112" s="82">
        <f t="shared" si="81"/>
        <v>4221.0002999999997</v>
      </c>
    </row>
    <row r="4113" spans="53:55" x14ac:dyDescent="0.25">
      <c r="BA4113" s="164" t="s">
        <v>4489</v>
      </c>
      <c r="BB4113" s="164">
        <v>3843.8020000000001</v>
      </c>
      <c r="BC4113" s="82">
        <f t="shared" si="81"/>
        <v>4651.0004200000003</v>
      </c>
    </row>
    <row r="4114" spans="53:55" x14ac:dyDescent="0.25">
      <c r="BA4114" s="164" t="s">
        <v>4490</v>
      </c>
      <c r="BB4114" s="164">
        <v>3843.8020000000001</v>
      </c>
      <c r="BC4114" s="82">
        <f t="shared" si="81"/>
        <v>4651.0004200000003</v>
      </c>
    </row>
    <row r="4115" spans="53:55" x14ac:dyDescent="0.25">
      <c r="BA4115" s="164" t="s">
        <v>4491</v>
      </c>
      <c r="BB4115" s="164">
        <v>2536.364</v>
      </c>
      <c r="BC4115" s="82">
        <f t="shared" si="81"/>
        <v>3069.0004399999998</v>
      </c>
    </row>
    <row r="4116" spans="53:55" x14ac:dyDescent="0.25">
      <c r="BA4116" s="164" t="s">
        <v>4492</v>
      </c>
      <c r="BB4116" s="164">
        <v>2536.364</v>
      </c>
      <c r="BC4116" s="82">
        <f t="shared" si="81"/>
        <v>3069.0004399999998</v>
      </c>
    </row>
    <row r="4117" spans="53:55" x14ac:dyDescent="0.25">
      <c r="BA4117" s="164" t="s">
        <v>4493</v>
      </c>
      <c r="BB4117" s="164">
        <v>2549.587</v>
      </c>
      <c r="BC4117" s="82">
        <f t="shared" si="81"/>
        <v>3085.00027</v>
      </c>
    </row>
    <row r="4118" spans="53:55" x14ac:dyDescent="0.25">
      <c r="BA4118" s="164" t="s">
        <v>4494</v>
      </c>
      <c r="BB4118" s="164">
        <v>2549.587</v>
      </c>
      <c r="BC4118" s="82">
        <f t="shared" si="81"/>
        <v>3085.00027</v>
      </c>
    </row>
    <row r="4119" spans="53:55" x14ac:dyDescent="0.25">
      <c r="BA4119" s="164" t="s">
        <v>4495</v>
      </c>
      <c r="BB4119" s="164">
        <v>2800.826</v>
      </c>
      <c r="BC4119" s="82">
        <f t="shared" si="81"/>
        <v>3388.99946</v>
      </c>
    </row>
    <row r="4120" spans="53:55" x14ac:dyDescent="0.25">
      <c r="BA4120" s="164" t="s">
        <v>4496</v>
      </c>
      <c r="BB4120" s="164">
        <v>2800.826</v>
      </c>
      <c r="BC4120" s="82">
        <f t="shared" si="81"/>
        <v>3388.99946</v>
      </c>
    </row>
    <row r="4121" spans="53:55" x14ac:dyDescent="0.25">
      <c r="BA4121" s="164" t="s">
        <v>4497</v>
      </c>
      <c r="BB4121" s="164">
        <v>3428.9259999999999</v>
      </c>
      <c r="BC4121" s="82">
        <f t="shared" si="81"/>
        <v>4149.0004600000002</v>
      </c>
    </row>
    <row r="4122" spans="53:55" x14ac:dyDescent="0.25">
      <c r="BA4122" s="164" t="s">
        <v>4498</v>
      </c>
      <c r="BB4122" s="164">
        <v>3428.9259999999999</v>
      </c>
      <c r="BC4122" s="82">
        <f t="shared" si="81"/>
        <v>4149.0004600000002</v>
      </c>
    </row>
    <row r="4123" spans="53:55" x14ac:dyDescent="0.25">
      <c r="BA4123" s="164" t="s">
        <v>4499</v>
      </c>
      <c r="BB4123" s="164">
        <v>3815.703</v>
      </c>
      <c r="BC4123" s="82">
        <f t="shared" si="81"/>
        <v>4617.0006299999995</v>
      </c>
    </row>
    <row r="4124" spans="53:55" x14ac:dyDescent="0.25">
      <c r="BA4124" s="164" t="s">
        <v>4500</v>
      </c>
      <c r="BB4124" s="164">
        <v>3815.703</v>
      </c>
      <c r="BC4124" s="82">
        <f t="shared" si="81"/>
        <v>4617.0006299999995</v>
      </c>
    </row>
    <row r="4125" spans="53:55" x14ac:dyDescent="0.25">
      <c r="BA4125" s="164" t="s">
        <v>4501</v>
      </c>
      <c r="BB4125" s="164">
        <v>4158.6779999999999</v>
      </c>
      <c r="BC4125" s="82">
        <f t="shared" si="81"/>
        <v>5032.0003799999995</v>
      </c>
    </row>
    <row r="4126" spans="53:55" x14ac:dyDescent="0.25">
      <c r="BA4126" s="164" t="s">
        <v>4502</v>
      </c>
      <c r="BB4126" s="164">
        <v>4158.6779999999999</v>
      </c>
      <c r="BC4126" s="82">
        <f t="shared" si="81"/>
        <v>5032.0003799999995</v>
      </c>
    </row>
    <row r="4127" spans="53:55" x14ac:dyDescent="0.25">
      <c r="BA4127" s="164" t="s">
        <v>4503</v>
      </c>
      <c r="BB4127" s="164">
        <v>541.322</v>
      </c>
      <c r="BC4127" s="82">
        <f t="shared" si="81"/>
        <v>654.99961999999994</v>
      </c>
    </row>
    <row r="4128" spans="53:55" x14ac:dyDescent="0.25">
      <c r="BA4128" s="164" t="s">
        <v>4504</v>
      </c>
      <c r="BB4128" s="164">
        <v>541.322</v>
      </c>
      <c r="BC4128" s="82">
        <f t="shared" si="81"/>
        <v>654.99961999999994</v>
      </c>
    </row>
    <row r="4129" spans="53:55" x14ac:dyDescent="0.25">
      <c r="BA4129" s="164" t="s">
        <v>4505</v>
      </c>
      <c r="BB4129" s="164">
        <v>566.11599999999999</v>
      </c>
      <c r="BC4129" s="82">
        <f t="shared" si="81"/>
        <v>685.00036</v>
      </c>
    </row>
    <row r="4130" spans="53:55" x14ac:dyDescent="0.25">
      <c r="BA4130" s="164" t="s">
        <v>4506</v>
      </c>
      <c r="BB4130" s="164">
        <v>566.11599999999999</v>
      </c>
      <c r="BC4130" s="82">
        <f t="shared" si="81"/>
        <v>685.00036</v>
      </c>
    </row>
    <row r="4131" spans="53:55" x14ac:dyDescent="0.25">
      <c r="BA4131" s="164" t="s">
        <v>4507</v>
      </c>
      <c r="BB4131" s="164">
        <v>638.01700000000005</v>
      </c>
      <c r="BC4131" s="82">
        <f t="shared" si="81"/>
        <v>772.00057000000004</v>
      </c>
    </row>
    <row r="4132" spans="53:55" x14ac:dyDescent="0.25">
      <c r="BA4132" s="164" t="s">
        <v>4508</v>
      </c>
      <c r="BB4132" s="164">
        <v>638.01700000000005</v>
      </c>
      <c r="BC4132" s="82">
        <f t="shared" si="81"/>
        <v>772.00057000000004</v>
      </c>
    </row>
    <row r="4133" spans="53:55" x14ac:dyDescent="0.25">
      <c r="BA4133" s="164" t="s">
        <v>4509</v>
      </c>
      <c r="BB4133" s="164">
        <v>731.40499999999997</v>
      </c>
      <c r="BC4133" s="82">
        <f t="shared" si="81"/>
        <v>885.00004999999999</v>
      </c>
    </row>
    <row r="4134" spans="53:55" x14ac:dyDescent="0.25">
      <c r="BA4134" s="164" t="s">
        <v>4510</v>
      </c>
      <c r="BB4134" s="164">
        <v>731.40499999999997</v>
      </c>
      <c r="BC4134" s="82">
        <f t="shared" si="81"/>
        <v>885.00004999999999</v>
      </c>
    </row>
    <row r="4135" spans="53:55" x14ac:dyDescent="0.25">
      <c r="BA4135" s="164" t="s">
        <v>4511</v>
      </c>
      <c r="BB4135" s="164">
        <v>885.95</v>
      </c>
      <c r="BC4135" s="82">
        <f t="shared" si="81"/>
        <v>1071.9995000000001</v>
      </c>
    </row>
    <row r="4136" spans="53:55" x14ac:dyDescent="0.25">
      <c r="BA4136" s="164" t="s">
        <v>4512</v>
      </c>
      <c r="BB4136" s="164">
        <v>885.95</v>
      </c>
      <c r="BC4136" s="82">
        <f t="shared" si="81"/>
        <v>1071.9995000000001</v>
      </c>
    </row>
    <row r="4137" spans="53:55" x14ac:dyDescent="0.25">
      <c r="BA4137" s="164" t="s">
        <v>4513</v>
      </c>
      <c r="BB4137" s="164">
        <v>1194.2149999999999</v>
      </c>
      <c r="BC4137" s="82">
        <f t="shared" si="81"/>
        <v>1445.0001499999998</v>
      </c>
    </row>
    <row r="4138" spans="53:55" x14ac:dyDescent="0.25">
      <c r="BA4138" s="164" t="s">
        <v>4514</v>
      </c>
      <c r="BB4138" s="164">
        <v>1194.2149999999999</v>
      </c>
      <c r="BC4138" s="82">
        <f t="shared" si="81"/>
        <v>1445.0001499999998</v>
      </c>
    </row>
    <row r="4139" spans="53:55" x14ac:dyDescent="0.25">
      <c r="BA4139" s="164" t="s">
        <v>4515</v>
      </c>
      <c r="BB4139" s="164">
        <v>1445.4549999999999</v>
      </c>
      <c r="BC4139" s="82">
        <f t="shared" si="81"/>
        <v>1749.0005499999997</v>
      </c>
    </row>
    <row r="4140" spans="53:55" x14ac:dyDescent="0.25">
      <c r="BA4140" s="164" t="s">
        <v>4516</v>
      </c>
      <c r="BB4140" s="164">
        <v>1445.4549999999999</v>
      </c>
      <c r="BC4140" s="82">
        <f t="shared" si="81"/>
        <v>1749.0005499999997</v>
      </c>
    </row>
    <row r="4141" spans="53:55" x14ac:dyDescent="0.25">
      <c r="BA4141" s="164" t="s">
        <v>4517</v>
      </c>
      <c r="BB4141" s="164">
        <v>1824.7929999999999</v>
      </c>
      <c r="BC4141" s="82">
        <f t="shared" si="81"/>
        <v>2207.9995299999996</v>
      </c>
    </row>
    <row r="4142" spans="53:55" x14ac:dyDescent="0.25">
      <c r="BA4142" s="164" t="s">
        <v>4518</v>
      </c>
      <c r="BB4142" s="164">
        <v>1824.7929999999999</v>
      </c>
      <c r="BC4142" s="82">
        <f t="shared" si="81"/>
        <v>2207.9995299999996</v>
      </c>
    </row>
    <row r="4143" spans="53:55" x14ac:dyDescent="0.25">
      <c r="BA4143" s="164" t="s">
        <v>4519</v>
      </c>
      <c r="BB4143" s="164">
        <v>2005.7850000000001</v>
      </c>
      <c r="BC4143" s="82">
        <f t="shared" si="81"/>
        <v>2426.9998500000002</v>
      </c>
    </row>
    <row r="4144" spans="53:55" x14ac:dyDescent="0.25">
      <c r="BA4144" s="164" t="s">
        <v>4520</v>
      </c>
      <c r="BB4144" s="164">
        <v>2005.7850000000001</v>
      </c>
      <c r="BC4144" s="82">
        <f t="shared" si="81"/>
        <v>2426.9998500000002</v>
      </c>
    </row>
    <row r="4145" spans="53:55" x14ac:dyDescent="0.25">
      <c r="BA4145" s="164" t="s">
        <v>4521</v>
      </c>
      <c r="BB4145" s="164">
        <v>2402.4789999999998</v>
      </c>
      <c r="BC4145" s="82">
        <f t="shared" si="81"/>
        <v>2906.9995899999999</v>
      </c>
    </row>
    <row r="4146" spans="53:55" x14ac:dyDescent="0.25">
      <c r="BA4146" s="164" t="s">
        <v>4522</v>
      </c>
      <c r="BB4146" s="164">
        <v>2402.4789999999998</v>
      </c>
      <c r="BC4146" s="82">
        <f t="shared" si="81"/>
        <v>2906.9995899999999</v>
      </c>
    </row>
    <row r="4147" spans="53:55" x14ac:dyDescent="0.25">
      <c r="BA4147" s="164" t="s">
        <v>4523</v>
      </c>
      <c r="BB4147" s="164">
        <v>2795.0410000000002</v>
      </c>
      <c r="BC4147" s="82">
        <f t="shared" si="81"/>
        <v>3381.9996100000003</v>
      </c>
    </row>
    <row r="4148" spans="53:55" x14ac:dyDescent="0.25">
      <c r="BA4148" s="164" t="s">
        <v>4524</v>
      </c>
      <c r="BB4148" s="164">
        <v>2795.0410000000002</v>
      </c>
      <c r="BC4148" s="82">
        <f t="shared" si="81"/>
        <v>3381.9996100000003</v>
      </c>
    </row>
    <row r="4149" spans="53:55" x14ac:dyDescent="0.25">
      <c r="BA4149" s="164" t="s">
        <v>4525</v>
      </c>
      <c r="BB4149" s="164">
        <v>785.12400000000002</v>
      </c>
      <c r="BC4149" s="82">
        <f t="shared" si="81"/>
        <v>950.00004000000001</v>
      </c>
    </row>
    <row r="4150" spans="53:55" x14ac:dyDescent="0.25">
      <c r="BA4150" s="164" t="s">
        <v>4526</v>
      </c>
      <c r="BB4150" s="164">
        <v>785.12400000000002</v>
      </c>
      <c r="BC4150" s="82">
        <f t="shared" si="81"/>
        <v>950.00004000000001</v>
      </c>
    </row>
    <row r="4151" spans="53:55" x14ac:dyDescent="0.25">
      <c r="BA4151" s="164" t="s">
        <v>4527</v>
      </c>
      <c r="BB4151" s="164">
        <v>952.89300000000003</v>
      </c>
      <c r="BC4151" s="82">
        <f t="shared" si="81"/>
        <v>1153.00053</v>
      </c>
    </row>
    <row r="4152" spans="53:55" x14ac:dyDescent="0.25">
      <c r="BA4152" s="164" t="s">
        <v>4528</v>
      </c>
      <c r="BB4152" s="164">
        <v>952.89300000000003</v>
      </c>
      <c r="BC4152" s="82">
        <f t="shared" si="81"/>
        <v>1153.00053</v>
      </c>
    </row>
    <row r="4153" spans="53:55" x14ac:dyDescent="0.25">
      <c r="BA4153" s="164" t="s">
        <v>4529</v>
      </c>
      <c r="BB4153" s="164">
        <v>1288.43</v>
      </c>
      <c r="BC4153" s="82">
        <f t="shared" si="81"/>
        <v>1559.0002999999999</v>
      </c>
    </row>
    <row r="4154" spans="53:55" x14ac:dyDescent="0.25">
      <c r="BA4154" s="164" t="s">
        <v>4530</v>
      </c>
      <c r="BB4154" s="164">
        <v>1288.43</v>
      </c>
      <c r="BC4154" s="82">
        <f t="shared" si="81"/>
        <v>1559.0002999999999</v>
      </c>
    </row>
    <row r="4155" spans="53:55" x14ac:dyDescent="0.25">
      <c r="BA4155" s="164" t="s">
        <v>4531</v>
      </c>
      <c r="BB4155" s="164">
        <v>1561.1569999999999</v>
      </c>
      <c r="BC4155" s="82">
        <f t="shared" si="81"/>
        <v>1888.9999699999998</v>
      </c>
    </row>
    <row r="4156" spans="53:55" x14ac:dyDescent="0.25">
      <c r="BA4156" s="164" t="s">
        <v>4532</v>
      </c>
      <c r="BB4156" s="164">
        <v>1561.1569999999999</v>
      </c>
      <c r="BC4156" s="82">
        <f t="shared" si="81"/>
        <v>1888.9999699999998</v>
      </c>
    </row>
    <row r="4157" spans="53:55" x14ac:dyDescent="0.25">
      <c r="BA4157" s="164" t="s">
        <v>4533</v>
      </c>
      <c r="BB4157" s="164">
        <v>1973.5540000000001</v>
      </c>
      <c r="BC4157" s="82">
        <f t="shared" si="81"/>
        <v>2388.0003400000001</v>
      </c>
    </row>
    <row r="4158" spans="53:55" x14ac:dyDescent="0.25">
      <c r="BA4158" s="164" t="s">
        <v>4534</v>
      </c>
      <c r="BB4158" s="164">
        <v>1973.5540000000001</v>
      </c>
      <c r="BC4158" s="82">
        <f t="shared" si="81"/>
        <v>2388.0003400000001</v>
      </c>
    </row>
    <row r="4159" spans="53:55" x14ac:dyDescent="0.25">
      <c r="BA4159" s="164" t="s">
        <v>4535</v>
      </c>
      <c r="BB4159" s="164">
        <v>2208.2649999999999</v>
      </c>
      <c r="BC4159" s="82">
        <f t="shared" si="81"/>
        <v>2672.00065</v>
      </c>
    </row>
    <row r="4160" spans="53:55" x14ac:dyDescent="0.25">
      <c r="BA4160" s="164" t="s">
        <v>4536</v>
      </c>
      <c r="BB4160" s="164">
        <v>2208.2649999999999</v>
      </c>
      <c r="BC4160" s="82">
        <f t="shared" si="81"/>
        <v>2672.00065</v>
      </c>
    </row>
    <row r="4161" spans="53:55" x14ac:dyDescent="0.25">
      <c r="BA4161" s="164" t="s">
        <v>4537</v>
      </c>
      <c r="BB4161" s="164">
        <v>2597.5210000000002</v>
      </c>
      <c r="BC4161" s="82">
        <f t="shared" si="81"/>
        <v>3143.0004100000001</v>
      </c>
    </row>
    <row r="4162" spans="53:55" x14ac:dyDescent="0.25">
      <c r="BA4162" s="164" t="s">
        <v>4538</v>
      </c>
      <c r="BB4162" s="164">
        <v>2597.5210000000002</v>
      </c>
      <c r="BC4162" s="82">
        <f t="shared" si="81"/>
        <v>3143.0004100000001</v>
      </c>
    </row>
    <row r="4163" spans="53:55" x14ac:dyDescent="0.25">
      <c r="BA4163" s="164" t="s">
        <v>4539</v>
      </c>
      <c r="BB4163" s="164">
        <v>3023.9670000000001</v>
      </c>
      <c r="BC4163" s="82">
        <f t="shared" ref="BC4163:BC4226" si="82">BB4163*1.21</f>
        <v>3659.0000700000001</v>
      </c>
    </row>
    <row r="4164" spans="53:55" x14ac:dyDescent="0.25">
      <c r="BA4164" s="164" t="s">
        <v>4540</v>
      </c>
      <c r="BB4164" s="164">
        <v>3023.9670000000001</v>
      </c>
      <c r="BC4164" s="82">
        <f t="shared" si="82"/>
        <v>3659.0000700000001</v>
      </c>
    </row>
    <row r="4165" spans="53:55" x14ac:dyDescent="0.25">
      <c r="BA4165" s="164" t="s">
        <v>4541</v>
      </c>
      <c r="BB4165" s="164">
        <v>1475.2070000000001</v>
      </c>
      <c r="BC4165" s="82">
        <f t="shared" si="82"/>
        <v>1785.0004700000002</v>
      </c>
    </row>
    <row r="4166" spans="53:55" x14ac:dyDescent="0.25">
      <c r="BA4166" s="164" t="s">
        <v>4542</v>
      </c>
      <c r="BB4166" s="164">
        <v>1475.2070000000001</v>
      </c>
      <c r="BC4166" s="82">
        <f t="shared" si="82"/>
        <v>1785.0004700000002</v>
      </c>
    </row>
    <row r="4167" spans="53:55" x14ac:dyDescent="0.25">
      <c r="BA4167" s="164" t="s">
        <v>4543</v>
      </c>
      <c r="BB4167" s="164">
        <v>1681.818</v>
      </c>
      <c r="BC4167" s="82">
        <f t="shared" si="82"/>
        <v>2034.9997799999999</v>
      </c>
    </row>
    <row r="4168" spans="53:55" x14ac:dyDescent="0.25">
      <c r="BA4168" s="164" t="s">
        <v>4544</v>
      </c>
      <c r="BB4168" s="164">
        <v>1681.818</v>
      </c>
      <c r="BC4168" s="82">
        <f t="shared" si="82"/>
        <v>2034.9997799999999</v>
      </c>
    </row>
    <row r="4169" spans="53:55" x14ac:dyDescent="0.25">
      <c r="BA4169" s="164" t="s">
        <v>4545</v>
      </c>
      <c r="BB4169" s="164">
        <v>2206.6120000000001</v>
      </c>
      <c r="BC4169" s="82">
        <f t="shared" si="82"/>
        <v>2670.0005200000001</v>
      </c>
    </row>
    <row r="4170" spans="53:55" x14ac:dyDescent="0.25">
      <c r="BA4170" s="164" t="s">
        <v>4546</v>
      </c>
      <c r="BB4170" s="164">
        <v>2206.6120000000001</v>
      </c>
      <c r="BC4170" s="82">
        <f t="shared" si="82"/>
        <v>2670.0005200000001</v>
      </c>
    </row>
    <row r="4171" spans="53:55" x14ac:dyDescent="0.25">
      <c r="BA4171" s="164" t="s">
        <v>4547</v>
      </c>
      <c r="BB4171" s="164">
        <v>2541.3220000000001</v>
      </c>
      <c r="BC4171" s="82">
        <f t="shared" si="82"/>
        <v>3074.99962</v>
      </c>
    </row>
    <row r="4172" spans="53:55" x14ac:dyDescent="0.25">
      <c r="BA4172" s="164" t="s">
        <v>4548</v>
      </c>
      <c r="BB4172" s="164">
        <v>2541.3220000000001</v>
      </c>
      <c r="BC4172" s="82">
        <f t="shared" si="82"/>
        <v>3074.99962</v>
      </c>
    </row>
    <row r="4173" spans="53:55" x14ac:dyDescent="0.25">
      <c r="BA4173" s="164" t="s">
        <v>4549</v>
      </c>
      <c r="BB4173" s="164">
        <v>2717.355</v>
      </c>
      <c r="BC4173" s="82">
        <f t="shared" si="82"/>
        <v>3287.99955</v>
      </c>
    </row>
    <row r="4174" spans="53:55" x14ac:dyDescent="0.25">
      <c r="BA4174" s="164" t="s">
        <v>4550</v>
      </c>
      <c r="BB4174" s="164">
        <v>2717.355</v>
      </c>
      <c r="BC4174" s="82">
        <f t="shared" si="82"/>
        <v>3287.99955</v>
      </c>
    </row>
    <row r="4175" spans="53:55" x14ac:dyDescent="0.25">
      <c r="BA4175" s="164" t="s">
        <v>4551</v>
      </c>
      <c r="BB4175" s="164">
        <v>3120.6610000000001</v>
      </c>
      <c r="BC4175" s="82">
        <f t="shared" si="82"/>
        <v>3775.9998099999998</v>
      </c>
    </row>
    <row r="4176" spans="53:55" x14ac:dyDescent="0.25">
      <c r="BA4176" s="164" t="s">
        <v>4552</v>
      </c>
      <c r="BB4176" s="164">
        <v>3120.6610000000001</v>
      </c>
      <c r="BC4176" s="82">
        <f t="shared" si="82"/>
        <v>3775.9998099999998</v>
      </c>
    </row>
    <row r="4177" spans="53:55" x14ac:dyDescent="0.25">
      <c r="BA4177" s="164" t="s">
        <v>4553</v>
      </c>
      <c r="BB4177" s="164">
        <v>1590.0830000000001</v>
      </c>
      <c r="BC4177" s="82">
        <f t="shared" si="82"/>
        <v>1924.0004300000001</v>
      </c>
    </row>
    <row r="4178" spans="53:55" x14ac:dyDescent="0.25">
      <c r="BA4178" s="164" t="s">
        <v>4554</v>
      </c>
      <c r="BB4178" s="164">
        <v>1590.0830000000001</v>
      </c>
      <c r="BC4178" s="82">
        <f t="shared" si="82"/>
        <v>1924.0004300000001</v>
      </c>
    </row>
    <row r="4179" spans="53:55" x14ac:dyDescent="0.25">
      <c r="BA4179" s="164" t="s">
        <v>4555</v>
      </c>
      <c r="BB4179" s="164">
        <v>1814.05</v>
      </c>
      <c r="BC4179" s="82">
        <f t="shared" si="82"/>
        <v>2195.0005000000001</v>
      </c>
    </row>
    <row r="4180" spans="53:55" x14ac:dyDescent="0.25">
      <c r="BA4180" s="164" t="s">
        <v>4556</v>
      </c>
      <c r="BB4180" s="164">
        <v>1814.05</v>
      </c>
      <c r="BC4180" s="82">
        <f t="shared" si="82"/>
        <v>2195.0005000000001</v>
      </c>
    </row>
    <row r="4181" spans="53:55" x14ac:dyDescent="0.25">
      <c r="BA4181" s="164" t="s">
        <v>4557</v>
      </c>
      <c r="BB4181" s="164">
        <v>2422.3139999999999</v>
      </c>
      <c r="BC4181" s="82">
        <f t="shared" si="82"/>
        <v>2930.9999399999997</v>
      </c>
    </row>
    <row r="4182" spans="53:55" x14ac:dyDescent="0.25">
      <c r="BA4182" s="164" t="s">
        <v>4558</v>
      </c>
      <c r="BB4182" s="164">
        <v>2422.3139999999999</v>
      </c>
      <c r="BC4182" s="82">
        <f t="shared" si="82"/>
        <v>2930.9999399999997</v>
      </c>
    </row>
    <row r="4183" spans="53:55" x14ac:dyDescent="0.25">
      <c r="BA4183" s="164" t="s">
        <v>4559</v>
      </c>
      <c r="BB4183" s="164">
        <v>2745.4549999999999</v>
      </c>
      <c r="BC4183" s="82">
        <f t="shared" si="82"/>
        <v>3322.0005499999997</v>
      </c>
    </row>
    <row r="4184" spans="53:55" x14ac:dyDescent="0.25">
      <c r="BA4184" s="164" t="s">
        <v>4560</v>
      </c>
      <c r="BB4184" s="164">
        <v>2745.4549999999999</v>
      </c>
      <c r="BC4184" s="82">
        <f t="shared" si="82"/>
        <v>3322.0005499999997</v>
      </c>
    </row>
    <row r="4185" spans="53:55" x14ac:dyDescent="0.25">
      <c r="BA4185" s="164" t="s">
        <v>4561</v>
      </c>
      <c r="BB4185" s="164">
        <v>2935.5369999999998</v>
      </c>
      <c r="BC4185" s="82">
        <f t="shared" si="82"/>
        <v>3551.9997699999994</v>
      </c>
    </row>
    <row r="4186" spans="53:55" x14ac:dyDescent="0.25">
      <c r="BA4186" s="164" t="s">
        <v>4562</v>
      </c>
      <c r="BB4186" s="164">
        <v>2935.5369999999998</v>
      </c>
      <c r="BC4186" s="82">
        <f t="shared" si="82"/>
        <v>3551.9997699999994</v>
      </c>
    </row>
    <row r="4187" spans="53:55" x14ac:dyDescent="0.25">
      <c r="BA4187" s="164" t="s">
        <v>4563</v>
      </c>
      <c r="BB4187" s="164">
        <v>3373.5540000000001</v>
      </c>
      <c r="BC4187" s="82">
        <f t="shared" si="82"/>
        <v>4082.0003400000001</v>
      </c>
    </row>
    <row r="4188" spans="53:55" x14ac:dyDescent="0.25">
      <c r="BA4188" s="164" t="s">
        <v>4564</v>
      </c>
      <c r="BB4188" s="164">
        <v>3373.5540000000001</v>
      </c>
      <c r="BC4188" s="82">
        <f t="shared" si="82"/>
        <v>4082.0003400000001</v>
      </c>
    </row>
    <row r="4189" spans="53:55" x14ac:dyDescent="0.25">
      <c r="BA4189" s="164" t="s">
        <v>4565</v>
      </c>
      <c r="BB4189" s="164">
        <v>1059.5039999999999</v>
      </c>
      <c r="BC4189" s="82">
        <f t="shared" si="82"/>
        <v>1281.9998399999999</v>
      </c>
    </row>
    <row r="4190" spans="53:55" x14ac:dyDescent="0.25">
      <c r="BA4190" s="164" t="s">
        <v>4566</v>
      </c>
      <c r="BB4190" s="164">
        <v>1122.3140000000001</v>
      </c>
      <c r="BC4190" s="82">
        <f t="shared" si="82"/>
        <v>1357.9999400000002</v>
      </c>
    </row>
    <row r="4191" spans="53:55" x14ac:dyDescent="0.25">
      <c r="BA4191" s="164" t="s">
        <v>4567</v>
      </c>
      <c r="BB4191" s="164">
        <v>1303.306</v>
      </c>
      <c r="BC4191" s="82">
        <f t="shared" si="82"/>
        <v>1577.00026</v>
      </c>
    </row>
    <row r="4192" spans="53:55" x14ac:dyDescent="0.25">
      <c r="BA4192" s="164" t="s">
        <v>4568</v>
      </c>
      <c r="BB4192" s="164">
        <v>1483.471</v>
      </c>
      <c r="BC4192" s="82">
        <f t="shared" si="82"/>
        <v>1794.99991</v>
      </c>
    </row>
    <row r="4193" spans="53:55" x14ac:dyDescent="0.25">
      <c r="BA4193" s="164" t="s">
        <v>4569</v>
      </c>
      <c r="BB4193" s="164">
        <v>1610.7439999999999</v>
      </c>
      <c r="BC4193" s="82">
        <f t="shared" si="82"/>
        <v>1949.0002399999998</v>
      </c>
    </row>
    <row r="4194" spans="53:55" x14ac:dyDescent="0.25">
      <c r="BA4194" s="164" t="s">
        <v>4570</v>
      </c>
      <c r="BB4194" s="164">
        <v>2187.6030000000001</v>
      </c>
      <c r="BC4194" s="82">
        <f t="shared" si="82"/>
        <v>2646.9996299999998</v>
      </c>
    </row>
    <row r="4195" spans="53:55" x14ac:dyDescent="0.25">
      <c r="BA4195" s="164" t="s">
        <v>4571</v>
      </c>
      <c r="BB4195" s="164">
        <v>2213.223</v>
      </c>
      <c r="BC4195" s="82">
        <f t="shared" si="82"/>
        <v>2677.9998299999997</v>
      </c>
    </row>
    <row r="4196" spans="53:55" x14ac:dyDescent="0.25">
      <c r="BA4196" s="164" t="s">
        <v>4572</v>
      </c>
      <c r="BB4196" s="164">
        <v>2409.0909999999999</v>
      </c>
      <c r="BC4196" s="82">
        <f t="shared" si="82"/>
        <v>2915.0001099999999</v>
      </c>
    </row>
    <row r="4197" spans="53:55" x14ac:dyDescent="0.25">
      <c r="BA4197" s="164" t="s">
        <v>4573</v>
      </c>
      <c r="BB4197" s="164">
        <v>2600</v>
      </c>
      <c r="BC4197" s="82">
        <f t="shared" si="82"/>
        <v>3146</v>
      </c>
    </row>
    <row r="4198" spans="53:55" x14ac:dyDescent="0.25">
      <c r="BA4198" s="164" t="s">
        <v>4574</v>
      </c>
      <c r="BB4198" s="164">
        <v>1131.405</v>
      </c>
      <c r="BC4198" s="82">
        <f t="shared" si="82"/>
        <v>1369.0000499999999</v>
      </c>
    </row>
    <row r="4199" spans="53:55" x14ac:dyDescent="0.25">
      <c r="BA4199" s="164" t="s">
        <v>4575</v>
      </c>
      <c r="BB4199" s="164">
        <v>1209.9169999999999</v>
      </c>
      <c r="BC4199" s="82">
        <f t="shared" si="82"/>
        <v>1463.9995699999999</v>
      </c>
    </row>
    <row r="4200" spans="53:55" x14ac:dyDescent="0.25">
      <c r="BA4200" s="164" t="s">
        <v>4576</v>
      </c>
      <c r="BB4200" s="164">
        <v>1403.306</v>
      </c>
      <c r="BC4200" s="82">
        <f t="shared" si="82"/>
        <v>1698.00026</v>
      </c>
    </row>
    <row r="4201" spans="53:55" x14ac:dyDescent="0.25">
      <c r="BA4201" s="164" t="s">
        <v>4577</v>
      </c>
      <c r="BB4201" s="164">
        <v>1601.653</v>
      </c>
      <c r="BC4201" s="82">
        <f t="shared" si="82"/>
        <v>1938.0001299999999</v>
      </c>
    </row>
    <row r="4202" spans="53:55" x14ac:dyDescent="0.25">
      <c r="BA4202" s="164" t="s">
        <v>4578</v>
      </c>
      <c r="BB4202" s="164">
        <v>1749.587</v>
      </c>
      <c r="BC4202" s="82">
        <f t="shared" si="82"/>
        <v>2117.00027</v>
      </c>
    </row>
    <row r="4203" spans="53:55" x14ac:dyDescent="0.25">
      <c r="BA4203" s="164" t="s">
        <v>4579</v>
      </c>
      <c r="BB4203" s="164">
        <v>2405.7849999999999</v>
      </c>
      <c r="BC4203" s="82">
        <f t="shared" si="82"/>
        <v>2910.9998499999997</v>
      </c>
    </row>
    <row r="4204" spans="53:55" x14ac:dyDescent="0.25">
      <c r="BA4204" s="164" t="s">
        <v>4580</v>
      </c>
      <c r="BB4204" s="164">
        <v>2433.058</v>
      </c>
      <c r="BC4204" s="82">
        <f t="shared" si="82"/>
        <v>2944.00018</v>
      </c>
    </row>
    <row r="4205" spans="53:55" x14ac:dyDescent="0.25">
      <c r="BA4205" s="164" t="s">
        <v>4581</v>
      </c>
      <c r="BB4205" s="164">
        <v>2646.2809999999999</v>
      </c>
      <c r="BC4205" s="82">
        <f t="shared" si="82"/>
        <v>3202.0000099999997</v>
      </c>
    </row>
    <row r="4206" spans="53:55" x14ac:dyDescent="0.25">
      <c r="BA4206" s="164" t="s">
        <v>4582</v>
      </c>
      <c r="BB4206" s="164">
        <v>2811.57</v>
      </c>
      <c r="BC4206" s="82">
        <f t="shared" si="82"/>
        <v>3401.9997000000003</v>
      </c>
    </row>
    <row r="4207" spans="53:55" x14ac:dyDescent="0.25">
      <c r="BA4207" s="164" t="s">
        <v>4583</v>
      </c>
      <c r="BB4207" s="164">
        <v>1440.4960000000001</v>
      </c>
      <c r="BC4207" s="82">
        <f t="shared" si="82"/>
        <v>1743.0001600000001</v>
      </c>
    </row>
    <row r="4208" spans="53:55" x14ac:dyDescent="0.25">
      <c r="BA4208" s="164" t="s">
        <v>4584</v>
      </c>
      <c r="BB4208" s="164">
        <v>1602.479</v>
      </c>
      <c r="BC4208" s="82">
        <f t="shared" si="82"/>
        <v>1938.9995899999999</v>
      </c>
    </row>
    <row r="4209" spans="53:55" x14ac:dyDescent="0.25">
      <c r="BA4209" s="164" t="s">
        <v>4585</v>
      </c>
      <c r="BB4209" s="164">
        <v>1817.355</v>
      </c>
      <c r="BC4209" s="82">
        <f t="shared" si="82"/>
        <v>2198.99955</v>
      </c>
    </row>
    <row r="4210" spans="53:55" x14ac:dyDescent="0.25">
      <c r="BA4210" s="164" t="s">
        <v>4586</v>
      </c>
      <c r="BB4210" s="164">
        <v>2104.9589999999998</v>
      </c>
      <c r="BC4210" s="82">
        <f t="shared" si="82"/>
        <v>2547.0003899999997</v>
      </c>
    </row>
    <row r="4211" spans="53:55" x14ac:dyDescent="0.25">
      <c r="BA4211" s="164" t="s">
        <v>4587</v>
      </c>
      <c r="BB4211" s="164">
        <v>2925.62</v>
      </c>
      <c r="BC4211" s="82">
        <f t="shared" si="82"/>
        <v>3540.0001999999999</v>
      </c>
    </row>
    <row r="4212" spans="53:55" x14ac:dyDescent="0.25">
      <c r="BA4212" s="164" t="s">
        <v>4588</v>
      </c>
      <c r="BB4212" s="164">
        <v>3028.9259999999999</v>
      </c>
      <c r="BC4212" s="82">
        <f t="shared" si="82"/>
        <v>3665.0004599999997</v>
      </c>
    </row>
    <row r="4213" spans="53:55" x14ac:dyDescent="0.25">
      <c r="BA4213" s="164" t="s">
        <v>4589</v>
      </c>
      <c r="BB4213" s="164">
        <v>3252.0659999999998</v>
      </c>
      <c r="BC4213" s="82">
        <f t="shared" si="82"/>
        <v>3934.9998599999994</v>
      </c>
    </row>
    <row r="4214" spans="53:55" x14ac:dyDescent="0.25">
      <c r="BA4214" s="164" t="s">
        <v>4590</v>
      </c>
      <c r="BB4214" s="164">
        <v>3453.7190000000001</v>
      </c>
      <c r="BC4214" s="82">
        <f t="shared" si="82"/>
        <v>4178.9999900000003</v>
      </c>
    </row>
    <row r="4215" spans="53:55" x14ac:dyDescent="0.25">
      <c r="BA4215" s="164" t="s">
        <v>4591</v>
      </c>
      <c r="BB4215" s="164">
        <v>1552.893</v>
      </c>
      <c r="BC4215" s="82">
        <f t="shared" si="82"/>
        <v>1879.00053</v>
      </c>
    </row>
    <row r="4216" spans="53:55" x14ac:dyDescent="0.25">
      <c r="BA4216" s="164" t="s">
        <v>4592</v>
      </c>
      <c r="BB4216" s="164">
        <v>1715.703</v>
      </c>
      <c r="BC4216" s="82">
        <f t="shared" si="82"/>
        <v>2076.00063</v>
      </c>
    </row>
    <row r="4217" spans="53:55" x14ac:dyDescent="0.25">
      <c r="BA4217" s="164" t="s">
        <v>4593</v>
      </c>
      <c r="BB4217" s="164">
        <v>1960.3309999999999</v>
      </c>
      <c r="BC4217" s="82">
        <f t="shared" si="82"/>
        <v>2372.0005099999998</v>
      </c>
    </row>
    <row r="4218" spans="53:55" x14ac:dyDescent="0.25">
      <c r="BA4218" s="164" t="s">
        <v>4594</v>
      </c>
      <c r="BB4218" s="164">
        <v>2255.3719999999998</v>
      </c>
      <c r="BC4218" s="82">
        <f t="shared" si="82"/>
        <v>2729.0001199999997</v>
      </c>
    </row>
    <row r="4219" spans="53:55" x14ac:dyDescent="0.25">
      <c r="BA4219" s="164" t="s">
        <v>4595</v>
      </c>
      <c r="BB4219" s="164">
        <v>3199.174</v>
      </c>
      <c r="BC4219" s="82">
        <f t="shared" si="82"/>
        <v>3871.00054</v>
      </c>
    </row>
    <row r="4220" spans="53:55" x14ac:dyDescent="0.25">
      <c r="BA4220" s="164" t="s">
        <v>4596</v>
      </c>
      <c r="BB4220" s="164">
        <v>3316.529</v>
      </c>
      <c r="BC4220" s="82">
        <f t="shared" si="82"/>
        <v>4013.00009</v>
      </c>
    </row>
    <row r="4221" spans="53:55" x14ac:dyDescent="0.25">
      <c r="BA4221" s="164" t="s">
        <v>4597</v>
      </c>
      <c r="BB4221" s="164">
        <v>3517.355</v>
      </c>
      <c r="BC4221" s="82">
        <f t="shared" si="82"/>
        <v>4255.9995499999995</v>
      </c>
    </row>
    <row r="4222" spans="53:55" x14ac:dyDescent="0.25">
      <c r="BA4222" s="164" t="s">
        <v>4598</v>
      </c>
      <c r="BB4222" s="164">
        <v>3696.694</v>
      </c>
      <c r="BC4222" s="82">
        <f t="shared" si="82"/>
        <v>4472.9997400000002</v>
      </c>
    </row>
    <row r="4223" spans="53:55" x14ac:dyDescent="0.25">
      <c r="BA4223" s="164" t="s">
        <v>4599</v>
      </c>
      <c r="BB4223" s="164">
        <v>1837.19</v>
      </c>
      <c r="BC4223" s="82">
        <f t="shared" si="82"/>
        <v>2222.9998999999998</v>
      </c>
    </row>
    <row r="4224" spans="53:55" x14ac:dyDescent="0.25">
      <c r="BA4224" s="164" t="s">
        <v>4600</v>
      </c>
      <c r="BB4224" s="164">
        <v>1837.19</v>
      </c>
      <c r="BC4224" s="82">
        <f t="shared" si="82"/>
        <v>2222.9998999999998</v>
      </c>
    </row>
    <row r="4225" spans="53:55" x14ac:dyDescent="0.25">
      <c r="BA4225" s="164" t="s">
        <v>4601</v>
      </c>
      <c r="BB4225" s="164">
        <v>1848.76</v>
      </c>
      <c r="BC4225" s="82">
        <f t="shared" si="82"/>
        <v>2236.9996000000001</v>
      </c>
    </row>
    <row r="4226" spans="53:55" x14ac:dyDescent="0.25">
      <c r="BA4226" s="164" t="s">
        <v>4602</v>
      </c>
      <c r="BB4226" s="164">
        <v>1848.76</v>
      </c>
      <c r="BC4226" s="82">
        <f t="shared" si="82"/>
        <v>2236.9996000000001</v>
      </c>
    </row>
    <row r="4227" spans="53:55" x14ac:dyDescent="0.25">
      <c r="BA4227" s="164" t="s">
        <v>4603</v>
      </c>
      <c r="BB4227" s="164">
        <v>2002.479</v>
      </c>
      <c r="BC4227" s="82">
        <f t="shared" ref="BC4227:BC4290" si="83">BB4227*1.21</f>
        <v>2422.9995899999999</v>
      </c>
    </row>
    <row r="4228" spans="53:55" x14ac:dyDescent="0.25">
      <c r="BA4228" s="164" t="s">
        <v>4604</v>
      </c>
      <c r="BB4228" s="164">
        <v>2002.479</v>
      </c>
      <c r="BC4228" s="82">
        <f t="shared" si="83"/>
        <v>2422.9995899999999</v>
      </c>
    </row>
    <row r="4229" spans="53:55" x14ac:dyDescent="0.25">
      <c r="BA4229" s="164" t="s">
        <v>4605</v>
      </c>
      <c r="BB4229" s="164">
        <v>2479.3389999999999</v>
      </c>
      <c r="BC4229" s="82">
        <f t="shared" si="83"/>
        <v>3000.0001899999997</v>
      </c>
    </row>
    <row r="4230" spans="53:55" x14ac:dyDescent="0.25">
      <c r="BA4230" s="164" t="s">
        <v>4606</v>
      </c>
      <c r="BB4230" s="164">
        <v>2479.3389999999999</v>
      </c>
      <c r="BC4230" s="82">
        <f t="shared" si="83"/>
        <v>3000.0001899999997</v>
      </c>
    </row>
    <row r="4231" spans="53:55" x14ac:dyDescent="0.25">
      <c r="BA4231" s="164" t="s">
        <v>4607</v>
      </c>
      <c r="BB4231" s="164">
        <v>2714.05</v>
      </c>
      <c r="BC4231" s="82">
        <f t="shared" si="83"/>
        <v>3284.0005000000001</v>
      </c>
    </row>
    <row r="4232" spans="53:55" x14ac:dyDescent="0.25">
      <c r="BA4232" s="164" t="s">
        <v>4608</v>
      </c>
      <c r="BB4232" s="164">
        <v>2714.05</v>
      </c>
      <c r="BC4232" s="82">
        <f t="shared" si="83"/>
        <v>3284.0005000000001</v>
      </c>
    </row>
    <row r="4233" spans="53:55" x14ac:dyDescent="0.25">
      <c r="BA4233" s="164" t="s">
        <v>4609</v>
      </c>
      <c r="BB4233" s="164">
        <v>2887.6030000000001</v>
      </c>
      <c r="BC4233" s="82">
        <f t="shared" si="83"/>
        <v>3493.9996299999998</v>
      </c>
    </row>
    <row r="4234" spans="53:55" x14ac:dyDescent="0.25">
      <c r="BA4234" s="164" t="s">
        <v>4610</v>
      </c>
      <c r="BB4234" s="164">
        <v>2887.6030000000001</v>
      </c>
      <c r="BC4234" s="82">
        <f t="shared" si="83"/>
        <v>3493.9996299999998</v>
      </c>
    </row>
    <row r="4235" spans="53:55" x14ac:dyDescent="0.25">
      <c r="BA4235" s="164" t="s">
        <v>4611</v>
      </c>
      <c r="BB4235" s="164">
        <v>1985.95</v>
      </c>
      <c r="BC4235" s="82">
        <f t="shared" si="83"/>
        <v>2402.9994999999999</v>
      </c>
    </row>
    <row r="4236" spans="53:55" x14ac:dyDescent="0.25">
      <c r="BA4236" s="164" t="s">
        <v>4612</v>
      </c>
      <c r="BB4236" s="164">
        <v>1985.95</v>
      </c>
      <c r="BC4236" s="82">
        <f t="shared" si="83"/>
        <v>2402.9994999999999</v>
      </c>
    </row>
    <row r="4237" spans="53:55" x14ac:dyDescent="0.25">
      <c r="BA4237" s="164" t="s">
        <v>4613</v>
      </c>
      <c r="BB4237" s="164">
        <v>1999.174</v>
      </c>
      <c r="BC4237" s="82">
        <f t="shared" si="83"/>
        <v>2419.00054</v>
      </c>
    </row>
    <row r="4238" spans="53:55" x14ac:dyDescent="0.25">
      <c r="BA4238" s="164" t="s">
        <v>4614</v>
      </c>
      <c r="BB4238" s="164">
        <v>1999.174</v>
      </c>
      <c r="BC4238" s="82">
        <f t="shared" si="83"/>
        <v>2419.00054</v>
      </c>
    </row>
    <row r="4239" spans="53:55" x14ac:dyDescent="0.25">
      <c r="BA4239" s="164" t="s">
        <v>4615</v>
      </c>
      <c r="BB4239" s="164">
        <v>2166.116</v>
      </c>
      <c r="BC4239" s="82">
        <f t="shared" si="83"/>
        <v>2621.00036</v>
      </c>
    </row>
    <row r="4240" spans="53:55" x14ac:dyDescent="0.25">
      <c r="BA4240" s="164" t="s">
        <v>4616</v>
      </c>
      <c r="BB4240" s="164">
        <v>2166.116</v>
      </c>
      <c r="BC4240" s="82">
        <f t="shared" si="83"/>
        <v>2621.00036</v>
      </c>
    </row>
    <row r="4241" spans="53:55" x14ac:dyDescent="0.25">
      <c r="BA4241" s="164" t="s">
        <v>4617</v>
      </c>
      <c r="BB4241" s="164">
        <v>2684.2979999999998</v>
      </c>
      <c r="BC4241" s="82">
        <f t="shared" si="83"/>
        <v>3248.0005799999994</v>
      </c>
    </row>
    <row r="4242" spans="53:55" x14ac:dyDescent="0.25">
      <c r="BA4242" s="164" t="s">
        <v>4618</v>
      </c>
      <c r="BB4242" s="164">
        <v>2684.2979999999998</v>
      </c>
      <c r="BC4242" s="82">
        <f t="shared" si="83"/>
        <v>3248.0005799999994</v>
      </c>
    </row>
    <row r="4243" spans="53:55" x14ac:dyDescent="0.25">
      <c r="BA4243" s="164" t="s">
        <v>4619</v>
      </c>
      <c r="BB4243" s="164">
        <v>2976.86</v>
      </c>
      <c r="BC4243" s="82">
        <f t="shared" si="83"/>
        <v>3602.0005999999998</v>
      </c>
    </row>
    <row r="4244" spans="53:55" x14ac:dyDescent="0.25">
      <c r="BA4244" s="164" t="s">
        <v>4620</v>
      </c>
      <c r="BB4244" s="164">
        <v>2976.86</v>
      </c>
      <c r="BC4244" s="82">
        <f t="shared" si="83"/>
        <v>3602.0005999999998</v>
      </c>
    </row>
    <row r="4245" spans="53:55" x14ac:dyDescent="0.25">
      <c r="BA4245" s="164" t="s">
        <v>4621</v>
      </c>
      <c r="BB4245" s="164">
        <v>3166.116</v>
      </c>
      <c r="BC4245" s="82">
        <f t="shared" si="83"/>
        <v>3831.00036</v>
      </c>
    </row>
    <row r="4246" spans="53:55" x14ac:dyDescent="0.25">
      <c r="BA4246" s="164" t="s">
        <v>4622</v>
      </c>
      <c r="BB4246" s="164">
        <v>3166.116</v>
      </c>
      <c r="BC4246" s="82">
        <f t="shared" si="83"/>
        <v>3831.00036</v>
      </c>
    </row>
    <row r="4247" spans="53:55" x14ac:dyDescent="0.25">
      <c r="BA4247" s="164" t="s">
        <v>4623</v>
      </c>
      <c r="BB4247" s="164">
        <v>2346.2809999999999</v>
      </c>
      <c r="BC4247" s="82">
        <f t="shared" si="83"/>
        <v>2839.0000099999997</v>
      </c>
    </row>
    <row r="4248" spans="53:55" x14ac:dyDescent="0.25">
      <c r="BA4248" s="164" t="s">
        <v>4624</v>
      </c>
      <c r="BB4248" s="164">
        <v>2346.2809999999999</v>
      </c>
      <c r="BC4248" s="82">
        <f t="shared" si="83"/>
        <v>2839.0000099999997</v>
      </c>
    </row>
    <row r="4249" spans="53:55" x14ac:dyDescent="0.25">
      <c r="BA4249" s="164" t="s">
        <v>4625</v>
      </c>
      <c r="BB4249" s="164">
        <v>2358.6779999999999</v>
      </c>
      <c r="BC4249" s="82">
        <f t="shared" si="83"/>
        <v>2854.00038</v>
      </c>
    </row>
    <row r="4250" spans="53:55" x14ac:dyDescent="0.25">
      <c r="BA4250" s="164" t="s">
        <v>4626</v>
      </c>
      <c r="BB4250" s="164">
        <v>2358.6779999999999</v>
      </c>
      <c r="BC4250" s="82">
        <f t="shared" si="83"/>
        <v>2854.00038</v>
      </c>
    </row>
    <row r="4251" spans="53:55" x14ac:dyDescent="0.25">
      <c r="BA4251" s="164" t="s">
        <v>4627</v>
      </c>
      <c r="BB4251" s="164">
        <v>2590.0830000000001</v>
      </c>
      <c r="BC4251" s="82">
        <f t="shared" si="83"/>
        <v>3134.0004300000001</v>
      </c>
    </row>
    <row r="4252" spans="53:55" x14ac:dyDescent="0.25">
      <c r="BA4252" s="164" t="s">
        <v>4628</v>
      </c>
      <c r="BB4252" s="164">
        <v>2590.0830000000001</v>
      </c>
      <c r="BC4252" s="82">
        <f t="shared" si="83"/>
        <v>3134.0004300000001</v>
      </c>
    </row>
    <row r="4253" spans="53:55" x14ac:dyDescent="0.25">
      <c r="BA4253" s="164" t="s">
        <v>4629</v>
      </c>
      <c r="BB4253" s="164">
        <v>3167.7689999999998</v>
      </c>
      <c r="BC4253" s="82">
        <f t="shared" si="83"/>
        <v>3833.0004899999994</v>
      </c>
    </row>
    <row r="4254" spans="53:55" x14ac:dyDescent="0.25">
      <c r="BA4254" s="164" t="s">
        <v>4630</v>
      </c>
      <c r="BB4254" s="164">
        <v>3167.7689999999998</v>
      </c>
      <c r="BC4254" s="82">
        <f t="shared" si="83"/>
        <v>3833.0004899999994</v>
      </c>
    </row>
    <row r="4255" spans="53:55" x14ac:dyDescent="0.25">
      <c r="BA4255" s="164" t="s">
        <v>4631</v>
      </c>
      <c r="BB4255" s="164">
        <v>3488.43</v>
      </c>
      <c r="BC4255" s="82">
        <f t="shared" si="83"/>
        <v>4221.0002999999997</v>
      </c>
    </row>
    <row r="4256" spans="53:55" x14ac:dyDescent="0.25">
      <c r="BA4256" s="164" t="s">
        <v>4632</v>
      </c>
      <c r="BB4256" s="164">
        <v>3488.43</v>
      </c>
      <c r="BC4256" s="82">
        <f t="shared" si="83"/>
        <v>4221.0002999999997</v>
      </c>
    </row>
    <row r="4257" spans="53:55" x14ac:dyDescent="0.25">
      <c r="BA4257" s="164" t="s">
        <v>4633</v>
      </c>
      <c r="BB4257" s="164">
        <v>3843.8020000000001</v>
      </c>
      <c r="BC4257" s="82">
        <f t="shared" si="83"/>
        <v>4651.0004200000003</v>
      </c>
    </row>
    <row r="4258" spans="53:55" x14ac:dyDescent="0.25">
      <c r="BA4258" s="164" t="s">
        <v>4634</v>
      </c>
      <c r="BB4258" s="164">
        <v>3843.8020000000001</v>
      </c>
      <c r="BC4258" s="82">
        <f t="shared" si="83"/>
        <v>4651.0004200000003</v>
      </c>
    </row>
    <row r="4259" spans="53:55" x14ac:dyDescent="0.25">
      <c r="BA4259" s="164" t="s">
        <v>4635</v>
      </c>
      <c r="BB4259" s="164">
        <v>2536.364</v>
      </c>
      <c r="BC4259" s="82">
        <f t="shared" si="83"/>
        <v>3069.0004399999998</v>
      </c>
    </row>
    <row r="4260" spans="53:55" x14ac:dyDescent="0.25">
      <c r="BA4260" s="164" t="s">
        <v>4636</v>
      </c>
      <c r="BB4260" s="164">
        <v>2536.364</v>
      </c>
      <c r="BC4260" s="82">
        <f t="shared" si="83"/>
        <v>3069.0004399999998</v>
      </c>
    </row>
    <row r="4261" spans="53:55" x14ac:dyDescent="0.25">
      <c r="BA4261" s="164" t="s">
        <v>4637</v>
      </c>
      <c r="BB4261" s="164">
        <v>2549.587</v>
      </c>
      <c r="BC4261" s="82">
        <f t="shared" si="83"/>
        <v>3085.00027</v>
      </c>
    </row>
    <row r="4262" spans="53:55" x14ac:dyDescent="0.25">
      <c r="BA4262" s="164" t="s">
        <v>4638</v>
      </c>
      <c r="BB4262" s="164">
        <v>2549.587</v>
      </c>
      <c r="BC4262" s="82">
        <f t="shared" si="83"/>
        <v>3085.00027</v>
      </c>
    </row>
    <row r="4263" spans="53:55" x14ac:dyDescent="0.25">
      <c r="BA4263" s="164" t="s">
        <v>4639</v>
      </c>
      <c r="BB4263" s="164">
        <v>2800.826</v>
      </c>
      <c r="BC4263" s="82">
        <f t="shared" si="83"/>
        <v>3388.99946</v>
      </c>
    </row>
    <row r="4264" spans="53:55" x14ac:dyDescent="0.25">
      <c r="BA4264" s="164" t="s">
        <v>4640</v>
      </c>
      <c r="BB4264" s="164">
        <v>2800.826</v>
      </c>
      <c r="BC4264" s="82">
        <f t="shared" si="83"/>
        <v>3388.99946</v>
      </c>
    </row>
    <row r="4265" spans="53:55" x14ac:dyDescent="0.25">
      <c r="BA4265" s="164" t="s">
        <v>4641</v>
      </c>
      <c r="BB4265" s="164">
        <v>3428.9259999999999</v>
      </c>
      <c r="BC4265" s="82">
        <f t="shared" si="83"/>
        <v>4149.0004600000002</v>
      </c>
    </row>
    <row r="4266" spans="53:55" x14ac:dyDescent="0.25">
      <c r="BA4266" s="164" t="s">
        <v>4642</v>
      </c>
      <c r="BB4266" s="164">
        <v>3428.9259999999999</v>
      </c>
      <c r="BC4266" s="82">
        <f t="shared" si="83"/>
        <v>4149.0004600000002</v>
      </c>
    </row>
    <row r="4267" spans="53:55" x14ac:dyDescent="0.25">
      <c r="BA4267" s="164" t="s">
        <v>4643</v>
      </c>
      <c r="BB4267" s="164">
        <v>3815.703</v>
      </c>
      <c r="BC4267" s="82">
        <f t="shared" si="83"/>
        <v>4617.0006299999995</v>
      </c>
    </row>
    <row r="4268" spans="53:55" x14ac:dyDescent="0.25">
      <c r="BA4268" s="164" t="s">
        <v>4644</v>
      </c>
      <c r="BB4268" s="164">
        <v>3815.703</v>
      </c>
      <c r="BC4268" s="82">
        <f t="shared" si="83"/>
        <v>4617.0006299999995</v>
      </c>
    </row>
    <row r="4269" spans="53:55" x14ac:dyDescent="0.25">
      <c r="BA4269" s="164" t="s">
        <v>4645</v>
      </c>
      <c r="BB4269" s="164">
        <v>4158.6779999999999</v>
      </c>
      <c r="BC4269" s="82">
        <f t="shared" si="83"/>
        <v>5032.0003799999995</v>
      </c>
    </row>
    <row r="4270" spans="53:55" x14ac:dyDescent="0.25">
      <c r="BA4270" s="164" t="s">
        <v>4646</v>
      </c>
      <c r="BB4270" s="164">
        <v>4158.6779999999999</v>
      </c>
      <c r="BC4270" s="82">
        <f t="shared" si="83"/>
        <v>5032.0003799999995</v>
      </c>
    </row>
    <row r="4271" spans="53:55" x14ac:dyDescent="0.25">
      <c r="BA4271" s="164" t="s">
        <v>4647</v>
      </c>
      <c r="BB4271" s="164">
        <v>541.322</v>
      </c>
      <c r="BC4271" s="82">
        <f t="shared" si="83"/>
        <v>654.99961999999994</v>
      </c>
    </row>
    <row r="4272" spans="53:55" x14ac:dyDescent="0.25">
      <c r="BA4272" s="164" t="s">
        <v>4648</v>
      </c>
      <c r="BB4272" s="164">
        <v>541.322</v>
      </c>
      <c r="BC4272" s="82">
        <f t="shared" si="83"/>
        <v>654.99961999999994</v>
      </c>
    </row>
    <row r="4273" spans="53:55" x14ac:dyDescent="0.25">
      <c r="BA4273" s="164" t="s">
        <v>4649</v>
      </c>
      <c r="BB4273" s="164">
        <v>566.11599999999999</v>
      </c>
      <c r="BC4273" s="82">
        <f t="shared" si="83"/>
        <v>685.00036</v>
      </c>
    </row>
    <row r="4274" spans="53:55" x14ac:dyDescent="0.25">
      <c r="BA4274" s="164" t="s">
        <v>4650</v>
      </c>
      <c r="BB4274" s="164">
        <v>566.11599999999999</v>
      </c>
      <c r="BC4274" s="82">
        <f t="shared" si="83"/>
        <v>685.00036</v>
      </c>
    </row>
    <row r="4275" spans="53:55" x14ac:dyDescent="0.25">
      <c r="BA4275" s="164" t="s">
        <v>4651</v>
      </c>
      <c r="BB4275" s="164">
        <v>638.01700000000005</v>
      </c>
      <c r="BC4275" s="82">
        <f t="shared" si="83"/>
        <v>772.00057000000004</v>
      </c>
    </row>
    <row r="4276" spans="53:55" x14ac:dyDescent="0.25">
      <c r="BA4276" s="164" t="s">
        <v>4652</v>
      </c>
      <c r="BB4276" s="164">
        <v>638.01700000000005</v>
      </c>
      <c r="BC4276" s="82">
        <f t="shared" si="83"/>
        <v>772.00057000000004</v>
      </c>
    </row>
    <row r="4277" spans="53:55" x14ac:dyDescent="0.25">
      <c r="BA4277" s="164" t="s">
        <v>4653</v>
      </c>
      <c r="BB4277" s="164">
        <v>731.40499999999997</v>
      </c>
      <c r="BC4277" s="82">
        <f t="shared" si="83"/>
        <v>885.00004999999999</v>
      </c>
    </row>
    <row r="4278" spans="53:55" x14ac:dyDescent="0.25">
      <c r="BA4278" s="164" t="s">
        <v>4654</v>
      </c>
      <c r="BB4278" s="164">
        <v>731.40499999999997</v>
      </c>
      <c r="BC4278" s="82">
        <f t="shared" si="83"/>
        <v>885.00004999999999</v>
      </c>
    </row>
    <row r="4279" spans="53:55" x14ac:dyDescent="0.25">
      <c r="BA4279" s="164" t="s">
        <v>4655</v>
      </c>
      <c r="BB4279" s="164">
        <v>885.95</v>
      </c>
      <c r="BC4279" s="82">
        <f t="shared" si="83"/>
        <v>1071.9995000000001</v>
      </c>
    </row>
    <row r="4280" spans="53:55" x14ac:dyDescent="0.25">
      <c r="BA4280" s="164" t="s">
        <v>4656</v>
      </c>
      <c r="BB4280" s="164">
        <v>885.95</v>
      </c>
      <c r="BC4280" s="82">
        <f t="shared" si="83"/>
        <v>1071.9995000000001</v>
      </c>
    </row>
    <row r="4281" spans="53:55" x14ac:dyDescent="0.25">
      <c r="BA4281" s="164" t="s">
        <v>4657</v>
      </c>
      <c r="BB4281" s="164">
        <v>1194.2149999999999</v>
      </c>
      <c r="BC4281" s="82">
        <f t="shared" si="83"/>
        <v>1445.0001499999998</v>
      </c>
    </row>
    <row r="4282" spans="53:55" x14ac:dyDescent="0.25">
      <c r="BA4282" s="164" t="s">
        <v>4658</v>
      </c>
      <c r="BB4282" s="164">
        <v>1194.2149999999999</v>
      </c>
      <c r="BC4282" s="82">
        <f t="shared" si="83"/>
        <v>1445.0001499999998</v>
      </c>
    </row>
    <row r="4283" spans="53:55" x14ac:dyDescent="0.25">
      <c r="BA4283" s="164" t="s">
        <v>4659</v>
      </c>
      <c r="BB4283" s="164">
        <v>1445.4549999999999</v>
      </c>
      <c r="BC4283" s="82">
        <f t="shared" si="83"/>
        <v>1749.0005499999997</v>
      </c>
    </row>
    <row r="4284" spans="53:55" x14ac:dyDescent="0.25">
      <c r="BA4284" s="164" t="s">
        <v>4660</v>
      </c>
      <c r="BB4284" s="164">
        <v>1445.4549999999999</v>
      </c>
      <c r="BC4284" s="82">
        <f t="shared" si="83"/>
        <v>1749.0005499999997</v>
      </c>
    </row>
    <row r="4285" spans="53:55" x14ac:dyDescent="0.25">
      <c r="BA4285" s="164" t="s">
        <v>4661</v>
      </c>
      <c r="BB4285" s="164">
        <v>1824.7929999999999</v>
      </c>
      <c r="BC4285" s="82">
        <f t="shared" si="83"/>
        <v>2207.9995299999996</v>
      </c>
    </row>
    <row r="4286" spans="53:55" x14ac:dyDescent="0.25">
      <c r="BA4286" s="164" t="s">
        <v>4662</v>
      </c>
      <c r="BB4286" s="164">
        <v>1824.7929999999999</v>
      </c>
      <c r="BC4286" s="82">
        <f t="shared" si="83"/>
        <v>2207.9995299999996</v>
      </c>
    </row>
    <row r="4287" spans="53:55" x14ac:dyDescent="0.25">
      <c r="BA4287" s="164" t="s">
        <v>4663</v>
      </c>
      <c r="BB4287" s="164">
        <v>2005.7850000000001</v>
      </c>
      <c r="BC4287" s="82">
        <f t="shared" si="83"/>
        <v>2426.9998500000002</v>
      </c>
    </row>
    <row r="4288" spans="53:55" x14ac:dyDescent="0.25">
      <c r="BA4288" s="164" t="s">
        <v>4664</v>
      </c>
      <c r="BB4288" s="164">
        <v>2005.7850000000001</v>
      </c>
      <c r="BC4288" s="82">
        <f t="shared" si="83"/>
        <v>2426.9998500000002</v>
      </c>
    </row>
    <row r="4289" spans="53:55" x14ac:dyDescent="0.25">
      <c r="BA4289" s="164" t="s">
        <v>4665</v>
      </c>
      <c r="BB4289" s="164">
        <v>2402.4789999999998</v>
      </c>
      <c r="BC4289" s="82">
        <f t="shared" si="83"/>
        <v>2906.9995899999999</v>
      </c>
    </row>
    <row r="4290" spans="53:55" x14ac:dyDescent="0.25">
      <c r="BA4290" s="164" t="s">
        <v>4666</v>
      </c>
      <c r="BB4290" s="164">
        <v>2402.4789999999998</v>
      </c>
      <c r="BC4290" s="82">
        <f t="shared" si="83"/>
        <v>2906.9995899999999</v>
      </c>
    </row>
    <row r="4291" spans="53:55" x14ac:dyDescent="0.25">
      <c r="BA4291" s="164" t="s">
        <v>4667</v>
      </c>
      <c r="BB4291" s="164">
        <v>2795.0410000000002</v>
      </c>
      <c r="BC4291" s="82">
        <f t="shared" ref="BC4291:BC4354" si="84">BB4291*1.21</f>
        <v>3381.9996100000003</v>
      </c>
    </row>
    <row r="4292" spans="53:55" x14ac:dyDescent="0.25">
      <c r="BA4292" s="164" t="s">
        <v>4668</v>
      </c>
      <c r="BB4292" s="164">
        <v>2795.0410000000002</v>
      </c>
      <c r="BC4292" s="82">
        <f t="shared" si="84"/>
        <v>3381.9996100000003</v>
      </c>
    </row>
    <row r="4293" spans="53:55" x14ac:dyDescent="0.25">
      <c r="BA4293" s="164" t="s">
        <v>4669</v>
      </c>
      <c r="BB4293" s="164">
        <v>785.12400000000002</v>
      </c>
      <c r="BC4293" s="82">
        <f t="shared" si="84"/>
        <v>950.00004000000001</v>
      </c>
    </row>
    <row r="4294" spans="53:55" x14ac:dyDescent="0.25">
      <c r="BA4294" s="164" t="s">
        <v>4670</v>
      </c>
      <c r="BB4294" s="164">
        <v>785.12400000000002</v>
      </c>
      <c r="BC4294" s="82">
        <f t="shared" si="84"/>
        <v>950.00004000000001</v>
      </c>
    </row>
    <row r="4295" spans="53:55" x14ac:dyDescent="0.25">
      <c r="BA4295" s="164" t="s">
        <v>4671</v>
      </c>
      <c r="BB4295" s="164">
        <v>952.89300000000003</v>
      </c>
      <c r="BC4295" s="82">
        <f t="shared" si="84"/>
        <v>1153.00053</v>
      </c>
    </row>
    <row r="4296" spans="53:55" x14ac:dyDescent="0.25">
      <c r="BA4296" s="164" t="s">
        <v>4672</v>
      </c>
      <c r="BB4296" s="164">
        <v>952.89300000000003</v>
      </c>
      <c r="BC4296" s="82">
        <f t="shared" si="84"/>
        <v>1153.00053</v>
      </c>
    </row>
    <row r="4297" spans="53:55" x14ac:dyDescent="0.25">
      <c r="BA4297" s="164" t="s">
        <v>4673</v>
      </c>
      <c r="BB4297" s="164">
        <v>1288.43</v>
      </c>
      <c r="BC4297" s="82">
        <f t="shared" si="84"/>
        <v>1559.0002999999999</v>
      </c>
    </row>
    <row r="4298" spans="53:55" x14ac:dyDescent="0.25">
      <c r="BA4298" s="164" t="s">
        <v>4674</v>
      </c>
      <c r="BB4298" s="164">
        <v>1288.43</v>
      </c>
      <c r="BC4298" s="82">
        <f t="shared" si="84"/>
        <v>1559.0002999999999</v>
      </c>
    </row>
    <row r="4299" spans="53:55" x14ac:dyDescent="0.25">
      <c r="BA4299" s="164" t="s">
        <v>4675</v>
      </c>
      <c r="BB4299" s="164">
        <v>1561.1569999999999</v>
      </c>
      <c r="BC4299" s="82">
        <f t="shared" si="84"/>
        <v>1888.9999699999998</v>
      </c>
    </row>
    <row r="4300" spans="53:55" x14ac:dyDescent="0.25">
      <c r="BA4300" s="164" t="s">
        <v>4676</v>
      </c>
      <c r="BB4300" s="164">
        <v>1561.1569999999999</v>
      </c>
      <c r="BC4300" s="82">
        <f t="shared" si="84"/>
        <v>1888.9999699999998</v>
      </c>
    </row>
    <row r="4301" spans="53:55" x14ac:dyDescent="0.25">
      <c r="BA4301" s="164" t="s">
        <v>4677</v>
      </c>
      <c r="BB4301" s="164">
        <v>1973.5540000000001</v>
      </c>
      <c r="BC4301" s="82">
        <f t="shared" si="84"/>
        <v>2388.0003400000001</v>
      </c>
    </row>
    <row r="4302" spans="53:55" x14ac:dyDescent="0.25">
      <c r="BA4302" s="164" t="s">
        <v>4678</v>
      </c>
      <c r="BB4302" s="164">
        <v>1973.5540000000001</v>
      </c>
      <c r="BC4302" s="82">
        <f t="shared" si="84"/>
        <v>2388.0003400000001</v>
      </c>
    </row>
    <row r="4303" spans="53:55" x14ac:dyDescent="0.25">
      <c r="BA4303" s="164" t="s">
        <v>4679</v>
      </c>
      <c r="BB4303" s="164">
        <v>2208.2649999999999</v>
      </c>
      <c r="BC4303" s="82">
        <f t="shared" si="84"/>
        <v>2672.00065</v>
      </c>
    </row>
    <row r="4304" spans="53:55" x14ac:dyDescent="0.25">
      <c r="BA4304" s="164" t="s">
        <v>4680</v>
      </c>
      <c r="BB4304" s="164">
        <v>2208.2649999999999</v>
      </c>
      <c r="BC4304" s="82">
        <f t="shared" si="84"/>
        <v>2672.00065</v>
      </c>
    </row>
    <row r="4305" spans="53:55" x14ac:dyDescent="0.25">
      <c r="BA4305" s="164" t="s">
        <v>4681</v>
      </c>
      <c r="BB4305" s="164">
        <v>2597.5210000000002</v>
      </c>
      <c r="BC4305" s="82">
        <f t="shared" si="84"/>
        <v>3143.0004100000001</v>
      </c>
    </row>
    <row r="4306" spans="53:55" x14ac:dyDescent="0.25">
      <c r="BA4306" s="164" t="s">
        <v>4682</v>
      </c>
      <c r="BB4306" s="164">
        <v>2597.5210000000002</v>
      </c>
      <c r="BC4306" s="82">
        <f t="shared" si="84"/>
        <v>3143.0004100000001</v>
      </c>
    </row>
    <row r="4307" spans="53:55" x14ac:dyDescent="0.25">
      <c r="BA4307" s="164" t="s">
        <v>4683</v>
      </c>
      <c r="BB4307" s="164">
        <v>3023.9670000000001</v>
      </c>
      <c r="BC4307" s="82">
        <f t="shared" si="84"/>
        <v>3659.0000700000001</v>
      </c>
    </row>
    <row r="4308" spans="53:55" x14ac:dyDescent="0.25">
      <c r="BA4308" s="164" t="s">
        <v>4684</v>
      </c>
      <c r="BB4308" s="164">
        <v>3023.9670000000001</v>
      </c>
      <c r="BC4308" s="82">
        <f t="shared" si="84"/>
        <v>3659.0000700000001</v>
      </c>
    </row>
    <row r="4309" spans="53:55" x14ac:dyDescent="0.25">
      <c r="BA4309" s="164" t="s">
        <v>4685</v>
      </c>
      <c r="BB4309" s="164">
        <v>1475.2070000000001</v>
      </c>
      <c r="BC4309" s="82">
        <f t="shared" si="84"/>
        <v>1785.0004700000002</v>
      </c>
    </row>
    <row r="4310" spans="53:55" x14ac:dyDescent="0.25">
      <c r="BA4310" s="164" t="s">
        <v>4686</v>
      </c>
      <c r="BB4310" s="164">
        <v>1475.2070000000001</v>
      </c>
      <c r="BC4310" s="82">
        <f t="shared" si="84"/>
        <v>1785.0004700000002</v>
      </c>
    </row>
    <row r="4311" spans="53:55" x14ac:dyDescent="0.25">
      <c r="BA4311" s="164" t="s">
        <v>4687</v>
      </c>
      <c r="BB4311" s="164">
        <v>1681.818</v>
      </c>
      <c r="BC4311" s="82">
        <f t="shared" si="84"/>
        <v>2034.9997799999999</v>
      </c>
    </row>
    <row r="4312" spans="53:55" x14ac:dyDescent="0.25">
      <c r="BA4312" s="164" t="s">
        <v>4688</v>
      </c>
      <c r="BB4312" s="164">
        <v>1681.818</v>
      </c>
      <c r="BC4312" s="82">
        <f t="shared" si="84"/>
        <v>2034.9997799999999</v>
      </c>
    </row>
    <row r="4313" spans="53:55" x14ac:dyDescent="0.25">
      <c r="BA4313" s="164" t="s">
        <v>4689</v>
      </c>
      <c r="BB4313" s="164">
        <v>2206.6120000000001</v>
      </c>
      <c r="BC4313" s="82">
        <f t="shared" si="84"/>
        <v>2670.0005200000001</v>
      </c>
    </row>
    <row r="4314" spans="53:55" x14ac:dyDescent="0.25">
      <c r="BA4314" s="164" t="s">
        <v>4690</v>
      </c>
      <c r="BB4314" s="164">
        <v>2206.6120000000001</v>
      </c>
      <c r="BC4314" s="82">
        <f t="shared" si="84"/>
        <v>2670.0005200000001</v>
      </c>
    </row>
    <row r="4315" spans="53:55" x14ac:dyDescent="0.25">
      <c r="BA4315" s="164" t="s">
        <v>4691</v>
      </c>
      <c r="BB4315" s="164">
        <v>2541.3220000000001</v>
      </c>
      <c r="BC4315" s="82">
        <f t="shared" si="84"/>
        <v>3074.99962</v>
      </c>
    </row>
    <row r="4316" spans="53:55" x14ac:dyDescent="0.25">
      <c r="BA4316" s="164" t="s">
        <v>4692</v>
      </c>
      <c r="BB4316" s="164">
        <v>2541.3220000000001</v>
      </c>
      <c r="BC4316" s="82">
        <f t="shared" si="84"/>
        <v>3074.99962</v>
      </c>
    </row>
    <row r="4317" spans="53:55" x14ac:dyDescent="0.25">
      <c r="BA4317" s="164" t="s">
        <v>4693</v>
      </c>
      <c r="BB4317" s="164">
        <v>2717.355</v>
      </c>
      <c r="BC4317" s="82">
        <f t="shared" si="84"/>
        <v>3287.99955</v>
      </c>
    </row>
    <row r="4318" spans="53:55" x14ac:dyDescent="0.25">
      <c r="BA4318" s="164" t="s">
        <v>4694</v>
      </c>
      <c r="BB4318" s="164">
        <v>2717.355</v>
      </c>
      <c r="BC4318" s="82">
        <f t="shared" si="84"/>
        <v>3287.99955</v>
      </c>
    </row>
    <row r="4319" spans="53:55" x14ac:dyDescent="0.25">
      <c r="BA4319" s="164" t="s">
        <v>4695</v>
      </c>
      <c r="BB4319" s="164">
        <v>3120.6610000000001</v>
      </c>
      <c r="BC4319" s="82">
        <f t="shared" si="84"/>
        <v>3775.9998099999998</v>
      </c>
    </row>
    <row r="4320" spans="53:55" x14ac:dyDescent="0.25">
      <c r="BA4320" s="164" t="s">
        <v>4696</v>
      </c>
      <c r="BB4320" s="164">
        <v>3120.6610000000001</v>
      </c>
      <c r="BC4320" s="82">
        <f t="shared" si="84"/>
        <v>3775.9998099999998</v>
      </c>
    </row>
    <row r="4321" spans="53:55" x14ac:dyDescent="0.25">
      <c r="BA4321" s="164" t="s">
        <v>4697</v>
      </c>
      <c r="BB4321" s="164">
        <v>1590.0830000000001</v>
      </c>
      <c r="BC4321" s="82">
        <f t="shared" si="84"/>
        <v>1924.0004300000001</v>
      </c>
    </row>
    <row r="4322" spans="53:55" x14ac:dyDescent="0.25">
      <c r="BA4322" s="164" t="s">
        <v>4698</v>
      </c>
      <c r="BB4322" s="164">
        <v>1590.0830000000001</v>
      </c>
      <c r="BC4322" s="82">
        <f t="shared" si="84"/>
        <v>1924.0004300000001</v>
      </c>
    </row>
    <row r="4323" spans="53:55" x14ac:dyDescent="0.25">
      <c r="BA4323" s="164" t="s">
        <v>4699</v>
      </c>
      <c r="BB4323" s="164">
        <v>1814.05</v>
      </c>
      <c r="BC4323" s="82">
        <f t="shared" si="84"/>
        <v>2195.0005000000001</v>
      </c>
    </row>
    <row r="4324" spans="53:55" x14ac:dyDescent="0.25">
      <c r="BA4324" s="164" t="s">
        <v>4700</v>
      </c>
      <c r="BB4324" s="164">
        <v>1814.05</v>
      </c>
      <c r="BC4324" s="82">
        <f t="shared" si="84"/>
        <v>2195.0005000000001</v>
      </c>
    </row>
    <row r="4325" spans="53:55" x14ac:dyDescent="0.25">
      <c r="BA4325" s="164" t="s">
        <v>4701</v>
      </c>
      <c r="BB4325" s="164">
        <v>2422.3139999999999</v>
      </c>
      <c r="BC4325" s="82">
        <f t="shared" si="84"/>
        <v>2930.9999399999997</v>
      </c>
    </row>
    <row r="4326" spans="53:55" x14ac:dyDescent="0.25">
      <c r="BA4326" s="164" t="s">
        <v>4702</v>
      </c>
      <c r="BB4326" s="164">
        <v>2422.3139999999999</v>
      </c>
      <c r="BC4326" s="82">
        <f t="shared" si="84"/>
        <v>2930.9999399999997</v>
      </c>
    </row>
    <row r="4327" spans="53:55" x14ac:dyDescent="0.25">
      <c r="BA4327" s="164" t="s">
        <v>4703</v>
      </c>
      <c r="BB4327" s="164">
        <v>2745.4549999999999</v>
      </c>
      <c r="BC4327" s="82">
        <f t="shared" si="84"/>
        <v>3322.0005499999997</v>
      </c>
    </row>
    <row r="4328" spans="53:55" x14ac:dyDescent="0.25">
      <c r="BA4328" s="164" t="s">
        <v>4704</v>
      </c>
      <c r="BB4328" s="164">
        <v>2745.4549999999999</v>
      </c>
      <c r="BC4328" s="82">
        <f t="shared" si="84"/>
        <v>3322.0005499999997</v>
      </c>
    </row>
    <row r="4329" spans="53:55" x14ac:dyDescent="0.25">
      <c r="BA4329" s="164" t="s">
        <v>4705</v>
      </c>
      <c r="BB4329" s="164">
        <v>2935.5369999999998</v>
      </c>
      <c r="BC4329" s="82">
        <f t="shared" si="84"/>
        <v>3551.9997699999994</v>
      </c>
    </row>
    <row r="4330" spans="53:55" x14ac:dyDescent="0.25">
      <c r="BA4330" s="164" t="s">
        <v>4706</v>
      </c>
      <c r="BB4330" s="164">
        <v>2935.5369999999998</v>
      </c>
      <c r="BC4330" s="82">
        <f t="shared" si="84"/>
        <v>3551.9997699999994</v>
      </c>
    </row>
    <row r="4331" spans="53:55" x14ac:dyDescent="0.25">
      <c r="BA4331" s="164" t="s">
        <v>4707</v>
      </c>
      <c r="BB4331" s="164">
        <v>3373.5540000000001</v>
      </c>
      <c r="BC4331" s="82">
        <f t="shared" si="84"/>
        <v>4082.0003400000001</v>
      </c>
    </row>
    <row r="4332" spans="53:55" x14ac:dyDescent="0.25">
      <c r="BA4332" s="164" t="s">
        <v>4708</v>
      </c>
      <c r="BB4332" s="164">
        <v>3373.5540000000001</v>
      </c>
      <c r="BC4332" s="82">
        <f t="shared" si="84"/>
        <v>4082.0003400000001</v>
      </c>
    </row>
    <row r="4333" spans="53:55" x14ac:dyDescent="0.25">
      <c r="BA4333" s="164" t="s">
        <v>4709</v>
      </c>
      <c r="BB4333" s="164">
        <v>1059.5039999999999</v>
      </c>
      <c r="BC4333" s="82">
        <f t="shared" si="84"/>
        <v>1281.9998399999999</v>
      </c>
    </row>
    <row r="4334" spans="53:55" x14ac:dyDescent="0.25">
      <c r="BA4334" s="164" t="s">
        <v>4710</v>
      </c>
      <c r="BB4334" s="164">
        <v>1122.3140000000001</v>
      </c>
      <c r="BC4334" s="82">
        <f t="shared" si="84"/>
        <v>1357.9999400000002</v>
      </c>
    </row>
    <row r="4335" spans="53:55" x14ac:dyDescent="0.25">
      <c r="BA4335" s="164" t="s">
        <v>4711</v>
      </c>
      <c r="BB4335" s="164">
        <v>1303.306</v>
      </c>
      <c r="BC4335" s="82">
        <f t="shared" si="84"/>
        <v>1577.00026</v>
      </c>
    </row>
    <row r="4336" spans="53:55" x14ac:dyDescent="0.25">
      <c r="BA4336" s="164" t="s">
        <v>4712</v>
      </c>
      <c r="BB4336" s="164">
        <v>1483.471</v>
      </c>
      <c r="BC4336" s="82">
        <f t="shared" si="84"/>
        <v>1794.99991</v>
      </c>
    </row>
    <row r="4337" spans="53:55" x14ac:dyDescent="0.25">
      <c r="BA4337" s="164" t="s">
        <v>4713</v>
      </c>
      <c r="BB4337" s="164">
        <v>1610.7439999999999</v>
      </c>
      <c r="BC4337" s="82">
        <f t="shared" si="84"/>
        <v>1949.0002399999998</v>
      </c>
    </row>
    <row r="4338" spans="53:55" x14ac:dyDescent="0.25">
      <c r="BA4338" s="164" t="s">
        <v>4714</v>
      </c>
      <c r="BB4338" s="164">
        <v>2187.6030000000001</v>
      </c>
      <c r="BC4338" s="82">
        <f t="shared" si="84"/>
        <v>2646.9996299999998</v>
      </c>
    </row>
    <row r="4339" spans="53:55" x14ac:dyDescent="0.25">
      <c r="BA4339" s="164" t="s">
        <v>4715</v>
      </c>
      <c r="BB4339" s="164">
        <v>2213.223</v>
      </c>
      <c r="BC4339" s="82">
        <f t="shared" si="84"/>
        <v>2677.9998299999997</v>
      </c>
    </row>
    <row r="4340" spans="53:55" x14ac:dyDescent="0.25">
      <c r="BA4340" s="164" t="s">
        <v>4716</v>
      </c>
      <c r="BB4340" s="164">
        <v>2409.0909999999999</v>
      </c>
      <c r="BC4340" s="82">
        <f t="shared" si="84"/>
        <v>2915.0001099999999</v>
      </c>
    </row>
    <row r="4341" spans="53:55" x14ac:dyDescent="0.25">
      <c r="BA4341" s="164" t="s">
        <v>4717</v>
      </c>
      <c r="BB4341" s="164">
        <v>2600</v>
      </c>
      <c r="BC4341" s="82">
        <f t="shared" si="84"/>
        <v>3146</v>
      </c>
    </row>
    <row r="4342" spans="53:55" x14ac:dyDescent="0.25">
      <c r="BA4342" s="164" t="s">
        <v>4718</v>
      </c>
      <c r="BB4342" s="164">
        <v>1131.405</v>
      </c>
      <c r="BC4342" s="82">
        <f t="shared" si="84"/>
        <v>1369.0000499999999</v>
      </c>
    </row>
    <row r="4343" spans="53:55" x14ac:dyDescent="0.25">
      <c r="BA4343" s="164" t="s">
        <v>4719</v>
      </c>
      <c r="BB4343" s="164">
        <v>1209.9169999999999</v>
      </c>
      <c r="BC4343" s="82">
        <f t="shared" si="84"/>
        <v>1463.9995699999999</v>
      </c>
    </row>
    <row r="4344" spans="53:55" x14ac:dyDescent="0.25">
      <c r="BA4344" s="164" t="s">
        <v>4720</v>
      </c>
      <c r="BB4344" s="164">
        <v>1403.306</v>
      </c>
      <c r="BC4344" s="82">
        <f t="shared" si="84"/>
        <v>1698.00026</v>
      </c>
    </row>
    <row r="4345" spans="53:55" x14ac:dyDescent="0.25">
      <c r="BA4345" s="164" t="s">
        <v>4721</v>
      </c>
      <c r="BB4345" s="164">
        <v>1601.653</v>
      </c>
      <c r="BC4345" s="82">
        <f t="shared" si="84"/>
        <v>1938.0001299999999</v>
      </c>
    </row>
    <row r="4346" spans="53:55" x14ac:dyDescent="0.25">
      <c r="BA4346" s="164" t="s">
        <v>4722</v>
      </c>
      <c r="BB4346" s="164">
        <v>1749.587</v>
      </c>
      <c r="BC4346" s="82">
        <f t="shared" si="84"/>
        <v>2117.00027</v>
      </c>
    </row>
    <row r="4347" spans="53:55" x14ac:dyDescent="0.25">
      <c r="BA4347" s="164" t="s">
        <v>4723</v>
      </c>
      <c r="BB4347" s="164">
        <v>2405.7849999999999</v>
      </c>
      <c r="BC4347" s="82">
        <f t="shared" si="84"/>
        <v>2910.9998499999997</v>
      </c>
    </row>
    <row r="4348" spans="53:55" x14ac:dyDescent="0.25">
      <c r="BA4348" s="164" t="s">
        <v>4724</v>
      </c>
      <c r="BB4348" s="164">
        <v>2433.058</v>
      </c>
      <c r="BC4348" s="82">
        <f t="shared" si="84"/>
        <v>2944.00018</v>
      </c>
    </row>
    <row r="4349" spans="53:55" x14ac:dyDescent="0.25">
      <c r="BA4349" s="164" t="s">
        <v>4725</v>
      </c>
      <c r="BB4349" s="164">
        <v>2646.2809999999999</v>
      </c>
      <c r="BC4349" s="82">
        <f t="shared" si="84"/>
        <v>3202.0000099999997</v>
      </c>
    </row>
    <row r="4350" spans="53:55" x14ac:dyDescent="0.25">
      <c r="BA4350" s="164" t="s">
        <v>4726</v>
      </c>
      <c r="BB4350" s="164">
        <v>2811.57</v>
      </c>
      <c r="BC4350" s="82">
        <f t="shared" si="84"/>
        <v>3401.9997000000003</v>
      </c>
    </row>
    <row r="4351" spans="53:55" x14ac:dyDescent="0.25">
      <c r="BA4351" s="164" t="s">
        <v>4727</v>
      </c>
      <c r="BB4351" s="164">
        <v>1440.4960000000001</v>
      </c>
      <c r="BC4351" s="82">
        <f t="shared" si="84"/>
        <v>1743.0001600000001</v>
      </c>
    </row>
    <row r="4352" spans="53:55" x14ac:dyDescent="0.25">
      <c r="BA4352" s="164" t="s">
        <v>4728</v>
      </c>
      <c r="BB4352" s="164">
        <v>1602.479</v>
      </c>
      <c r="BC4352" s="82">
        <f t="shared" si="84"/>
        <v>1938.9995899999999</v>
      </c>
    </row>
    <row r="4353" spans="53:55" x14ac:dyDescent="0.25">
      <c r="BA4353" s="164" t="s">
        <v>4729</v>
      </c>
      <c r="BB4353" s="164">
        <v>1817.355</v>
      </c>
      <c r="BC4353" s="82">
        <f t="shared" si="84"/>
        <v>2198.99955</v>
      </c>
    </row>
    <row r="4354" spans="53:55" x14ac:dyDescent="0.25">
      <c r="BA4354" s="164" t="s">
        <v>4730</v>
      </c>
      <c r="BB4354" s="164">
        <v>2104.9589999999998</v>
      </c>
      <c r="BC4354" s="82">
        <f t="shared" si="84"/>
        <v>2547.0003899999997</v>
      </c>
    </row>
    <row r="4355" spans="53:55" x14ac:dyDescent="0.25">
      <c r="BA4355" s="164" t="s">
        <v>4731</v>
      </c>
      <c r="BB4355" s="164">
        <v>2925.62</v>
      </c>
      <c r="BC4355" s="82">
        <f t="shared" ref="BC4355:BC4418" si="85">BB4355*1.21</f>
        <v>3540.0001999999999</v>
      </c>
    </row>
    <row r="4356" spans="53:55" x14ac:dyDescent="0.25">
      <c r="BA4356" s="164" t="s">
        <v>4732</v>
      </c>
      <c r="BB4356" s="164">
        <v>3028.9259999999999</v>
      </c>
      <c r="BC4356" s="82">
        <f t="shared" si="85"/>
        <v>3665.0004599999997</v>
      </c>
    </row>
    <row r="4357" spans="53:55" x14ac:dyDescent="0.25">
      <c r="BA4357" s="164" t="s">
        <v>4733</v>
      </c>
      <c r="BB4357" s="164">
        <v>3252.0659999999998</v>
      </c>
      <c r="BC4357" s="82">
        <f t="shared" si="85"/>
        <v>3934.9998599999994</v>
      </c>
    </row>
    <row r="4358" spans="53:55" x14ac:dyDescent="0.25">
      <c r="BA4358" s="164" t="s">
        <v>4734</v>
      </c>
      <c r="BB4358" s="164">
        <v>3453.7190000000001</v>
      </c>
      <c r="BC4358" s="82">
        <f t="shared" si="85"/>
        <v>4178.9999900000003</v>
      </c>
    </row>
    <row r="4359" spans="53:55" x14ac:dyDescent="0.25">
      <c r="BA4359" s="164" t="s">
        <v>4735</v>
      </c>
      <c r="BB4359" s="164">
        <v>1552.893</v>
      </c>
      <c r="BC4359" s="82">
        <f t="shared" si="85"/>
        <v>1879.00053</v>
      </c>
    </row>
    <row r="4360" spans="53:55" x14ac:dyDescent="0.25">
      <c r="BA4360" s="164" t="s">
        <v>4736</v>
      </c>
      <c r="BB4360" s="164">
        <v>1715.703</v>
      </c>
      <c r="BC4360" s="82">
        <f t="shared" si="85"/>
        <v>2076.00063</v>
      </c>
    </row>
    <row r="4361" spans="53:55" x14ac:dyDescent="0.25">
      <c r="BA4361" s="164" t="s">
        <v>4737</v>
      </c>
      <c r="BB4361" s="164">
        <v>1960.3309999999999</v>
      </c>
      <c r="BC4361" s="82">
        <f t="shared" si="85"/>
        <v>2372.0005099999998</v>
      </c>
    </row>
    <row r="4362" spans="53:55" x14ac:dyDescent="0.25">
      <c r="BA4362" s="164" t="s">
        <v>4738</v>
      </c>
      <c r="BB4362" s="164">
        <v>2255.3719999999998</v>
      </c>
      <c r="BC4362" s="82">
        <f t="shared" si="85"/>
        <v>2729.0001199999997</v>
      </c>
    </row>
    <row r="4363" spans="53:55" x14ac:dyDescent="0.25">
      <c r="BA4363" s="164" t="s">
        <v>4739</v>
      </c>
      <c r="BB4363" s="164">
        <v>3199.174</v>
      </c>
      <c r="BC4363" s="82">
        <f t="shared" si="85"/>
        <v>3871.00054</v>
      </c>
    </row>
    <row r="4364" spans="53:55" x14ac:dyDescent="0.25">
      <c r="BA4364" s="164" t="s">
        <v>4740</v>
      </c>
      <c r="BB4364" s="164">
        <v>3316.529</v>
      </c>
      <c r="BC4364" s="82">
        <f t="shared" si="85"/>
        <v>4013.00009</v>
      </c>
    </row>
    <row r="4365" spans="53:55" x14ac:dyDescent="0.25">
      <c r="BA4365" s="164" t="s">
        <v>4741</v>
      </c>
      <c r="BB4365" s="164">
        <v>3517.355</v>
      </c>
      <c r="BC4365" s="82">
        <f t="shared" si="85"/>
        <v>4255.9995499999995</v>
      </c>
    </row>
    <row r="4366" spans="53:55" x14ac:dyDescent="0.25">
      <c r="BA4366" s="164" t="s">
        <v>4742</v>
      </c>
      <c r="BB4366" s="164">
        <v>3696.694</v>
      </c>
      <c r="BC4366" s="82">
        <f t="shared" si="85"/>
        <v>4472.9997400000002</v>
      </c>
    </row>
    <row r="4367" spans="53:55" x14ac:dyDescent="0.25">
      <c r="BA4367" s="164" t="s">
        <v>4743</v>
      </c>
      <c r="BB4367" s="164">
        <v>1837.19</v>
      </c>
      <c r="BC4367" s="82">
        <f t="shared" si="85"/>
        <v>2222.9998999999998</v>
      </c>
    </row>
    <row r="4368" spans="53:55" x14ac:dyDescent="0.25">
      <c r="BA4368" s="164" t="s">
        <v>4744</v>
      </c>
      <c r="BB4368" s="164">
        <v>1837.19</v>
      </c>
      <c r="BC4368" s="82">
        <f t="shared" si="85"/>
        <v>2222.9998999999998</v>
      </c>
    </row>
    <row r="4369" spans="53:55" x14ac:dyDescent="0.25">
      <c r="BA4369" s="164" t="s">
        <v>4745</v>
      </c>
      <c r="BB4369" s="164">
        <v>1848.76</v>
      </c>
      <c r="BC4369" s="82">
        <f t="shared" si="85"/>
        <v>2236.9996000000001</v>
      </c>
    </row>
    <row r="4370" spans="53:55" x14ac:dyDescent="0.25">
      <c r="BA4370" s="164" t="s">
        <v>4746</v>
      </c>
      <c r="BB4370" s="164">
        <v>1848.76</v>
      </c>
      <c r="BC4370" s="82">
        <f t="shared" si="85"/>
        <v>2236.9996000000001</v>
      </c>
    </row>
    <row r="4371" spans="53:55" x14ac:dyDescent="0.25">
      <c r="BA4371" s="164" t="s">
        <v>4747</v>
      </c>
      <c r="BB4371" s="164">
        <v>2002.479</v>
      </c>
      <c r="BC4371" s="82">
        <f t="shared" si="85"/>
        <v>2422.9995899999999</v>
      </c>
    </row>
    <row r="4372" spans="53:55" x14ac:dyDescent="0.25">
      <c r="BA4372" s="164" t="s">
        <v>4748</v>
      </c>
      <c r="BB4372" s="164">
        <v>2002.479</v>
      </c>
      <c r="BC4372" s="82">
        <f t="shared" si="85"/>
        <v>2422.9995899999999</v>
      </c>
    </row>
    <row r="4373" spans="53:55" x14ac:dyDescent="0.25">
      <c r="BA4373" s="164" t="s">
        <v>4749</v>
      </c>
      <c r="BB4373" s="164">
        <v>2479.3389999999999</v>
      </c>
      <c r="BC4373" s="82">
        <f t="shared" si="85"/>
        <v>3000.0001899999997</v>
      </c>
    </row>
    <row r="4374" spans="53:55" x14ac:dyDescent="0.25">
      <c r="BA4374" s="164" t="s">
        <v>4750</v>
      </c>
      <c r="BB4374" s="164">
        <v>2479.3389999999999</v>
      </c>
      <c r="BC4374" s="82">
        <f t="shared" si="85"/>
        <v>3000.0001899999997</v>
      </c>
    </row>
    <row r="4375" spans="53:55" x14ac:dyDescent="0.25">
      <c r="BA4375" s="164" t="s">
        <v>4751</v>
      </c>
      <c r="BB4375" s="164">
        <v>2714.05</v>
      </c>
      <c r="BC4375" s="82">
        <f t="shared" si="85"/>
        <v>3284.0005000000001</v>
      </c>
    </row>
    <row r="4376" spans="53:55" x14ac:dyDescent="0.25">
      <c r="BA4376" s="164" t="s">
        <v>4752</v>
      </c>
      <c r="BB4376" s="164">
        <v>2714.05</v>
      </c>
      <c r="BC4376" s="82">
        <f t="shared" si="85"/>
        <v>3284.0005000000001</v>
      </c>
    </row>
    <row r="4377" spans="53:55" x14ac:dyDescent="0.25">
      <c r="BA4377" s="164" t="s">
        <v>4753</v>
      </c>
      <c r="BB4377" s="164">
        <v>2887.6030000000001</v>
      </c>
      <c r="BC4377" s="82">
        <f t="shared" si="85"/>
        <v>3493.9996299999998</v>
      </c>
    </row>
    <row r="4378" spans="53:55" x14ac:dyDescent="0.25">
      <c r="BA4378" s="164" t="s">
        <v>4754</v>
      </c>
      <c r="BB4378" s="164">
        <v>2887.6030000000001</v>
      </c>
      <c r="BC4378" s="82">
        <f t="shared" si="85"/>
        <v>3493.9996299999998</v>
      </c>
    </row>
    <row r="4379" spans="53:55" x14ac:dyDescent="0.25">
      <c r="BA4379" s="164" t="s">
        <v>4755</v>
      </c>
      <c r="BB4379" s="164">
        <v>1985.95</v>
      </c>
      <c r="BC4379" s="82">
        <f t="shared" si="85"/>
        <v>2402.9994999999999</v>
      </c>
    </row>
    <row r="4380" spans="53:55" x14ac:dyDescent="0.25">
      <c r="BA4380" s="164" t="s">
        <v>4756</v>
      </c>
      <c r="BB4380" s="164">
        <v>1985.95</v>
      </c>
      <c r="BC4380" s="82">
        <f t="shared" si="85"/>
        <v>2402.9994999999999</v>
      </c>
    </row>
    <row r="4381" spans="53:55" x14ac:dyDescent="0.25">
      <c r="BA4381" s="164" t="s">
        <v>4757</v>
      </c>
      <c r="BB4381" s="164">
        <v>1999.174</v>
      </c>
      <c r="BC4381" s="82">
        <f t="shared" si="85"/>
        <v>2419.00054</v>
      </c>
    </row>
    <row r="4382" spans="53:55" x14ac:dyDescent="0.25">
      <c r="BA4382" s="164" t="s">
        <v>4758</v>
      </c>
      <c r="BB4382" s="164">
        <v>1999.174</v>
      </c>
      <c r="BC4382" s="82">
        <f t="shared" si="85"/>
        <v>2419.00054</v>
      </c>
    </row>
    <row r="4383" spans="53:55" x14ac:dyDescent="0.25">
      <c r="BA4383" s="164" t="s">
        <v>4759</v>
      </c>
      <c r="BB4383" s="164">
        <v>2166.116</v>
      </c>
      <c r="BC4383" s="82">
        <f t="shared" si="85"/>
        <v>2621.00036</v>
      </c>
    </row>
    <row r="4384" spans="53:55" x14ac:dyDescent="0.25">
      <c r="BA4384" s="164" t="s">
        <v>4760</v>
      </c>
      <c r="BB4384" s="164">
        <v>2166.116</v>
      </c>
      <c r="BC4384" s="82">
        <f t="shared" si="85"/>
        <v>2621.00036</v>
      </c>
    </row>
    <row r="4385" spans="53:55" x14ac:dyDescent="0.25">
      <c r="BA4385" s="164" t="s">
        <v>4761</v>
      </c>
      <c r="BB4385" s="164">
        <v>2684.2979999999998</v>
      </c>
      <c r="BC4385" s="82">
        <f t="shared" si="85"/>
        <v>3248.0005799999994</v>
      </c>
    </row>
    <row r="4386" spans="53:55" x14ac:dyDescent="0.25">
      <c r="BA4386" s="164" t="s">
        <v>4762</v>
      </c>
      <c r="BB4386" s="164">
        <v>2684.2979999999998</v>
      </c>
      <c r="BC4386" s="82">
        <f t="shared" si="85"/>
        <v>3248.0005799999994</v>
      </c>
    </row>
    <row r="4387" spans="53:55" x14ac:dyDescent="0.25">
      <c r="BA4387" s="164" t="s">
        <v>4763</v>
      </c>
      <c r="BB4387" s="164">
        <v>2976.86</v>
      </c>
      <c r="BC4387" s="82">
        <f t="shared" si="85"/>
        <v>3602.0005999999998</v>
      </c>
    </row>
    <row r="4388" spans="53:55" x14ac:dyDescent="0.25">
      <c r="BA4388" s="164" t="s">
        <v>4764</v>
      </c>
      <c r="BB4388" s="164">
        <v>2976.86</v>
      </c>
      <c r="BC4388" s="82">
        <f t="shared" si="85"/>
        <v>3602.0005999999998</v>
      </c>
    </row>
    <row r="4389" spans="53:55" x14ac:dyDescent="0.25">
      <c r="BA4389" s="164" t="s">
        <v>4765</v>
      </c>
      <c r="BB4389" s="164">
        <v>3166.116</v>
      </c>
      <c r="BC4389" s="82">
        <f t="shared" si="85"/>
        <v>3831.00036</v>
      </c>
    </row>
    <row r="4390" spans="53:55" x14ac:dyDescent="0.25">
      <c r="BA4390" s="164" t="s">
        <v>4766</v>
      </c>
      <c r="BB4390" s="164">
        <v>3166.116</v>
      </c>
      <c r="BC4390" s="82">
        <f t="shared" si="85"/>
        <v>3831.00036</v>
      </c>
    </row>
    <row r="4391" spans="53:55" x14ac:dyDescent="0.25">
      <c r="BA4391" s="164" t="s">
        <v>4767</v>
      </c>
      <c r="BB4391" s="164">
        <v>2346.2809999999999</v>
      </c>
      <c r="BC4391" s="82">
        <f t="shared" si="85"/>
        <v>2839.0000099999997</v>
      </c>
    </row>
    <row r="4392" spans="53:55" x14ac:dyDescent="0.25">
      <c r="BA4392" s="164" t="s">
        <v>4768</v>
      </c>
      <c r="BB4392" s="164">
        <v>2346.2809999999999</v>
      </c>
      <c r="BC4392" s="82">
        <f t="shared" si="85"/>
        <v>2839.0000099999997</v>
      </c>
    </row>
    <row r="4393" spans="53:55" x14ac:dyDescent="0.25">
      <c r="BA4393" s="164" t="s">
        <v>4769</v>
      </c>
      <c r="BB4393" s="164">
        <v>2358.6779999999999</v>
      </c>
      <c r="BC4393" s="82">
        <f t="shared" si="85"/>
        <v>2854.00038</v>
      </c>
    </row>
    <row r="4394" spans="53:55" x14ac:dyDescent="0.25">
      <c r="BA4394" s="164" t="s">
        <v>4770</v>
      </c>
      <c r="BB4394" s="164">
        <v>2358.6779999999999</v>
      </c>
      <c r="BC4394" s="82">
        <f t="shared" si="85"/>
        <v>2854.00038</v>
      </c>
    </row>
    <row r="4395" spans="53:55" x14ac:dyDescent="0.25">
      <c r="BA4395" s="164" t="s">
        <v>4771</v>
      </c>
      <c r="BB4395" s="164">
        <v>2590.0830000000001</v>
      </c>
      <c r="BC4395" s="82">
        <f t="shared" si="85"/>
        <v>3134.0004300000001</v>
      </c>
    </row>
    <row r="4396" spans="53:55" x14ac:dyDescent="0.25">
      <c r="BA4396" s="164" t="s">
        <v>4772</v>
      </c>
      <c r="BB4396" s="164">
        <v>2590.0830000000001</v>
      </c>
      <c r="BC4396" s="82">
        <f t="shared" si="85"/>
        <v>3134.0004300000001</v>
      </c>
    </row>
    <row r="4397" spans="53:55" x14ac:dyDescent="0.25">
      <c r="BA4397" s="164" t="s">
        <v>4773</v>
      </c>
      <c r="BB4397" s="164">
        <v>3167.7689999999998</v>
      </c>
      <c r="BC4397" s="82">
        <f t="shared" si="85"/>
        <v>3833.0004899999994</v>
      </c>
    </row>
    <row r="4398" spans="53:55" x14ac:dyDescent="0.25">
      <c r="BA4398" s="164" t="s">
        <v>4774</v>
      </c>
      <c r="BB4398" s="164">
        <v>3167.7689999999998</v>
      </c>
      <c r="BC4398" s="82">
        <f t="shared" si="85"/>
        <v>3833.0004899999994</v>
      </c>
    </row>
    <row r="4399" spans="53:55" x14ac:dyDescent="0.25">
      <c r="BA4399" s="164" t="s">
        <v>4775</v>
      </c>
      <c r="BB4399" s="164">
        <v>3488.43</v>
      </c>
      <c r="BC4399" s="82">
        <f t="shared" si="85"/>
        <v>4221.0002999999997</v>
      </c>
    </row>
    <row r="4400" spans="53:55" x14ac:dyDescent="0.25">
      <c r="BA4400" s="164" t="s">
        <v>4776</v>
      </c>
      <c r="BB4400" s="164">
        <v>3488.43</v>
      </c>
      <c r="BC4400" s="82">
        <f t="shared" si="85"/>
        <v>4221.0002999999997</v>
      </c>
    </row>
    <row r="4401" spans="53:55" x14ac:dyDescent="0.25">
      <c r="BA4401" s="164" t="s">
        <v>4777</v>
      </c>
      <c r="BB4401" s="164">
        <v>3843.8020000000001</v>
      </c>
      <c r="BC4401" s="82">
        <f t="shared" si="85"/>
        <v>4651.0004200000003</v>
      </c>
    </row>
    <row r="4402" spans="53:55" x14ac:dyDescent="0.25">
      <c r="BA4402" s="164" t="s">
        <v>4778</v>
      </c>
      <c r="BB4402" s="164">
        <v>3843.8020000000001</v>
      </c>
      <c r="BC4402" s="82">
        <f t="shared" si="85"/>
        <v>4651.0004200000003</v>
      </c>
    </row>
    <row r="4403" spans="53:55" x14ac:dyDescent="0.25">
      <c r="BA4403" s="164" t="s">
        <v>4779</v>
      </c>
      <c r="BB4403" s="164">
        <v>2536.364</v>
      </c>
      <c r="BC4403" s="82">
        <f t="shared" si="85"/>
        <v>3069.0004399999998</v>
      </c>
    </row>
    <row r="4404" spans="53:55" x14ac:dyDescent="0.25">
      <c r="BA4404" s="164" t="s">
        <v>4780</v>
      </c>
      <c r="BB4404" s="164">
        <v>2536.364</v>
      </c>
      <c r="BC4404" s="82">
        <f t="shared" si="85"/>
        <v>3069.0004399999998</v>
      </c>
    </row>
    <row r="4405" spans="53:55" x14ac:dyDescent="0.25">
      <c r="BA4405" s="164" t="s">
        <v>4781</v>
      </c>
      <c r="BB4405" s="164">
        <v>2549.587</v>
      </c>
      <c r="BC4405" s="82">
        <f t="shared" si="85"/>
        <v>3085.00027</v>
      </c>
    </row>
    <row r="4406" spans="53:55" x14ac:dyDescent="0.25">
      <c r="BA4406" s="164" t="s">
        <v>4782</v>
      </c>
      <c r="BB4406" s="164">
        <v>2549.587</v>
      </c>
      <c r="BC4406" s="82">
        <f t="shared" si="85"/>
        <v>3085.00027</v>
      </c>
    </row>
    <row r="4407" spans="53:55" x14ac:dyDescent="0.25">
      <c r="BA4407" s="164" t="s">
        <v>4783</v>
      </c>
      <c r="BB4407" s="164">
        <v>2800.826</v>
      </c>
      <c r="BC4407" s="82">
        <f t="shared" si="85"/>
        <v>3388.99946</v>
      </c>
    </row>
    <row r="4408" spans="53:55" x14ac:dyDescent="0.25">
      <c r="BA4408" s="164" t="s">
        <v>4784</v>
      </c>
      <c r="BB4408" s="164">
        <v>2800.826</v>
      </c>
      <c r="BC4408" s="82">
        <f t="shared" si="85"/>
        <v>3388.99946</v>
      </c>
    </row>
    <row r="4409" spans="53:55" x14ac:dyDescent="0.25">
      <c r="BA4409" s="164" t="s">
        <v>4785</v>
      </c>
      <c r="BB4409" s="164">
        <v>3428.9259999999999</v>
      </c>
      <c r="BC4409" s="82">
        <f t="shared" si="85"/>
        <v>4149.0004600000002</v>
      </c>
    </row>
    <row r="4410" spans="53:55" x14ac:dyDescent="0.25">
      <c r="BA4410" s="164" t="s">
        <v>4786</v>
      </c>
      <c r="BB4410" s="164">
        <v>3428.9259999999999</v>
      </c>
      <c r="BC4410" s="82">
        <f t="shared" si="85"/>
        <v>4149.0004600000002</v>
      </c>
    </row>
    <row r="4411" spans="53:55" x14ac:dyDescent="0.25">
      <c r="BA4411" s="164" t="s">
        <v>4787</v>
      </c>
      <c r="BB4411" s="164">
        <v>3815.703</v>
      </c>
      <c r="BC4411" s="82">
        <f t="shared" si="85"/>
        <v>4617.0006299999995</v>
      </c>
    </row>
    <row r="4412" spans="53:55" x14ac:dyDescent="0.25">
      <c r="BA4412" s="164" t="s">
        <v>4788</v>
      </c>
      <c r="BB4412" s="164">
        <v>3815.703</v>
      </c>
      <c r="BC4412" s="82">
        <f t="shared" si="85"/>
        <v>4617.0006299999995</v>
      </c>
    </row>
    <row r="4413" spans="53:55" x14ac:dyDescent="0.25">
      <c r="BA4413" s="164" t="s">
        <v>4789</v>
      </c>
      <c r="BB4413" s="164">
        <v>4158.6779999999999</v>
      </c>
      <c r="BC4413" s="82">
        <f t="shared" si="85"/>
        <v>5032.0003799999995</v>
      </c>
    </row>
    <row r="4414" spans="53:55" x14ac:dyDescent="0.25">
      <c r="BA4414" s="164" t="s">
        <v>4790</v>
      </c>
      <c r="BB4414" s="164">
        <v>4158.6779999999999</v>
      </c>
      <c r="BC4414" s="82">
        <f t="shared" si="85"/>
        <v>5032.0003799999995</v>
      </c>
    </row>
    <row r="4415" spans="53:55" x14ac:dyDescent="0.25">
      <c r="BA4415" s="164" t="s">
        <v>4791</v>
      </c>
      <c r="BB4415" s="164">
        <v>558.678</v>
      </c>
      <c r="BC4415" s="82">
        <f t="shared" si="85"/>
        <v>676.00037999999995</v>
      </c>
    </row>
    <row r="4416" spans="53:55" x14ac:dyDescent="0.25">
      <c r="BA4416" s="164" t="s">
        <v>4792</v>
      </c>
      <c r="BB4416" s="164">
        <v>558.678</v>
      </c>
      <c r="BC4416" s="82">
        <f t="shared" si="85"/>
        <v>676.00037999999995</v>
      </c>
    </row>
    <row r="4417" spans="53:55" x14ac:dyDescent="0.25">
      <c r="BA4417" s="164" t="s">
        <v>4793</v>
      </c>
      <c r="BB4417" s="164">
        <v>585.12400000000002</v>
      </c>
      <c r="BC4417" s="82">
        <f t="shared" si="85"/>
        <v>708.00004000000001</v>
      </c>
    </row>
    <row r="4418" spans="53:55" x14ac:dyDescent="0.25">
      <c r="BA4418" s="164" t="s">
        <v>4794</v>
      </c>
      <c r="BB4418" s="164">
        <v>585.12400000000002</v>
      </c>
      <c r="BC4418" s="82">
        <f t="shared" si="85"/>
        <v>708.00004000000001</v>
      </c>
    </row>
    <row r="4419" spans="53:55" x14ac:dyDescent="0.25">
      <c r="BA4419" s="164" t="s">
        <v>4795</v>
      </c>
      <c r="BB4419" s="164">
        <v>659.50400000000002</v>
      </c>
      <c r="BC4419" s="82">
        <f t="shared" ref="BC4419:BC4482" si="86">BB4419*1.21</f>
        <v>797.99983999999995</v>
      </c>
    </row>
    <row r="4420" spans="53:55" x14ac:dyDescent="0.25">
      <c r="BA4420" s="164" t="s">
        <v>4796</v>
      </c>
      <c r="BB4420" s="164">
        <v>659.50400000000002</v>
      </c>
      <c r="BC4420" s="82">
        <f t="shared" si="86"/>
        <v>797.99983999999995</v>
      </c>
    </row>
    <row r="4421" spans="53:55" x14ac:dyDescent="0.25">
      <c r="BA4421" s="164" t="s">
        <v>4797</v>
      </c>
      <c r="BB4421" s="164">
        <v>756.19799999999998</v>
      </c>
      <c r="BC4421" s="82">
        <f t="shared" si="86"/>
        <v>914.99957999999992</v>
      </c>
    </row>
    <row r="4422" spans="53:55" x14ac:dyDescent="0.25">
      <c r="BA4422" s="164" t="s">
        <v>4798</v>
      </c>
      <c r="BB4422" s="164">
        <v>756.19799999999998</v>
      </c>
      <c r="BC4422" s="82">
        <f t="shared" si="86"/>
        <v>914.99957999999992</v>
      </c>
    </row>
    <row r="4423" spans="53:55" x14ac:dyDescent="0.25">
      <c r="BA4423" s="164" t="s">
        <v>4799</v>
      </c>
      <c r="BB4423" s="164">
        <v>917.35500000000002</v>
      </c>
      <c r="BC4423" s="82">
        <f t="shared" si="86"/>
        <v>1109.99955</v>
      </c>
    </row>
    <row r="4424" spans="53:55" x14ac:dyDescent="0.25">
      <c r="BA4424" s="164" t="s">
        <v>4800</v>
      </c>
      <c r="BB4424" s="164">
        <v>917.35500000000002</v>
      </c>
      <c r="BC4424" s="82">
        <f t="shared" si="86"/>
        <v>1109.99955</v>
      </c>
    </row>
    <row r="4425" spans="53:55" x14ac:dyDescent="0.25">
      <c r="BA4425" s="164" t="s">
        <v>4801</v>
      </c>
      <c r="BB4425" s="164">
        <v>1238.0170000000001</v>
      </c>
      <c r="BC4425" s="82">
        <f t="shared" si="86"/>
        <v>1498.0005699999999</v>
      </c>
    </row>
    <row r="4426" spans="53:55" x14ac:dyDescent="0.25">
      <c r="BA4426" s="164" t="s">
        <v>4802</v>
      </c>
      <c r="BB4426" s="164">
        <v>1238.0170000000001</v>
      </c>
      <c r="BC4426" s="82">
        <f t="shared" si="86"/>
        <v>1498.0005699999999</v>
      </c>
    </row>
    <row r="4427" spans="53:55" x14ac:dyDescent="0.25">
      <c r="BA4427" s="164" t="s">
        <v>4803</v>
      </c>
      <c r="BB4427" s="164">
        <v>1499.174</v>
      </c>
      <c r="BC4427" s="82">
        <f t="shared" si="86"/>
        <v>1814.00054</v>
      </c>
    </row>
    <row r="4428" spans="53:55" x14ac:dyDescent="0.25">
      <c r="BA4428" s="164" t="s">
        <v>4804</v>
      </c>
      <c r="BB4428" s="164">
        <v>1499.174</v>
      </c>
      <c r="BC4428" s="82">
        <f t="shared" si="86"/>
        <v>1814.00054</v>
      </c>
    </row>
    <row r="4429" spans="53:55" x14ac:dyDescent="0.25">
      <c r="BA4429" s="164" t="s">
        <v>4805</v>
      </c>
      <c r="BB4429" s="164">
        <v>1893.3879999999999</v>
      </c>
      <c r="BC4429" s="82">
        <f t="shared" si="86"/>
        <v>2290.9994799999999</v>
      </c>
    </row>
    <row r="4430" spans="53:55" x14ac:dyDescent="0.25">
      <c r="BA4430" s="164" t="s">
        <v>4806</v>
      </c>
      <c r="BB4430" s="164">
        <v>1893.3879999999999</v>
      </c>
      <c r="BC4430" s="82">
        <f t="shared" si="86"/>
        <v>2290.9994799999999</v>
      </c>
    </row>
    <row r="4431" spans="53:55" x14ac:dyDescent="0.25">
      <c r="BA4431" s="164" t="s">
        <v>4807</v>
      </c>
      <c r="BB4431" s="164">
        <v>2081.8180000000002</v>
      </c>
      <c r="BC4431" s="82">
        <f t="shared" si="86"/>
        <v>2518.9997800000001</v>
      </c>
    </row>
    <row r="4432" spans="53:55" x14ac:dyDescent="0.25">
      <c r="BA4432" s="164" t="s">
        <v>4808</v>
      </c>
      <c r="BB4432" s="164">
        <v>2081.8180000000002</v>
      </c>
      <c r="BC4432" s="82">
        <f t="shared" si="86"/>
        <v>2518.9997800000001</v>
      </c>
    </row>
    <row r="4433" spans="53:55" x14ac:dyDescent="0.25">
      <c r="BA4433" s="164" t="s">
        <v>4809</v>
      </c>
      <c r="BB4433" s="164">
        <v>2493.3879999999999</v>
      </c>
      <c r="BC4433" s="82">
        <f t="shared" si="86"/>
        <v>3016.9994799999999</v>
      </c>
    </row>
    <row r="4434" spans="53:55" x14ac:dyDescent="0.25">
      <c r="BA4434" s="164" t="s">
        <v>4810</v>
      </c>
      <c r="BB4434" s="164">
        <v>2493.3879999999999</v>
      </c>
      <c r="BC4434" s="82">
        <f t="shared" si="86"/>
        <v>3016.9994799999999</v>
      </c>
    </row>
    <row r="4435" spans="53:55" x14ac:dyDescent="0.25">
      <c r="BA4435" s="164" t="s">
        <v>4811</v>
      </c>
      <c r="BB4435" s="164">
        <v>2900.826</v>
      </c>
      <c r="BC4435" s="82">
        <f t="shared" si="86"/>
        <v>3509.99946</v>
      </c>
    </row>
    <row r="4436" spans="53:55" x14ac:dyDescent="0.25">
      <c r="BA4436" s="164" t="s">
        <v>4812</v>
      </c>
      <c r="BB4436" s="164">
        <v>2900.826</v>
      </c>
      <c r="BC4436" s="82">
        <f t="shared" si="86"/>
        <v>3509.99946</v>
      </c>
    </row>
    <row r="4437" spans="53:55" x14ac:dyDescent="0.25">
      <c r="BA4437" s="164" t="s">
        <v>4813</v>
      </c>
      <c r="BB4437" s="164">
        <v>812.39700000000005</v>
      </c>
      <c r="BC4437" s="82">
        <f t="shared" si="86"/>
        <v>983.00036999999998</v>
      </c>
    </row>
    <row r="4438" spans="53:55" x14ac:dyDescent="0.25">
      <c r="BA4438" s="164" t="s">
        <v>4814</v>
      </c>
      <c r="BB4438" s="164">
        <v>812.39700000000005</v>
      </c>
      <c r="BC4438" s="82">
        <f t="shared" si="86"/>
        <v>983.00036999999998</v>
      </c>
    </row>
    <row r="4439" spans="53:55" x14ac:dyDescent="0.25">
      <c r="BA4439" s="164" t="s">
        <v>4815</v>
      </c>
      <c r="BB4439" s="164">
        <v>986.77700000000004</v>
      </c>
      <c r="BC4439" s="82">
        <f t="shared" si="86"/>
        <v>1194.00017</v>
      </c>
    </row>
    <row r="4440" spans="53:55" x14ac:dyDescent="0.25">
      <c r="BA4440" s="164" t="s">
        <v>4816</v>
      </c>
      <c r="BB4440" s="164">
        <v>986.77700000000004</v>
      </c>
      <c r="BC4440" s="82">
        <f t="shared" si="86"/>
        <v>1194.00017</v>
      </c>
    </row>
    <row r="4441" spans="53:55" x14ac:dyDescent="0.25">
      <c r="BA4441" s="164" t="s">
        <v>4817</v>
      </c>
      <c r="BB4441" s="164">
        <v>1335.537</v>
      </c>
      <c r="BC4441" s="82">
        <f t="shared" si="86"/>
        <v>1615.9997699999999</v>
      </c>
    </row>
    <row r="4442" spans="53:55" x14ac:dyDescent="0.25">
      <c r="BA4442" s="164" t="s">
        <v>4818</v>
      </c>
      <c r="BB4442" s="164">
        <v>1335.537</v>
      </c>
      <c r="BC4442" s="82">
        <f t="shared" si="86"/>
        <v>1615.9997699999999</v>
      </c>
    </row>
    <row r="4443" spans="53:55" x14ac:dyDescent="0.25">
      <c r="BA4443" s="164" t="s">
        <v>4819</v>
      </c>
      <c r="BB4443" s="164">
        <v>1619.835</v>
      </c>
      <c r="BC4443" s="82">
        <f t="shared" si="86"/>
        <v>1960.00035</v>
      </c>
    </row>
    <row r="4444" spans="53:55" x14ac:dyDescent="0.25">
      <c r="BA4444" s="164" t="s">
        <v>4820</v>
      </c>
      <c r="BB4444" s="164">
        <v>1619.835</v>
      </c>
      <c r="BC4444" s="82">
        <f t="shared" si="86"/>
        <v>1960.00035</v>
      </c>
    </row>
    <row r="4445" spans="53:55" x14ac:dyDescent="0.25">
      <c r="BA4445" s="164" t="s">
        <v>4821</v>
      </c>
      <c r="BB4445" s="164">
        <v>2047.934</v>
      </c>
      <c r="BC4445" s="82">
        <f t="shared" si="86"/>
        <v>2478.0001400000001</v>
      </c>
    </row>
    <row r="4446" spans="53:55" x14ac:dyDescent="0.25">
      <c r="BA4446" s="164" t="s">
        <v>4822</v>
      </c>
      <c r="BB4446" s="164">
        <v>2047.934</v>
      </c>
      <c r="BC4446" s="82">
        <f t="shared" si="86"/>
        <v>2478.0001400000001</v>
      </c>
    </row>
    <row r="4447" spans="53:55" x14ac:dyDescent="0.25">
      <c r="BA4447" s="164" t="s">
        <v>4823</v>
      </c>
      <c r="BB4447" s="164">
        <v>2290.9090000000001</v>
      </c>
      <c r="BC4447" s="82">
        <f t="shared" si="86"/>
        <v>2771.9998900000001</v>
      </c>
    </row>
    <row r="4448" spans="53:55" x14ac:dyDescent="0.25">
      <c r="BA4448" s="164" t="s">
        <v>4824</v>
      </c>
      <c r="BB4448" s="164">
        <v>2290.9090000000001</v>
      </c>
      <c r="BC4448" s="82">
        <f t="shared" si="86"/>
        <v>2771.9998900000001</v>
      </c>
    </row>
    <row r="4449" spans="53:55" x14ac:dyDescent="0.25">
      <c r="BA4449" s="164" t="s">
        <v>4825</v>
      </c>
      <c r="BB4449" s="164">
        <v>2695.8679999999999</v>
      </c>
      <c r="BC4449" s="82">
        <f t="shared" si="86"/>
        <v>3262.0002799999997</v>
      </c>
    </row>
    <row r="4450" spans="53:55" x14ac:dyDescent="0.25">
      <c r="BA4450" s="164" t="s">
        <v>4826</v>
      </c>
      <c r="BB4450" s="164">
        <v>2695.8679999999999</v>
      </c>
      <c r="BC4450" s="82">
        <f t="shared" si="86"/>
        <v>3262.0002799999997</v>
      </c>
    </row>
    <row r="4451" spans="53:55" x14ac:dyDescent="0.25">
      <c r="BA4451" s="164" t="s">
        <v>4827</v>
      </c>
      <c r="BB4451" s="164">
        <v>3138.8429999999998</v>
      </c>
      <c r="BC4451" s="82">
        <f t="shared" si="86"/>
        <v>3798.0000299999997</v>
      </c>
    </row>
    <row r="4452" spans="53:55" x14ac:dyDescent="0.25">
      <c r="BA4452" s="164" t="s">
        <v>4828</v>
      </c>
      <c r="BB4452" s="164">
        <v>3138.8429999999998</v>
      </c>
      <c r="BC4452" s="82">
        <f t="shared" si="86"/>
        <v>3798.0000299999997</v>
      </c>
    </row>
    <row r="4453" spans="53:55" x14ac:dyDescent="0.25">
      <c r="BA4453" s="164" t="s">
        <v>4829</v>
      </c>
      <c r="BB4453" s="164">
        <v>1528.0989999999999</v>
      </c>
      <c r="BC4453" s="82">
        <f t="shared" si="86"/>
        <v>1848.9997899999998</v>
      </c>
    </row>
    <row r="4454" spans="53:55" x14ac:dyDescent="0.25">
      <c r="BA4454" s="164" t="s">
        <v>4830</v>
      </c>
      <c r="BB4454" s="164">
        <v>1528.0989999999999</v>
      </c>
      <c r="BC4454" s="82">
        <f t="shared" si="86"/>
        <v>1848.9997899999998</v>
      </c>
    </row>
    <row r="4455" spans="53:55" x14ac:dyDescent="0.25">
      <c r="BA4455" s="164" t="s">
        <v>4831</v>
      </c>
      <c r="BB4455" s="164">
        <v>1742.9749999999999</v>
      </c>
      <c r="BC4455" s="82">
        <f t="shared" si="86"/>
        <v>2108.9997499999999</v>
      </c>
    </row>
    <row r="4456" spans="53:55" x14ac:dyDescent="0.25">
      <c r="BA4456" s="164" t="s">
        <v>4832</v>
      </c>
      <c r="BB4456" s="164">
        <v>1742.9749999999999</v>
      </c>
      <c r="BC4456" s="82">
        <f t="shared" si="86"/>
        <v>2108.9997499999999</v>
      </c>
    </row>
    <row r="4457" spans="53:55" x14ac:dyDescent="0.25">
      <c r="BA4457" s="164" t="s">
        <v>4833</v>
      </c>
      <c r="BB4457" s="164">
        <v>2289.2559999999999</v>
      </c>
      <c r="BC4457" s="82">
        <f t="shared" si="86"/>
        <v>2769.9997599999997</v>
      </c>
    </row>
    <row r="4458" spans="53:55" x14ac:dyDescent="0.25">
      <c r="BA4458" s="164" t="s">
        <v>4834</v>
      </c>
      <c r="BB4458" s="164">
        <v>2289.2559999999999</v>
      </c>
      <c r="BC4458" s="82">
        <f t="shared" si="86"/>
        <v>2769.9997599999997</v>
      </c>
    </row>
    <row r="4459" spans="53:55" x14ac:dyDescent="0.25">
      <c r="BA4459" s="164" t="s">
        <v>4835</v>
      </c>
      <c r="BB4459" s="164">
        <v>2635.5369999999998</v>
      </c>
      <c r="BC4459" s="82">
        <f t="shared" si="86"/>
        <v>3188.9997699999999</v>
      </c>
    </row>
    <row r="4460" spans="53:55" x14ac:dyDescent="0.25">
      <c r="BA4460" s="164" t="s">
        <v>4836</v>
      </c>
      <c r="BB4460" s="164">
        <v>2635.5369999999998</v>
      </c>
      <c r="BC4460" s="82">
        <f t="shared" si="86"/>
        <v>3188.9997699999999</v>
      </c>
    </row>
    <row r="4461" spans="53:55" x14ac:dyDescent="0.25">
      <c r="BA4461" s="164" t="s">
        <v>4837</v>
      </c>
      <c r="BB4461" s="164">
        <v>2818.1819999999998</v>
      </c>
      <c r="BC4461" s="82">
        <f t="shared" si="86"/>
        <v>3410.0002199999994</v>
      </c>
    </row>
    <row r="4462" spans="53:55" x14ac:dyDescent="0.25">
      <c r="BA4462" s="164" t="s">
        <v>4838</v>
      </c>
      <c r="BB4462" s="164">
        <v>2818.1819999999998</v>
      </c>
      <c r="BC4462" s="82">
        <f t="shared" si="86"/>
        <v>3410.0002199999994</v>
      </c>
    </row>
    <row r="4463" spans="53:55" x14ac:dyDescent="0.25">
      <c r="BA4463" s="164" t="s">
        <v>4839</v>
      </c>
      <c r="BB4463" s="164">
        <v>3238.0169999999998</v>
      </c>
      <c r="BC4463" s="82">
        <f t="shared" si="86"/>
        <v>3918.0005699999997</v>
      </c>
    </row>
    <row r="4464" spans="53:55" x14ac:dyDescent="0.25">
      <c r="BA4464" s="164" t="s">
        <v>4840</v>
      </c>
      <c r="BB4464" s="164">
        <v>3238.0169999999998</v>
      </c>
      <c r="BC4464" s="82">
        <f t="shared" si="86"/>
        <v>3918.0005699999997</v>
      </c>
    </row>
    <row r="4465" spans="53:55" x14ac:dyDescent="0.25">
      <c r="BA4465" s="164" t="s">
        <v>4841</v>
      </c>
      <c r="BB4465" s="164">
        <v>1647.934</v>
      </c>
      <c r="BC4465" s="82">
        <f t="shared" si="86"/>
        <v>1994.0001399999999</v>
      </c>
    </row>
    <row r="4466" spans="53:55" x14ac:dyDescent="0.25">
      <c r="BA4466" s="164" t="s">
        <v>4842</v>
      </c>
      <c r="BB4466" s="164">
        <v>1647.934</v>
      </c>
      <c r="BC4466" s="82">
        <f t="shared" si="86"/>
        <v>1994.0001399999999</v>
      </c>
    </row>
    <row r="4467" spans="53:55" x14ac:dyDescent="0.25">
      <c r="BA4467" s="164" t="s">
        <v>4843</v>
      </c>
      <c r="BB4467" s="164">
        <v>1880.165</v>
      </c>
      <c r="BC4467" s="82">
        <f t="shared" si="86"/>
        <v>2274.9996499999997</v>
      </c>
    </row>
    <row r="4468" spans="53:55" x14ac:dyDescent="0.25">
      <c r="BA4468" s="164" t="s">
        <v>4844</v>
      </c>
      <c r="BB4468" s="164">
        <v>1880.165</v>
      </c>
      <c r="BC4468" s="82">
        <f t="shared" si="86"/>
        <v>2274.9996499999997</v>
      </c>
    </row>
    <row r="4469" spans="53:55" x14ac:dyDescent="0.25">
      <c r="BA4469" s="164" t="s">
        <v>4845</v>
      </c>
      <c r="BB4469" s="164">
        <v>2512.3969999999999</v>
      </c>
      <c r="BC4469" s="82">
        <f t="shared" si="86"/>
        <v>3040.0003699999997</v>
      </c>
    </row>
    <row r="4470" spans="53:55" x14ac:dyDescent="0.25">
      <c r="BA4470" s="164" t="s">
        <v>4846</v>
      </c>
      <c r="BB4470" s="164">
        <v>2512.3969999999999</v>
      </c>
      <c r="BC4470" s="82">
        <f t="shared" si="86"/>
        <v>3040.0003699999997</v>
      </c>
    </row>
    <row r="4471" spans="53:55" x14ac:dyDescent="0.25">
      <c r="BA4471" s="164" t="s">
        <v>4847</v>
      </c>
      <c r="BB4471" s="164">
        <v>2847.9340000000002</v>
      </c>
      <c r="BC4471" s="82">
        <f t="shared" si="86"/>
        <v>3446.0001400000001</v>
      </c>
    </row>
    <row r="4472" spans="53:55" x14ac:dyDescent="0.25">
      <c r="BA4472" s="164" t="s">
        <v>4848</v>
      </c>
      <c r="BB4472" s="164">
        <v>2847.9340000000002</v>
      </c>
      <c r="BC4472" s="82">
        <f t="shared" si="86"/>
        <v>3446.0001400000001</v>
      </c>
    </row>
    <row r="4473" spans="53:55" x14ac:dyDescent="0.25">
      <c r="BA4473" s="164" t="s">
        <v>4849</v>
      </c>
      <c r="BB4473" s="164">
        <v>3045.4549999999999</v>
      </c>
      <c r="BC4473" s="82">
        <f t="shared" si="86"/>
        <v>3685.0005499999997</v>
      </c>
    </row>
    <row r="4474" spans="53:55" x14ac:dyDescent="0.25">
      <c r="BA4474" s="164" t="s">
        <v>4850</v>
      </c>
      <c r="BB4474" s="164">
        <v>3045.4549999999999</v>
      </c>
      <c r="BC4474" s="82">
        <f t="shared" si="86"/>
        <v>3685.0005499999997</v>
      </c>
    </row>
    <row r="4475" spans="53:55" x14ac:dyDescent="0.25">
      <c r="BA4475" s="164" t="s">
        <v>4851</v>
      </c>
      <c r="BB4475" s="164">
        <v>3501.6529999999998</v>
      </c>
      <c r="BC4475" s="82">
        <f t="shared" si="86"/>
        <v>4237.0001299999994</v>
      </c>
    </row>
    <row r="4476" spans="53:55" x14ac:dyDescent="0.25">
      <c r="BA4476" s="164" t="s">
        <v>4852</v>
      </c>
      <c r="BB4476" s="164">
        <v>3501.6529999999998</v>
      </c>
      <c r="BC4476" s="82">
        <f t="shared" si="86"/>
        <v>4237.0001299999994</v>
      </c>
    </row>
    <row r="4477" spans="53:55" x14ac:dyDescent="0.25">
      <c r="BA4477" s="164" t="s">
        <v>4853</v>
      </c>
      <c r="BB4477" s="164">
        <v>1097.521</v>
      </c>
      <c r="BC4477" s="82">
        <f t="shared" si="86"/>
        <v>1328.0004099999999</v>
      </c>
    </row>
    <row r="4478" spans="53:55" x14ac:dyDescent="0.25">
      <c r="BA4478" s="164" t="s">
        <v>4854</v>
      </c>
      <c r="BB4478" s="164">
        <v>1162.81</v>
      </c>
      <c r="BC4478" s="82">
        <f t="shared" si="86"/>
        <v>1407.0001</v>
      </c>
    </row>
    <row r="4479" spans="53:55" x14ac:dyDescent="0.25">
      <c r="BA4479" s="164" t="s">
        <v>4855</v>
      </c>
      <c r="BB4479" s="164">
        <v>1351.24</v>
      </c>
      <c r="BC4479" s="82">
        <f t="shared" si="86"/>
        <v>1635.0003999999999</v>
      </c>
    </row>
    <row r="4480" spans="53:55" x14ac:dyDescent="0.25">
      <c r="BA4480" s="164" t="s">
        <v>4856</v>
      </c>
      <c r="BB4480" s="164">
        <v>1538.8430000000001</v>
      </c>
      <c r="BC4480" s="82">
        <f t="shared" si="86"/>
        <v>1862.0000299999999</v>
      </c>
    </row>
    <row r="4481" spans="53:55" x14ac:dyDescent="0.25">
      <c r="BA4481" s="164" t="s">
        <v>4857</v>
      </c>
      <c r="BB4481" s="164">
        <v>1671.0740000000001</v>
      </c>
      <c r="BC4481" s="82">
        <f t="shared" si="86"/>
        <v>2021.99954</v>
      </c>
    </row>
    <row r="4482" spans="53:55" x14ac:dyDescent="0.25">
      <c r="BA4482" s="164" t="s">
        <v>4858</v>
      </c>
      <c r="BB4482" s="164">
        <v>2270.248</v>
      </c>
      <c r="BC4482" s="82">
        <f t="shared" si="86"/>
        <v>2747.0000799999998</v>
      </c>
    </row>
    <row r="4483" spans="53:55" x14ac:dyDescent="0.25">
      <c r="BA4483" s="164" t="s">
        <v>4859</v>
      </c>
      <c r="BB4483" s="164">
        <v>2297.5210000000002</v>
      </c>
      <c r="BC4483" s="82">
        <f t="shared" ref="BC4483:BC4546" si="87">BB4483*1.21</f>
        <v>2780.0004100000001</v>
      </c>
    </row>
    <row r="4484" spans="53:55" x14ac:dyDescent="0.25">
      <c r="BA4484" s="164" t="s">
        <v>4860</v>
      </c>
      <c r="BB4484" s="164">
        <v>2500.826</v>
      </c>
      <c r="BC4484" s="82">
        <f t="shared" si="87"/>
        <v>3025.99946</v>
      </c>
    </row>
    <row r="4485" spans="53:55" x14ac:dyDescent="0.25">
      <c r="BA4485" s="164" t="s">
        <v>4861</v>
      </c>
      <c r="BB4485" s="164">
        <v>2698.3470000000002</v>
      </c>
      <c r="BC4485" s="82">
        <f t="shared" si="87"/>
        <v>3264.9998700000001</v>
      </c>
    </row>
    <row r="4486" spans="53:55" x14ac:dyDescent="0.25">
      <c r="BA4486" s="164" t="s">
        <v>4862</v>
      </c>
      <c r="BB4486" s="164">
        <v>1172.7270000000001</v>
      </c>
      <c r="BC4486" s="82">
        <f t="shared" si="87"/>
        <v>1418.9996700000002</v>
      </c>
    </row>
    <row r="4487" spans="53:55" x14ac:dyDescent="0.25">
      <c r="BA4487" s="164" t="s">
        <v>4863</v>
      </c>
      <c r="BB4487" s="164">
        <v>1254.546</v>
      </c>
      <c r="BC4487" s="82">
        <f t="shared" si="87"/>
        <v>1518.0006599999999</v>
      </c>
    </row>
    <row r="4488" spans="53:55" x14ac:dyDescent="0.25">
      <c r="BA4488" s="164" t="s">
        <v>4864</v>
      </c>
      <c r="BB4488" s="164">
        <v>1455.3720000000001</v>
      </c>
      <c r="BC4488" s="82">
        <f t="shared" si="87"/>
        <v>1761.0001199999999</v>
      </c>
    </row>
    <row r="4489" spans="53:55" x14ac:dyDescent="0.25">
      <c r="BA4489" s="164" t="s">
        <v>4865</v>
      </c>
      <c r="BB4489" s="164">
        <v>1661.1569999999999</v>
      </c>
      <c r="BC4489" s="82">
        <f t="shared" si="87"/>
        <v>2009.9999699999998</v>
      </c>
    </row>
    <row r="4490" spans="53:55" x14ac:dyDescent="0.25">
      <c r="BA4490" s="164" t="s">
        <v>4866</v>
      </c>
      <c r="BB4490" s="164">
        <v>1814.876</v>
      </c>
      <c r="BC4490" s="82">
        <f t="shared" si="87"/>
        <v>2195.9999600000001</v>
      </c>
    </row>
    <row r="4491" spans="53:55" x14ac:dyDescent="0.25">
      <c r="BA4491" s="164" t="s">
        <v>4867</v>
      </c>
      <c r="BB4491" s="164">
        <v>2495.8679999999999</v>
      </c>
      <c r="BC4491" s="82">
        <f t="shared" si="87"/>
        <v>3020.0002799999997</v>
      </c>
    </row>
    <row r="4492" spans="53:55" x14ac:dyDescent="0.25">
      <c r="BA4492" s="164" t="s">
        <v>4868</v>
      </c>
      <c r="BB4492" s="164">
        <v>2524.7930000000001</v>
      </c>
      <c r="BC4492" s="82">
        <f t="shared" si="87"/>
        <v>3054.99953</v>
      </c>
    </row>
    <row r="4493" spans="53:55" x14ac:dyDescent="0.25">
      <c r="BA4493" s="164" t="s">
        <v>4869</v>
      </c>
      <c r="BB4493" s="164">
        <v>2746.2809999999999</v>
      </c>
      <c r="BC4493" s="82">
        <f t="shared" si="87"/>
        <v>3323.0000099999997</v>
      </c>
    </row>
    <row r="4494" spans="53:55" x14ac:dyDescent="0.25">
      <c r="BA4494" s="164" t="s">
        <v>4870</v>
      </c>
      <c r="BB4494" s="164">
        <v>2918.1819999999998</v>
      </c>
      <c r="BC4494" s="82">
        <f t="shared" si="87"/>
        <v>3531.0002199999994</v>
      </c>
    </row>
    <row r="4495" spans="53:55" x14ac:dyDescent="0.25">
      <c r="BA4495" s="164" t="s">
        <v>4871</v>
      </c>
      <c r="BB4495" s="164">
        <v>1492.5619999999999</v>
      </c>
      <c r="BC4495" s="82">
        <f t="shared" si="87"/>
        <v>1806.0000199999997</v>
      </c>
    </row>
    <row r="4496" spans="53:55" x14ac:dyDescent="0.25">
      <c r="BA4496" s="164" t="s">
        <v>4872</v>
      </c>
      <c r="BB4496" s="164">
        <v>1661.1569999999999</v>
      </c>
      <c r="BC4496" s="82">
        <f t="shared" si="87"/>
        <v>2009.9999699999998</v>
      </c>
    </row>
    <row r="4497" spans="53:55" x14ac:dyDescent="0.25">
      <c r="BA4497" s="164" t="s">
        <v>4873</v>
      </c>
      <c r="BB4497" s="164">
        <v>1884.298</v>
      </c>
      <c r="BC4497" s="82">
        <f t="shared" si="87"/>
        <v>2280.0005799999999</v>
      </c>
    </row>
    <row r="4498" spans="53:55" x14ac:dyDescent="0.25">
      <c r="BA4498" s="164" t="s">
        <v>4874</v>
      </c>
      <c r="BB4498" s="164">
        <v>2183.471</v>
      </c>
      <c r="BC4498" s="82">
        <f t="shared" si="87"/>
        <v>2641.99991</v>
      </c>
    </row>
    <row r="4499" spans="53:55" x14ac:dyDescent="0.25">
      <c r="BA4499" s="164" t="s">
        <v>4875</v>
      </c>
      <c r="BB4499" s="164">
        <v>3036.364</v>
      </c>
      <c r="BC4499" s="82">
        <f t="shared" si="87"/>
        <v>3674.0004399999998</v>
      </c>
    </row>
    <row r="4500" spans="53:55" x14ac:dyDescent="0.25">
      <c r="BA4500" s="164" t="s">
        <v>4876</v>
      </c>
      <c r="BB4500" s="164">
        <v>3143.8020000000001</v>
      </c>
      <c r="BC4500" s="82">
        <f t="shared" si="87"/>
        <v>3804.0004199999998</v>
      </c>
    </row>
    <row r="4501" spans="53:55" x14ac:dyDescent="0.25">
      <c r="BA4501" s="164" t="s">
        <v>4877</v>
      </c>
      <c r="BB4501" s="164">
        <v>3375.2069999999999</v>
      </c>
      <c r="BC4501" s="82">
        <f t="shared" si="87"/>
        <v>4084.00047</v>
      </c>
    </row>
    <row r="4502" spans="53:55" x14ac:dyDescent="0.25">
      <c r="BA4502" s="164" t="s">
        <v>4878</v>
      </c>
      <c r="BB4502" s="164">
        <v>3584.2979999999998</v>
      </c>
      <c r="BC4502" s="82">
        <f t="shared" si="87"/>
        <v>4337.0005799999999</v>
      </c>
    </row>
    <row r="4503" spans="53:55" x14ac:dyDescent="0.25">
      <c r="BA4503" s="164" t="s">
        <v>4879</v>
      </c>
      <c r="BB4503" s="164">
        <v>1609.0909999999999</v>
      </c>
      <c r="BC4503" s="82">
        <f t="shared" si="87"/>
        <v>1947.0001099999997</v>
      </c>
    </row>
    <row r="4504" spans="53:55" x14ac:dyDescent="0.25">
      <c r="BA4504" s="164" t="s">
        <v>4880</v>
      </c>
      <c r="BB4504" s="164">
        <v>1778.5119999999999</v>
      </c>
      <c r="BC4504" s="82">
        <f t="shared" si="87"/>
        <v>2151.9995199999998</v>
      </c>
    </row>
    <row r="4505" spans="53:55" x14ac:dyDescent="0.25">
      <c r="BA4505" s="164" t="s">
        <v>4881</v>
      </c>
      <c r="BB4505" s="164">
        <v>2033.058</v>
      </c>
      <c r="BC4505" s="82">
        <f t="shared" si="87"/>
        <v>2460.00018</v>
      </c>
    </row>
    <row r="4506" spans="53:55" x14ac:dyDescent="0.25">
      <c r="BA4506" s="164" t="s">
        <v>4882</v>
      </c>
      <c r="BB4506" s="164">
        <v>2339.6689999999999</v>
      </c>
      <c r="BC4506" s="82">
        <f t="shared" si="87"/>
        <v>2830.9994899999997</v>
      </c>
    </row>
    <row r="4507" spans="53:55" x14ac:dyDescent="0.25">
      <c r="BA4507" s="164" t="s">
        <v>4883</v>
      </c>
      <c r="BB4507" s="164">
        <v>3319.835</v>
      </c>
      <c r="BC4507" s="82">
        <f t="shared" si="87"/>
        <v>4017.0003499999998</v>
      </c>
    </row>
    <row r="4508" spans="53:55" x14ac:dyDescent="0.25">
      <c r="BA4508" s="164" t="s">
        <v>4884</v>
      </c>
      <c r="BB4508" s="164">
        <v>3441.3220000000001</v>
      </c>
      <c r="BC4508" s="82">
        <f t="shared" si="87"/>
        <v>4163.9996199999996</v>
      </c>
    </row>
    <row r="4509" spans="53:55" x14ac:dyDescent="0.25">
      <c r="BA4509" s="164" t="s">
        <v>4885</v>
      </c>
      <c r="BB4509" s="164">
        <v>3650.413</v>
      </c>
      <c r="BC4509" s="82">
        <f t="shared" si="87"/>
        <v>4416.9997299999995</v>
      </c>
    </row>
    <row r="4510" spans="53:55" x14ac:dyDescent="0.25">
      <c r="BA4510" s="164" t="s">
        <v>4886</v>
      </c>
      <c r="BB4510" s="164">
        <v>3838.8429999999998</v>
      </c>
      <c r="BC4510" s="82">
        <f t="shared" si="87"/>
        <v>4645.0000299999992</v>
      </c>
    </row>
    <row r="4511" spans="53:55" x14ac:dyDescent="0.25">
      <c r="BA4511" s="164" t="s">
        <v>4887</v>
      </c>
      <c r="BB4511" s="164">
        <v>1905.7850000000001</v>
      </c>
      <c r="BC4511" s="82">
        <f t="shared" si="87"/>
        <v>2305.9998500000002</v>
      </c>
    </row>
    <row r="4512" spans="53:55" x14ac:dyDescent="0.25">
      <c r="BA4512" s="164" t="s">
        <v>4888</v>
      </c>
      <c r="BB4512" s="164">
        <v>1905.7850000000001</v>
      </c>
      <c r="BC4512" s="82">
        <f t="shared" si="87"/>
        <v>2305.9998500000002</v>
      </c>
    </row>
    <row r="4513" spans="53:55" x14ac:dyDescent="0.25">
      <c r="BA4513" s="164" t="s">
        <v>4889</v>
      </c>
      <c r="BB4513" s="164">
        <v>1918.182</v>
      </c>
      <c r="BC4513" s="82">
        <f t="shared" si="87"/>
        <v>2321.0002199999999</v>
      </c>
    </row>
    <row r="4514" spans="53:55" x14ac:dyDescent="0.25">
      <c r="BA4514" s="164" t="s">
        <v>4890</v>
      </c>
      <c r="BB4514" s="164">
        <v>1918.182</v>
      </c>
      <c r="BC4514" s="82">
        <f t="shared" si="87"/>
        <v>2321.0002199999999</v>
      </c>
    </row>
    <row r="4515" spans="53:55" x14ac:dyDescent="0.25">
      <c r="BA4515" s="164" t="s">
        <v>4891</v>
      </c>
      <c r="BB4515" s="164">
        <v>2078.5120000000002</v>
      </c>
      <c r="BC4515" s="82">
        <f t="shared" si="87"/>
        <v>2514.9995200000003</v>
      </c>
    </row>
    <row r="4516" spans="53:55" x14ac:dyDescent="0.25">
      <c r="BA4516" s="164" t="s">
        <v>4892</v>
      </c>
      <c r="BB4516" s="164">
        <v>2078.5120000000002</v>
      </c>
      <c r="BC4516" s="82">
        <f t="shared" si="87"/>
        <v>2514.9995200000003</v>
      </c>
    </row>
    <row r="4517" spans="53:55" x14ac:dyDescent="0.25">
      <c r="BA4517" s="164" t="s">
        <v>4893</v>
      </c>
      <c r="BB4517" s="164">
        <v>2574.38</v>
      </c>
      <c r="BC4517" s="82">
        <f t="shared" si="87"/>
        <v>3114.9998000000001</v>
      </c>
    </row>
    <row r="4518" spans="53:55" x14ac:dyDescent="0.25">
      <c r="BA4518" s="164" t="s">
        <v>4894</v>
      </c>
      <c r="BB4518" s="164">
        <v>2574.38</v>
      </c>
      <c r="BC4518" s="82">
        <f t="shared" si="87"/>
        <v>3114.9998000000001</v>
      </c>
    </row>
    <row r="4519" spans="53:55" x14ac:dyDescent="0.25">
      <c r="BA4519" s="164" t="s">
        <v>4895</v>
      </c>
      <c r="BB4519" s="164">
        <v>2818.1819999999998</v>
      </c>
      <c r="BC4519" s="82">
        <f t="shared" si="87"/>
        <v>3410.0002199999994</v>
      </c>
    </row>
    <row r="4520" spans="53:55" x14ac:dyDescent="0.25">
      <c r="BA4520" s="164" t="s">
        <v>4896</v>
      </c>
      <c r="BB4520" s="164">
        <v>2818.1819999999998</v>
      </c>
      <c r="BC4520" s="82">
        <f t="shared" si="87"/>
        <v>3410.0002199999994</v>
      </c>
    </row>
    <row r="4521" spans="53:55" x14ac:dyDescent="0.25">
      <c r="BA4521" s="164" t="s">
        <v>4897</v>
      </c>
      <c r="BB4521" s="164">
        <v>2998.3470000000002</v>
      </c>
      <c r="BC4521" s="82">
        <f t="shared" si="87"/>
        <v>3627.9998700000001</v>
      </c>
    </row>
    <row r="4522" spans="53:55" x14ac:dyDescent="0.25">
      <c r="BA4522" s="164" t="s">
        <v>4898</v>
      </c>
      <c r="BB4522" s="164">
        <v>2998.3470000000002</v>
      </c>
      <c r="BC4522" s="82">
        <f t="shared" si="87"/>
        <v>3627.9998700000001</v>
      </c>
    </row>
    <row r="4523" spans="53:55" x14ac:dyDescent="0.25">
      <c r="BA4523" s="164" t="s">
        <v>4899</v>
      </c>
      <c r="BB4523" s="164">
        <v>2061.1570000000002</v>
      </c>
      <c r="BC4523" s="82">
        <f t="shared" si="87"/>
        <v>2493.9999700000003</v>
      </c>
    </row>
    <row r="4524" spans="53:55" x14ac:dyDescent="0.25">
      <c r="BA4524" s="164" t="s">
        <v>4900</v>
      </c>
      <c r="BB4524" s="164">
        <v>2061.1570000000002</v>
      </c>
      <c r="BC4524" s="82">
        <f t="shared" si="87"/>
        <v>2493.9999700000003</v>
      </c>
    </row>
    <row r="4525" spans="53:55" x14ac:dyDescent="0.25">
      <c r="BA4525" s="164" t="s">
        <v>4901</v>
      </c>
      <c r="BB4525" s="164">
        <v>2075.2069999999999</v>
      </c>
      <c r="BC4525" s="82">
        <f t="shared" si="87"/>
        <v>2511.00047</v>
      </c>
    </row>
    <row r="4526" spans="53:55" x14ac:dyDescent="0.25">
      <c r="BA4526" s="164" t="s">
        <v>4902</v>
      </c>
      <c r="BB4526" s="164">
        <v>2075.2069999999999</v>
      </c>
      <c r="BC4526" s="82">
        <f t="shared" si="87"/>
        <v>2511.00047</v>
      </c>
    </row>
    <row r="4527" spans="53:55" x14ac:dyDescent="0.25">
      <c r="BA4527" s="164" t="s">
        <v>4903</v>
      </c>
      <c r="BB4527" s="164">
        <v>2248.7600000000002</v>
      </c>
      <c r="BC4527" s="82">
        <f t="shared" si="87"/>
        <v>2720.9996000000001</v>
      </c>
    </row>
    <row r="4528" spans="53:55" x14ac:dyDescent="0.25">
      <c r="BA4528" s="164" t="s">
        <v>4904</v>
      </c>
      <c r="BB4528" s="164">
        <v>2248.7600000000002</v>
      </c>
      <c r="BC4528" s="82">
        <f t="shared" si="87"/>
        <v>2720.9996000000001</v>
      </c>
    </row>
    <row r="4529" spans="53:55" x14ac:dyDescent="0.25">
      <c r="BA4529" s="164" t="s">
        <v>4905</v>
      </c>
      <c r="BB4529" s="164">
        <v>2786.777</v>
      </c>
      <c r="BC4529" s="82">
        <f t="shared" si="87"/>
        <v>3372.0001699999998</v>
      </c>
    </row>
    <row r="4530" spans="53:55" x14ac:dyDescent="0.25">
      <c r="BA4530" s="164" t="s">
        <v>4906</v>
      </c>
      <c r="BB4530" s="164">
        <v>2786.777</v>
      </c>
      <c r="BC4530" s="82">
        <f t="shared" si="87"/>
        <v>3372.0001699999998</v>
      </c>
    </row>
    <row r="4531" spans="53:55" x14ac:dyDescent="0.25">
      <c r="BA4531" s="164" t="s">
        <v>4907</v>
      </c>
      <c r="BB4531" s="164">
        <v>3090.9090000000001</v>
      </c>
      <c r="BC4531" s="82">
        <f t="shared" si="87"/>
        <v>3739.9998900000001</v>
      </c>
    </row>
    <row r="4532" spans="53:55" x14ac:dyDescent="0.25">
      <c r="BA4532" s="164" t="s">
        <v>4908</v>
      </c>
      <c r="BB4532" s="164">
        <v>3090.9090000000001</v>
      </c>
      <c r="BC4532" s="82">
        <f t="shared" si="87"/>
        <v>3739.9998900000001</v>
      </c>
    </row>
    <row r="4533" spans="53:55" x14ac:dyDescent="0.25">
      <c r="BA4533" s="164" t="s">
        <v>4909</v>
      </c>
      <c r="BB4533" s="164">
        <v>3286.777</v>
      </c>
      <c r="BC4533" s="82">
        <f t="shared" si="87"/>
        <v>3977.0001699999998</v>
      </c>
    </row>
    <row r="4534" spans="53:55" x14ac:dyDescent="0.25">
      <c r="BA4534" s="164" t="s">
        <v>4910</v>
      </c>
      <c r="BB4534" s="164">
        <v>3286.777</v>
      </c>
      <c r="BC4534" s="82">
        <f t="shared" si="87"/>
        <v>3977.0001699999998</v>
      </c>
    </row>
    <row r="4535" spans="53:55" x14ac:dyDescent="0.25">
      <c r="BA4535" s="164" t="s">
        <v>4911</v>
      </c>
      <c r="BB4535" s="164">
        <v>2434.7109999999998</v>
      </c>
      <c r="BC4535" s="82">
        <f t="shared" si="87"/>
        <v>2946.0003099999994</v>
      </c>
    </row>
    <row r="4536" spans="53:55" x14ac:dyDescent="0.25">
      <c r="BA4536" s="164" t="s">
        <v>4912</v>
      </c>
      <c r="BB4536" s="164">
        <v>2434.7109999999998</v>
      </c>
      <c r="BC4536" s="82">
        <f t="shared" si="87"/>
        <v>2946.0003099999994</v>
      </c>
    </row>
    <row r="4537" spans="53:55" x14ac:dyDescent="0.25">
      <c r="BA4537" s="164" t="s">
        <v>4913</v>
      </c>
      <c r="BB4537" s="164">
        <v>2447.107</v>
      </c>
      <c r="BC4537" s="82">
        <f t="shared" si="87"/>
        <v>2960.9994699999997</v>
      </c>
    </row>
    <row r="4538" spans="53:55" x14ac:dyDescent="0.25">
      <c r="BA4538" s="164" t="s">
        <v>4914</v>
      </c>
      <c r="BB4538" s="164">
        <v>2447.107</v>
      </c>
      <c r="BC4538" s="82">
        <f t="shared" si="87"/>
        <v>2960.9994699999997</v>
      </c>
    </row>
    <row r="4539" spans="53:55" x14ac:dyDescent="0.25">
      <c r="BA4539" s="164" t="s">
        <v>4915</v>
      </c>
      <c r="BB4539" s="164">
        <v>2687.6030000000001</v>
      </c>
      <c r="BC4539" s="82">
        <f t="shared" si="87"/>
        <v>3251.9996299999998</v>
      </c>
    </row>
    <row r="4540" spans="53:55" x14ac:dyDescent="0.25">
      <c r="BA4540" s="164" t="s">
        <v>4916</v>
      </c>
      <c r="BB4540" s="164">
        <v>2687.6030000000001</v>
      </c>
      <c r="BC4540" s="82">
        <f t="shared" si="87"/>
        <v>3251.9996299999998</v>
      </c>
    </row>
    <row r="4541" spans="53:55" x14ac:dyDescent="0.25">
      <c r="BA4541" s="164" t="s">
        <v>4917</v>
      </c>
      <c r="BB4541" s="164">
        <v>3289.2559999999999</v>
      </c>
      <c r="BC4541" s="82">
        <f t="shared" si="87"/>
        <v>3979.9997599999997</v>
      </c>
    </row>
    <row r="4542" spans="53:55" x14ac:dyDescent="0.25">
      <c r="BA4542" s="164" t="s">
        <v>4918</v>
      </c>
      <c r="BB4542" s="164">
        <v>3289.2559999999999</v>
      </c>
      <c r="BC4542" s="82">
        <f t="shared" si="87"/>
        <v>3979.9997599999997</v>
      </c>
    </row>
    <row r="4543" spans="53:55" x14ac:dyDescent="0.25">
      <c r="BA4543" s="164" t="s">
        <v>4919</v>
      </c>
      <c r="BB4543" s="164">
        <v>3622.3139999999999</v>
      </c>
      <c r="BC4543" s="82">
        <f t="shared" si="87"/>
        <v>4382.9999399999997</v>
      </c>
    </row>
    <row r="4544" spans="53:55" x14ac:dyDescent="0.25">
      <c r="BA4544" s="164" t="s">
        <v>4920</v>
      </c>
      <c r="BB4544" s="164">
        <v>3622.3139999999999</v>
      </c>
      <c r="BC4544" s="82">
        <f t="shared" si="87"/>
        <v>4382.9999399999997</v>
      </c>
    </row>
    <row r="4545" spans="53:55" x14ac:dyDescent="0.25">
      <c r="BA4545" s="164" t="s">
        <v>4921</v>
      </c>
      <c r="BB4545" s="164">
        <v>3990.0830000000001</v>
      </c>
      <c r="BC4545" s="82">
        <f t="shared" si="87"/>
        <v>4828.0004300000001</v>
      </c>
    </row>
    <row r="4546" spans="53:55" x14ac:dyDescent="0.25">
      <c r="BA4546" s="164" t="s">
        <v>4922</v>
      </c>
      <c r="BB4546" s="164">
        <v>3990.0830000000001</v>
      </c>
      <c r="BC4546" s="82">
        <f t="shared" si="87"/>
        <v>4828.0004300000001</v>
      </c>
    </row>
    <row r="4547" spans="53:55" x14ac:dyDescent="0.25">
      <c r="BA4547" s="164" t="s">
        <v>4923</v>
      </c>
      <c r="BB4547" s="164">
        <v>2631.4050000000002</v>
      </c>
      <c r="BC4547" s="82">
        <f t="shared" ref="BC4547:BC4610" si="88">BB4547*1.21</f>
        <v>3184.0000500000001</v>
      </c>
    </row>
    <row r="4548" spans="53:55" x14ac:dyDescent="0.25">
      <c r="BA4548" s="164" t="s">
        <v>4924</v>
      </c>
      <c r="BB4548" s="164">
        <v>2631.4050000000002</v>
      </c>
      <c r="BC4548" s="82">
        <f t="shared" si="88"/>
        <v>3184.0000500000001</v>
      </c>
    </row>
    <row r="4549" spans="53:55" x14ac:dyDescent="0.25">
      <c r="BA4549" s="164" t="s">
        <v>4925</v>
      </c>
      <c r="BB4549" s="164">
        <v>2645.4549999999999</v>
      </c>
      <c r="BC4549" s="82">
        <f t="shared" si="88"/>
        <v>3201.0005499999997</v>
      </c>
    </row>
    <row r="4550" spans="53:55" x14ac:dyDescent="0.25">
      <c r="BA4550" s="164" t="s">
        <v>4926</v>
      </c>
      <c r="BB4550" s="164">
        <v>2645.4549999999999</v>
      </c>
      <c r="BC4550" s="82">
        <f t="shared" si="88"/>
        <v>3201.0005499999997</v>
      </c>
    </row>
    <row r="4551" spans="53:55" x14ac:dyDescent="0.25">
      <c r="BA4551" s="164" t="s">
        <v>4927</v>
      </c>
      <c r="BB4551" s="164">
        <v>2906.6120000000001</v>
      </c>
      <c r="BC4551" s="82">
        <f t="shared" si="88"/>
        <v>3517.0005200000001</v>
      </c>
    </row>
    <row r="4552" spans="53:55" x14ac:dyDescent="0.25">
      <c r="BA4552" s="164" t="s">
        <v>4928</v>
      </c>
      <c r="BB4552" s="164">
        <v>2906.6120000000001</v>
      </c>
      <c r="BC4552" s="82">
        <f t="shared" si="88"/>
        <v>3517.0005200000001</v>
      </c>
    </row>
    <row r="4553" spans="53:55" x14ac:dyDescent="0.25">
      <c r="BA4553" s="164" t="s">
        <v>4929</v>
      </c>
      <c r="BB4553" s="164">
        <v>3560.3310000000001</v>
      </c>
      <c r="BC4553" s="82">
        <f t="shared" si="88"/>
        <v>4308.0005099999998</v>
      </c>
    </row>
    <row r="4554" spans="53:55" x14ac:dyDescent="0.25">
      <c r="BA4554" s="164" t="s">
        <v>4930</v>
      </c>
      <c r="BB4554" s="164">
        <v>3560.3310000000001</v>
      </c>
      <c r="BC4554" s="82">
        <f t="shared" si="88"/>
        <v>4308.0005099999998</v>
      </c>
    </row>
    <row r="4555" spans="53:55" x14ac:dyDescent="0.25">
      <c r="BA4555" s="164" t="s">
        <v>4931</v>
      </c>
      <c r="BB4555" s="164">
        <v>3961.1570000000002</v>
      </c>
      <c r="BC4555" s="82">
        <f t="shared" si="88"/>
        <v>4792.9999699999998</v>
      </c>
    </row>
    <row r="4556" spans="53:55" x14ac:dyDescent="0.25">
      <c r="BA4556" s="164" t="s">
        <v>4932</v>
      </c>
      <c r="BB4556" s="164">
        <v>3961.1570000000002</v>
      </c>
      <c r="BC4556" s="82">
        <f t="shared" si="88"/>
        <v>4792.9999699999998</v>
      </c>
    </row>
    <row r="4557" spans="53:55" x14ac:dyDescent="0.25">
      <c r="BA4557" s="164" t="s">
        <v>4933</v>
      </c>
      <c r="BB4557" s="164">
        <v>4318.1819999999998</v>
      </c>
      <c r="BC4557" s="82">
        <f t="shared" si="88"/>
        <v>5225.0002199999999</v>
      </c>
    </row>
    <row r="4558" spans="53:55" x14ac:dyDescent="0.25">
      <c r="BA4558" s="164" t="s">
        <v>4934</v>
      </c>
      <c r="BB4558" s="164">
        <v>4318.1819999999998</v>
      </c>
      <c r="BC4558" s="82">
        <f t="shared" si="88"/>
        <v>5225.0002199999999</v>
      </c>
    </row>
    <row r="4559" spans="53:55" x14ac:dyDescent="0.25">
      <c r="BA4559" s="164" t="s">
        <v>4935</v>
      </c>
      <c r="BB4559" s="164">
        <v>8.43</v>
      </c>
      <c r="BC4559" s="82">
        <f t="shared" si="88"/>
        <v>10.200299999999999</v>
      </c>
    </row>
    <row r="4560" spans="53:55" x14ac:dyDescent="0.25">
      <c r="BA4560" s="164" t="s">
        <v>4936</v>
      </c>
      <c r="BB4560" s="164">
        <v>8.43</v>
      </c>
      <c r="BC4560" s="82">
        <f t="shared" si="88"/>
        <v>10.200299999999999</v>
      </c>
    </row>
    <row r="4561" spans="53:55" x14ac:dyDescent="0.25">
      <c r="BA4561" s="164" t="s">
        <v>4937</v>
      </c>
      <c r="BB4561" s="164">
        <v>9.4220000000000006</v>
      </c>
      <c r="BC4561" s="82">
        <f t="shared" si="88"/>
        <v>11.40062</v>
      </c>
    </row>
    <row r="4562" spans="53:55" x14ac:dyDescent="0.25">
      <c r="BA4562" s="164" t="s">
        <v>4938</v>
      </c>
      <c r="BB4562" s="164">
        <v>9.4220000000000006</v>
      </c>
      <c r="BC4562" s="82">
        <f t="shared" si="88"/>
        <v>11.40062</v>
      </c>
    </row>
    <row r="4563" spans="53:55" x14ac:dyDescent="0.25">
      <c r="BA4563" s="164" t="s">
        <v>4939</v>
      </c>
      <c r="BB4563" s="164">
        <v>1.653</v>
      </c>
      <c r="BC4563" s="82">
        <f t="shared" si="88"/>
        <v>2.00013</v>
      </c>
    </row>
    <row r="4564" spans="53:55" x14ac:dyDescent="0.25">
      <c r="BA4564" s="164" t="s">
        <v>4940</v>
      </c>
      <c r="BB4564" s="164">
        <v>1.653</v>
      </c>
      <c r="BC4564" s="82">
        <f t="shared" si="88"/>
        <v>2.00013</v>
      </c>
    </row>
    <row r="4565" spans="53:55" x14ac:dyDescent="0.25">
      <c r="BA4565" s="164" t="s">
        <v>4941</v>
      </c>
      <c r="BB4565" s="164">
        <v>1.653</v>
      </c>
      <c r="BC4565" s="82">
        <f t="shared" si="88"/>
        <v>2.00013</v>
      </c>
    </row>
    <row r="4566" spans="53:55" x14ac:dyDescent="0.25">
      <c r="BA4566" s="164" t="s">
        <v>4942</v>
      </c>
      <c r="BB4566" s="164">
        <v>1.653</v>
      </c>
      <c r="BC4566" s="82">
        <f t="shared" si="88"/>
        <v>2.00013</v>
      </c>
    </row>
    <row r="4567" spans="53:55" x14ac:dyDescent="0.25">
      <c r="BA4567" s="164" t="s">
        <v>4943</v>
      </c>
      <c r="BB4567" s="164">
        <v>9.9169999999999998</v>
      </c>
      <c r="BC4567" s="82">
        <f t="shared" si="88"/>
        <v>11.99957</v>
      </c>
    </row>
    <row r="4568" spans="53:55" x14ac:dyDescent="0.25">
      <c r="BA4568" s="164" t="s">
        <v>4944</v>
      </c>
      <c r="BB4568" s="164">
        <v>10.826000000000001</v>
      </c>
      <c r="BC4568" s="82">
        <f t="shared" si="88"/>
        <v>13.099460000000001</v>
      </c>
    </row>
    <row r="4569" spans="53:55" x14ac:dyDescent="0.25">
      <c r="BA4569" s="164" t="s">
        <v>4945</v>
      </c>
      <c r="BB4569" s="164">
        <v>10.826000000000001</v>
      </c>
      <c r="BC4569" s="82">
        <f t="shared" si="88"/>
        <v>13.099460000000001</v>
      </c>
    </row>
    <row r="4570" spans="53:55" x14ac:dyDescent="0.25">
      <c r="BA4570" s="164" t="s">
        <v>4946</v>
      </c>
      <c r="BB4570" s="164">
        <v>11.653</v>
      </c>
      <c r="BC4570" s="82">
        <f t="shared" si="88"/>
        <v>14.10013</v>
      </c>
    </row>
    <row r="4571" spans="53:55" x14ac:dyDescent="0.25">
      <c r="BA4571" s="164" t="s">
        <v>4947</v>
      </c>
      <c r="BB4571" s="164">
        <v>32.231000000000002</v>
      </c>
      <c r="BC4571" s="82">
        <f t="shared" si="88"/>
        <v>38.999510000000001</v>
      </c>
    </row>
    <row r="4572" spans="53:55" x14ac:dyDescent="0.25">
      <c r="BA4572" s="164" t="s">
        <v>4948</v>
      </c>
      <c r="BB4572" s="164">
        <v>34.959000000000003</v>
      </c>
      <c r="BC4572" s="82">
        <f t="shared" si="88"/>
        <v>42.30039</v>
      </c>
    </row>
    <row r="4573" spans="53:55" x14ac:dyDescent="0.25">
      <c r="BA4573" s="164" t="s">
        <v>4949</v>
      </c>
      <c r="BB4573" s="164">
        <v>35.784999999999997</v>
      </c>
      <c r="BC4573" s="82">
        <f t="shared" si="88"/>
        <v>43.299849999999992</v>
      </c>
    </row>
    <row r="4574" spans="53:55" x14ac:dyDescent="0.25">
      <c r="BA4574" s="164" t="s">
        <v>4950</v>
      </c>
      <c r="BB4574" s="164">
        <v>36.777000000000001</v>
      </c>
      <c r="BC4574" s="82">
        <f t="shared" si="88"/>
        <v>44.500169999999997</v>
      </c>
    </row>
    <row r="4575" spans="53:55" x14ac:dyDescent="0.25">
      <c r="BA4575" s="164" t="s">
        <v>4951</v>
      </c>
      <c r="BB4575" s="164">
        <v>14.132</v>
      </c>
      <c r="BC4575" s="82">
        <f t="shared" si="88"/>
        <v>17.099719999999998</v>
      </c>
    </row>
    <row r="4576" spans="53:55" x14ac:dyDescent="0.25">
      <c r="BA4576" s="164" t="s">
        <v>4952</v>
      </c>
      <c r="BB4576" s="164">
        <v>1.653</v>
      </c>
      <c r="BC4576" s="82">
        <f t="shared" si="88"/>
        <v>2.00013</v>
      </c>
    </row>
    <row r="4577" spans="53:55" x14ac:dyDescent="0.25">
      <c r="BA4577" s="164" t="s">
        <v>4953</v>
      </c>
      <c r="BB4577" s="164">
        <v>1.653</v>
      </c>
      <c r="BC4577" s="82">
        <f t="shared" si="88"/>
        <v>2.00013</v>
      </c>
    </row>
    <row r="4578" spans="53:55" x14ac:dyDescent="0.25">
      <c r="BA4578" s="164" t="s">
        <v>4954</v>
      </c>
      <c r="BB4578" s="164">
        <v>2.9750000000000001</v>
      </c>
      <c r="BC4578" s="82">
        <f t="shared" si="88"/>
        <v>3.5997499999999998</v>
      </c>
    </row>
    <row r="4579" spans="53:55" x14ac:dyDescent="0.25">
      <c r="BA4579" s="164" t="s">
        <v>4955</v>
      </c>
      <c r="BB4579" s="164">
        <v>1.984</v>
      </c>
      <c r="BC4579" s="82">
        <f t="shared" si="88"/>
        <v>2.4006400000000001</v>
      </c>
    </row>
    <row r="4580" spans="53:55" x14ac:dyDescent="0.25">
      <c r="BA4580" s="164" t="s">
        <v>4956</v>
      </c>
      <c r="BB4580" s="164">
        <v>5.7030000000000003</v>
      </c>
      <c r="BC4580" s="82">
        <f t="shared" si="88"/>
        <v>6.9006300000000005</v>
      </c>
    </row>
    <row r="4581" spans="53:55" x14ac:dyDescent="0.25">
      <c r="BA4581" s="164" t="s">
        <v>4957</v>
      </c>
      <c r="BB4581" s="164">
        <v>6.6120000000000001</v>
      </c>
      <c r="BC4581" s="82">
        <f t="shared" si="88"/>
        <v>8.0005199999999999</v>
      </c>
    </row>
    <row r="4582" spans="53:55" x14ac:dyDescent="0.25">
      <c r="BA4582" s="164" t="s">
        <v>4958</v>
      </c>
      <c r="BB4582" s="164">
        <v>6.6120000000000001</v>
      </c>
      <c r="BC4582" s="82">
        <f t="shared" si="88"/>
        <v>8.0005199999999999</v>
      </c>
    </row>
    <row r="4583" spans="53:55" x14ac:dyDescent="0.25">
      <c r="BA4583" s="164" t="s">
        <v>4959</v>
      </c>
      <c r="BB4583" s="164">
        <v>142.149</v>
      </c>
      <c r="BC4583" s="82">
        <f t="shared" si="88"/>
        <v>172.00029000000001</v>
      </c>
    </row>
    <row r="4584" spans="53:55" x14ac:dyDescent="0.25">
      <c r="BA4584" s="164" t="s">
        <v>4960</v>
      </c>
      <c r="BB4584" s="164">
        <v>163.636</v>
      </c>
      <c r="BC4584" s="82">
        <f t="shared" si="88"/>
        <v>197.99956</v>
      </c>
    </row>
    <row r="4585" spans="53:55" x14ac:dyDescent="0.25">
      <c r="BA4585" s="164" t="s">
        <v>4961</v>
      </c>
      <c r="BB4585" s="164">
        <v>177.02500000000001</v>
      </c>
      <c r="BC4585" s="82">
        <f t="shared" si="88"/>
        <v>214.20025000000001</v>
      </c>
    </row>
    <row r="4586" spans="53:55" x14ac:dyDescent="0.25">
      <c r="BA4586" s="164" t="s">
        <v>4962</v>
      </c>
      <c r="BB4586" s="164">
        <v>190.41300000000001</v>
      </c>
      <c r="BC4586" s="82">
        <f t="shared" si="88"/>
        <v>230.39973000000001</v>
      </c>
    </row>
    <row r="4587" spans="53:55" x14ac:dyDescent="0.25">
      <c r="BA4587" s="164" t="s">
        <v>4963</v>
      </c>
      <c r="BB4587" s="164">
        <v>174.38</v>
      </c>
      <c r="BC4587" s="82">
        <f t="shared" si="88"/>
        <v>210.99979999999999</v>
      </c>
    </row>
    <row r="4588" spans="53:55" x14ac:dyDescent="0.25">
      <c r="BA4588" s="164" t="s">
        <v>4964</v>
      </c>
      <c r="BB4588" s="164">
        <v>190.41300000000001</v>
      </c>
      <c r="BC4588" s="82">
        <f t="shared" si="88"/>
        <v>230.39973000000001</v>
      </c>
    </row>
    <row r="4589" spans="53:55" x14ac:dyDescent="0.25">
      <c r="BA4589" s="164" t="s">
        <v>4965</v>
      </c>
      <c r="BB4589" s="164">
        <v>194.959</v>
      </c>
      <c r="BC4589" s="82">
        <f t="shared" si="88"/>
        <v>235.90038999999999</v>
      </c>
    </row>
    <row r="4590" spans="53:55" x14ac:dyDescent="0.25">
      <c r="BA4590" s="164" t="s">
        <v>4966</v>
      </c>
      <c r="BB4590" s="164">
        <v>201.15700000000001</v>
      </c>
      <c r="BC4590" s="82">
        <f t="shared" si="88"/>
        <v>243.39997</v>
      </c>
    </row>
    <row r="4591" spans="53:55" x14ac:dyDescent="0.25">
      <c r="BA4591" s="164" t="s">
        <v>4967</v>
      </c>
      <c r="BB4591" s="164">
        <v>1.653</v>
      </c>
      <c r="BC4591" s="82">
        <f t="shared" si="88"/>
        <v>2.00013</v>
      </c>
    </row>
    <row r="4592" spans="53:55" x14ac:dyDescent="0.25">
      <c r="BA4592" s="164" t="s">
        <v>4968</v>
      </c>
      <c r="BB4592" s="164">
        <v>1.653</v>
      </c>
      <c r="BC4592" s="82">
        <f t="shared" si="88"/>
        <v>2.00013</v>
      </c>
    </row>
    <row r="4593" spans="53:55" x14ac:dyDescent="0.25">
      <c r="BA4593" s="164" t="s">
        <v>4969</v>
      </c>
      <c r="BB4593" s="164">
        <v>1.653</v>
      </c>
      <c r="BC4593" s="82">
        <f t="shared" si="88"/>
        <v>2.00013</v>
      </c>
    </row>
    <row r="4594" spans="53:55" x14ac:dyDescent="0.25">
      <c r="BA4594" s="164" t="s">
        <v>4970</v>
      </c>
      <c r="BB4594" s="164">
        <v>1.653</v>
      </c>
      <c r="BC4594" s="82">
        <f t="shared" si="88"/>
        <v>2.00013</v>
      </c>
    </row>
    <row r="4595" spans="53:55" x14ac:dyDescent="0.25">
      <c r="BA4595" s="164" t="s">
        <v>4971</v>
      </c>
      <c r="BB4595" s="164">
        <v>1.653</v>
      </c>
      <c r="BC4595" s="82">
        <f t="shared" si="88"/>
        <v>2.00013</v>
      </c>
    </row>
    <row r="4596" spans="53:55" x14ac:dyDescent="0.25">
      <c r="BA4596" s="164" t="s">
        <v>4972</v>
      </c>
      <c r="BB4596" s="164">
        <v>1.653</v>
      </c>
      <c r="BC4596" s="82">
        <f t="shared" si="88"/>
        <v>2.00013</v>
      </c>
    </row>
    <row r="4597" spans="53:55" x14ac:dyDescent="0.25">
      <c r="BA4597" s="164" t="s">
        <v>4973</v>
      </c>
      <c r="BB4597" s="164">
        <v>1.653</v>
      </c>
      <c r="BC4597" s="82">
        <f t="shared" si="88"/>
        <v>2.00013</v>
      </c>
    </row>
    <row r="4598" spans="53:55" x14ac:dyDescent="0.25">
      <c r="BA4598" s="164" t="s">
        <v>4974</v>
      </c>
      <c r="BB4598" s="164">
        <v>1.653</v>
      </c>
      <c r="BC4598" s="82">
        <f t="shared" si="88"/>
        <v>2.00013</v>
      </c>
    </row>
    <row r="4599" spans="53:55" x14ac:dyDescent="0.25">
      <c r="BA4599" s="164" t="s">
        <v>4975</v>
      </c>
      <c r="BB4599" s="164">
        <v>14.38</v>
      </c>
      <c r="BC4599" s="82">
        <f t="shared" si="88"/>
        <v>17.399799999999999</v>
      </c>
    </row>
    <row r="4600" spans="53:55" x14ac:dyDescent="0.25">
      <c r="BA4600" s="164" t="s">
        <v>4976</v>
      </c>
      <c r="BB4600" s="164">
        <v>1.653</v>
      </c>
      <c r="BC4600" s="82">
        <f t="shared" si="88"/>
        <v>2.00013</v>
      </c>
    </row>
    <row r="4601" spans="53:55" x14ac:dyDescent="0.25">
      <c r="BA4601" s="164" t="s">
        <v>4977</v>
      </c>
      <c r="BB4601" s="164">
        <v>1.653</v>
      </c>
      <c r="BC4601" s="82">
        <f t="shared" si="88"/>
        <v>2.00013</v>
      </c>
    </row>
    <row r="4602" spans="53:55" x14ac:dyDescent="0.25">
      <c r="BA4602" s="164" t="s">
        <v>4978</v>
      </c>
      <c r="BB4602" s="164">
        <v>1.653</v>
      </c>
      <c r="BC4602" s="82">
        <f t="shared" si="88"/>
        <v>2.00013</v>
      </c>
    </row>
    <row r="4603" spans="53:55" x14ac:dyDescent="0.25">
      <c r="BA4603" s="164" t="s">
        <v>4979</v>
      </c>
      <c r="BB4603" s="164">
        <v>1.653</v>
      </c>
      <c r="BC4603" s="82">
        <f t="shared" si="88"/>
        <v>2.00013</v>
      </c>
    </row>
    <row r="4604" spans="53:55" x14ac:dyDescent="0.25">
      <c r="BA4604" s="164" t="s">
        <v>4980</v>
      </c>
      <c r="BB4604" s="164">
        <v>1.653</v>
      </c>
      <c r="BC4604" s="82">
        <f t="shared" si="88"/>
        <v>2.00013</v>
      </c>
    </row>
    <row r="4605" spans="53:55" x14ac:dyDescent="0.25">
      <c r="BA4605" s="164" t="s">
        <v>4981</v>
      </c>
      <c r="BB4605" s="164">
        <v>1.653</v>
      </c>
      <c r="BC4605" s="82">
        <f t="shared" si="88"/>
        <v>2.00013</v>
      </c>
    </row>
    <row r="4606" spans="53:55" x14ac:dyDescent="0.25">
      <c r="BA4606" s="164" t="s">
        <v>4982</v>
      </c>
      <c r="BB4606" s="164">
        <v>1.653</v>
      </c>
      <c r="BC4606" s="82">
        <f t="shared" si="88"/>
        <v>2.00013</v>
      </c>
    </row>
    <row r="4607" spans="53:55" x14ac:dyDescent="0.25">
      <c r="BA4607" s="164" t="s">
        <v>4983</v>
      </c>
      <c r="BB4607" s="164">
        <v>1.653</v>
      </c>
      <c r="BC4607" s="82">
        <f t="shared" si="88"/>
        <v>2.00013</v>
      </c>
    </row>
    <row r="4608" spans="53:55" x14ac:dyDescent="0.25">
      <c r="BA4608" s="164" t="s">
        <v>4984</v>
      </c>
      <c r="BB4608" s="164">
        <v>31.405000000000001</v>
      </c>
      <c r="BC4608" s="82">
        <f t="shared" si="88"/>
        <v>38.000050000000002</v>
      </c>
    </row>
    <row r="4609" spans="53:55" x14ac:dyDescent="0.25">
      <c r="BA4609" s="164" t="s">
        <v>4985</v>
      </c>
      <c r="BB4609" s="164">
        <v>36.777000000000001</v>
      </c>
      <c r="BC4609" s="82">
        <f t="shared" si="88"/>
        <v>44.500169999999997</v>
      </c>
    </row>
    <row r="4610" spans="53:55" x14ac:dyDescent="0.25">
      <c r="BA4610" s="164" t="s">
        <v>4986</v>
      </c>
      <c r="BB4610" s="164">
        <v>43.884</v>
      </c>
      <c r="BC4610" s="82">
        <f t="shared" si="88"/>
        <v>53.099640000000001</v>
      </c>
    </row>
    <row r="4611" spans="53:55" x14ac:dyDescent="0.25">
      <c r="BA4611" s="164" t="s">
        <v>4987</v>
      </c>
      <c r="BB4611" s="164">
        <v>49.256</v>
      </c>
      <c r="BC4611" s="82">
        <f t="shared" ref="BC4611:BC4674" si="89">BB4611*1.21</f>
        <v>59.599759999999996</v>
      </c>
    </row>
    <row r="4612" spans="53:55" x14ac:dyDescent="0.25">
      <c r="BA4612" s="164" t="s">
        <v>4988</v>
      </c>
      <c r="BB4612" s="164">
        <v>33.222999999999999</v>
      </c>
      <c r="BC4612" s="82">
        <f t="shared" si="89"/>
        <v>40.199829999999999</v>
      </c>
    </row>
    <row r="4613" spans="53:55" x14ac:dyDescent="0.25">
      <c r="BA4613" s="164" t="s">
        <v>4989</v>
      </c>
      <c r="BB4613" s="164">
        <v>38.512</v>
      </c>
      <c r="BC4613" s="82">
        <f t="shared" si="89"/>
        <v>46.599519999999998</v>
      </c>
    </row>
    <row r="4614" spans="53:55" x14ac:dyDescent="0.25">
      <c r="BA4614" s="164" t="s">
        <v>4990</v>
      </c>
      <c r="BB4614" s="164">
        <v>45.703000000000003</v>
      </c>
      <c r="BC4614" s="82">
        <f t="shared" si="89"/>
        <v>55.300630000000005</v>
      </c>
    </row>
    <row r="4615" spans="53:55" x14ac:dyDescent="0.25">
      <c r="BA4615" s="164" t="s">
        <v>4991</v>
      </c>
      <c r="BB4615" s="164">
        <v>53.636000000000003</v>
      </c>
      <c r="BC4615" s="82">
        <f t="shared" si="89"/>
        <v>64.899560000000008</v>
      </c>
    </row>
    <row r="4616" spans="53:55" x14ac:dyDescent="0.25">
      <c r="BA4616" s="164" t="s">
        <v>4992</v>
      </c>
      <c r="BB4616" s="164">
        <v>39.421999999999997</v>
      </c>
      <c r="BC4616" s="82">
        <f t="shared" si="89"/>
        <v>47.700619999999994</v>
      </c>
    </row>
    <row r="4617" spans="53:55" x14ac:dyDescent="0.25">
      <c r="BA4617" s="164" t="s">
        <v>4993</v>
      </c>
      <c r="BB4617" s="164">
        <v>49.256</v>
      </c>
      <c r="BC4617" s="82">
        <f t="shared" si="89"/>
        <v>59.599759999999996</v>
      </c>
    </row>
    <row r="4618" spans="53:55" x14ac:dyDescent="0.25">
      <c r="BA4618" s="164" t="s">
        <v>4994</v>
      </c>
      <c r="BB4618" s="164">
        <v>60.908999999999999</v>
      </c>
      <c r="BC4618" s="82">
        <f t="shared" si="89"/>
        <v>73.699889999999996</v>
      </c>
    </row>
    <row r="4619" spans="53:55" x14ac:dyDescent="0.25">
      <c r="BA4619" s="164" t="s">
        <v>4995</v>
      </c>
      <c r="BB4619" s="164">
        <v>73.388000000000005</v>
      </c>
      <c r="BC4619" s="82">
        <f t="shared" si="89"/>
        <v>88.799480000000003</v>
      </c>
    </row>
    <row r="4620" spans="53:55" x14ac:dyDescent="0.25">
      <c r="BA4620" s="164" t="s">
        <v>4996</v>
      </c>
      <c r="BB4620" s="164">
        <v>42.975000000000001</v>
      </c>
      <c r="BC4620" s="82">
        <f t="shared" si="89"/>
        <v>51.999749999999999</v>
      </c>
    </row>
    <row r="4621" spans="53:55" x14ac:dyDescent="0.25">
      <c r="BA4621" s="164" t="s">
        <v>4997</v>
      </c>
      <c r="BB4621" s="164">
        <v>51.901000000000003</v>
      </c>
      <c r="BC4621" s="82">
        <f t="shared" si="89"/>
        <v>62.80021</v>
      </c>
    </row>
    <row r="4622" spans="53:55" x14ac:dyDescent="0.25">
      <c r="BA4622" s="164" t="s">
        <v>4998</v>
      </c>
      <c r="BB4622" s="164">
        <v>65.289000000000001</v>
      </c>
      <c r="BC4622" s="82">
        <f t="shared" si="89"/>
        <v>78.999690000000001</v>
      </c>
    </row>
    <row r="4623" spans="53:55" x14ac:dyDescent="0.25">
      <c r="BA4623" s="164" t="s">
        <v>4999</v>
      </c>
      <c r="BB4623" s="164">
        <v>77.850999999999999</v>
      </c>
      <c r="BC4623" s="82">
        <f t="shared" si="89"/>
        <v>94.199709999999996</v>
      </c>
    </row>
    <row r="4624" spans="53:55" x14ac:dyDescent="0.25">
      <c r="BA4624" s="164" t="s">
        <v>5000</v>
      </c>
      <c r="BB4624" s="164">
        <v>34.792999999999999</v>
      </c>
      <c r="BC4624" s="82">
        <f t="shared" si="89"/>
        <v>42.099529999999994</v>
      </c>
    </row>
    <row r="4625" spans="53:55" x14ac:dyDescent="0.25">
      <c r="BA4625" s="164" t="s">
        <v>5001</v>
      </c>
      <c r="BB4625" s="164">
        <v>263.88400000000001</v>
      </c>
      <c r="BC4625" s="82">
        <f t="shared" si="89"/>
        <v>319.29964000000001</v>
      </c>
    </row>
    <row r="4626" spans="53:55" x14ac:dyDescent="0.25">
      <c r="BA4626" s="164" t="s">
        <v>5002</v>
      </c>
      <c r="BB4626" s="164">
        <v>264.71100000000001</v>
      </c>
      <c r="BC4626" s="82">
        <f t="shared" si="89"/>
        <v>320.30031000000002</v>
      </c>
    </row>
    <row r="4627" spans="53:55" x14ac:dyDescent="0.25">
      <c r="BA4627" s="164" t="s">
        <v>5003</v>
      </c>
      <c r="BB4627" s="164">
        <v>271.488</v>
      </c>
      <c r="BC4627" s="82">
        <f t="shared" si="89"/>
        <v>328.50047999999998</v>
      </c>
    </row>
    <row r="4628" spans="53:55" x14ac:dyDescent="0.25">
      <c r="BA4628" s="164" t="s">
        <v>5004</v>
      </c>
      <c r="BB4628" s="164">
        <v>268.92599999999999</v>
      </c>
      <c r="BC4628" s="82">
        <f t="shared" si="89"/>
        <v>325.40045999999995</v>
      </c>
    </row>
    <row r="4629" spans="53:55" x14ac:dyDescent="0.25">
      <c r="BA4629" s="164" t="s">
        <v>5005</v>
      </c>
      <c r="BB4629" s="164">
        <v>240.24799999999999</v>
      </c>
      <c r="BC4629" s="82">
        <f t="shared" si="89"/>
        <v>290.70007999999996</v>
      </c>
    </row>
    <row r="4630" spans="53:55" x14ac:dyDescent="0.25">
      <c r="BA4630" s="164" t="s">
        <v>5006</v>
      </c>
      <c r="BB4630" s="164">
        <v>241.98400000000001</v>
      </c>
      <c r="BC4630" s="82">
        <f t="shared" si="89"/>
        <v>292.80063999999999</v>
      </c>
    </row>
    <row r="4631" spans="53:55" x14ac:dyDescent="0.25">
      <c r="BA4631" s="164" t="s">
        <v>5007</v>
      </c>
      <c r="BB4631" s="164">
        <v>250.41300000000001</v>
      </c>
      <c r="BC4631" s="82">
        <f t="shared" si="89"/>
        <v>302.99973</v>
      </c>
    </row>
    <row r="4632" spans="53:55" x14ac:dyDescent="0.25">
      <c r="BA4632" s="164" t="s">
        <v>5008</v>
      </c>
      <c r="BB4632" s="164">
        <v>264.71100000000001</v>
      </c>
      <c r="BC4632" s="82">
        <f t="shared" si="89"/>
        <v>320.30031000000002</v>
      </c>
    </row>
    <row r="4633" spans="53:55" x14ac:dyDescent="0.25">
      <c r="BA4633" s="164" t="s">
        <v>5009</v>
      </c>
      <c r="BB4633" s="164">
        <v>257.10700000000003</v>
      </c>
      <c r="BC4633" s="82">
        <f t="shared" si="89"/>
        <v>311.09947</v>
      </c>
    </row>
    <row r="4634" spans="53:55" x14ac:dyDescent="0.25">
      <c r="BA4634" s="164" t="s">
        <v>5010</v>
      </c>
      <c r="BB4634" s="164">
        <v>270.661</v>
      </c>
      <c r="BC4634" s="82">
        <f t="shared" si="89"/>
        <v>327.49980999999997</v>
      </c>
    </row>
    <row r="4635" spans="53:55" x14ac:dyDescent="0.25">
      <c r="BA4635" s="164" t="s">
        <v>5011</v>
      </c>
      <c r="BB4635" s="164">
        <v>230.16499999999999</v>
      </c>
      <c r="BC4635" s="82">
        <f t="shared" si="89"/>
        <v>278.49964999999997</v>
      </c>
    </row>
    <row r="4636" spans="53:55" x14ac:dyDescent="0.25">
      <c r="BA4636" s="164" t="s">
        <v>5012</v>
      </c>
      <c r="BB4636" s="164">
        <v>246.19800000000001</v>
      </c>
      <c r="BC4636" s="82">
        <f t="shared" si="89"/>
        <v>297.89958000000001</v>
      </c>
    </row>
    <row r="4637" spans="53:55" x14ac:dyDescent="0.25">
      <c r="BA4637" s="164" t="s">
        <v>5013</v>
      </c>
      <c r="BB4637" s="164">
        <v>45.124000000000002</v>
      </c>
      <c r="BC4637" s="82">
        <f t="shared" si="89"/>
        <v>54.60004</v>
      </c>
    </row>
    <row r="4638" spans="53:55" x14ac:dyDescent="0.25">
      <c r="BA4638" s="164" t="s">
        <v>5014</v>
      </c>
      <c r="BB4638" s="164">
        <v>50.082999999999998</v>
      </c>
      <c r="BC4638" s="82">
        <f t="shared" si="89"/>
        <v>60.600429999999996</v>
      </c>
    </row>
    <row r="4639" spans="53:55" x14ac:dyDescent="0.25">
      <c r="BA4639" s="164" t="s">
        <v>5015</v>
      </c>
      <c r="BB4639" s="164">
        <v>30.992000000000001</v>
      </c>
      <c r="BC4639" s="82">
        <f t="shared" si="89"/>
        <v>37.500320000000002</v>
      </c>
    </row>
    <row r="4640" spans="53:55" x14ac:dyDescent="0.25">
      <c r="BA4640" s="164" t="s">
        <v>5016</v>
      </c>
      <c r="BB4640" s="164">
        <v>172.727</v>
      </c>
      <c r="BC4640" s="82">
        <f t="shared" si="89"/>
        <v>208.99967000000001</v>
      </c>
    </row>
    <row r="4641" spans="53:55" x14ac:dyDescent="0.25">
      <c r="BA4641" s="164" t="s">
        <v>5017</v>
      </c>
      <c r="BB4641" s="164">
        <v>20.661000000000001</v>
      </c>
      <c r="BC4641" s="82">
        <f t="shared" si="89"/>
        <v>24.99981</v>
      </c>
    </row>
    <row r="4642" spans="53:55" x14ac:dyDescent="0.25">
      <c r="BA4642" s="164" t="s">
        <v>5018</v>
      </c>
      <c r="BB4642" s="164">
        <v>16.529</v>
      </c>
      <c r="BC4642" s="82">
        <f t="shared" si="89"/>
        <v>20.00009</v>
      </c>
    </row>
    <row r="4643" spans="53:55" x14ac:dyDescent="0.25">
      <c r="BA4643" s="164" t="s">
        <v>5019</v>
      </c>
      <c r="BB4643" s="164">
        <v>20.661000000000001</v>
      </c>
      <c r="BC4643" s="82">
        <f t="shared" si="89"/>
        <v>24.99981</v>
      </c>
    </row>
    <row r="4644" spans="53:55" x14ac:dyDescent="0.25">
      <c r="BA4644" s="164" t="s">
        <v>5020</v>
      </c>
      <c r="BB4644" s="164">
        <v>21.488</v>
      </c>
      <c r="BC4644" s="82">
        <f t="shared" si="89"/>
        <v>26.00048</v>
      </c>
    </row>
    <row r="4645" spans="53:55" x14ac:dyDescent="0.25">
      <c r="BA4645" s="164" t="s">
        <v>5021</v>
      </c>
      <c r="BB4645" s="164">
        <v>47.106999999999999</v>
      </c>
      <c r="BC4645" s="82">
        <f t="shared" si="89"/>
        <v>56.999469999999995</v>
      </c>
    </row>
    <row r="4646" spans="53:55" x14ac:dyDescent="0.25">
      <c r="BA4646" s="164" t="s">
        <v>5022</v>
      </c>
      <c r="BB4646" s="164">
        <v>952.06600000000003</v>
      </c>
      <c r="BC4646" s="82">
        <f t="shared" si="89"/>
        <v>1151.9998599999999</v>
      </c>
    </row>
    <row r="4647" spans="53:55" x14ac:dyDescent="0.25">
      <c r="BA4647" s="164" t="s">
        <v>5023</v>
      </c>
      <c r="BB4647" s="164">
        <v>981.81799999999998</v>
      </c>
      <c r="BC4647" s="82">
        <f t="shared" si="89"/>
        <v>1187.9997799999999</v>
      </c>
    </row>
    <row r="4648" spans="53:55" x14ac:dyDescent="0.25">
      <c r="BA4648" s="164" t="s">
        <v>5024</v>
      </c>
      <c r="BB4648" s="164">
        <v>1041.3219999999999</v>
      </c>
      <c r="BC4648" s="82">
        <f t="shared" si="89"/>
        <v>1259.9996199999998</v>
      </c>
    </row>
    <row r="4649" spans="53:55" x14ac:dyDescent="0.25">
      <c r="BA4649" s="164" t="s">
        <v>5025</v>
      </c>
      <c r="BB4649" s="164">
        <v>795.96699999999998</v>
      </c>
      <c r="BC4649" s="82">
        <f t="shared" si="89"/>
        <v>963.12006999999994</v>
      </c>
    </row>
    <row r="4650" spans="53:55" x14ac:dyDescent="0.25">
      <c r="BA4650" s="164" t="s">
        <v>5026</v>
      </c>
      <c r="BB4650" s="164">
        <v>820.33900000000006</v>
      </c>
      <c r="BC4650" s="82">
        <f t="shared" si="89"/>
        <v>992.61018999999999</v>
      </c>
    </row>
    <row r="4651" spans="53:55" x14ac:dyDescent="0.25">
      <c r="BA4651" s="164" t="s">
        <v>5027</v>
      </c>
      <c r="BB4651" s="164">
        <v>833.33900000000006</v>
      </c>
      <c r="BC4651" s="82">
        <f t="shared" si="89"/>
        <v>1008.34019</v>
      </c>
    </row>
    <row r="4652" spans="53:55" x14ac:dyDescent="0.25">
      <c r="BA4652" s="164" t="s">
        <v>5028</v>
      </c>
      <c r="BB4652" s="164">
        <v>900.82600000000002</v>
      </c>
      <c r="BC4652" s="82">
        <f t="shared" si="89"/>
        <v>1089.99946</v>
      </c>
    </row>
    <row r="4653" spans="53:55" x14ac:dyDescent="0.25">
      <c r="BA4653" s="164" t="s">
        <v>5029</v>
      </c>
      <c r="BB4653" s="164">
        <v>881.42200000000003</v>
      </c>
      <c r="BC4653" s="82">
        <f t="shared" si="89"/>
        <v>1066.52062</v>
      </c>
    </row>
    <row r="4654" spans="53:55" x14ac:dyDescent="0.25">
      <c r="BA4654" s="164" t="s">
        <v>5030</v>
      </c>
      <c r="BB4654" s="164">
        <v>923.96699999999998</v>
      </c>
      <c r="BC4654" s="82">
        <f t="shared" si="89"/>
        <v>1118.0000700000001</v>
      </c>
    </row>
    <row r="4655" spans="53:55" x14ac:dyDescent="0.25">
      <c r="BA4655" s="164" t="s">
        <v>5031</v>
      </c>
      <c r="BB4655" s="164">
        <v>949.21500000000003</v>
      </c>
      <c r="BC4655" s="82">
        <f t="shared" si="89"/>
        <v>1148.55015</v>
      </c>
    </row>
    <row r="4656" spans="53:55" x14ac:dyDescent="0.25">
      <c r="BA4656" s="164" t="s">
        <v>5032</v>
      </c>
      <c r="BB4656" s="164">
        <v>1004.1319999999999</v>
      </c>
      <c r="BC4656" s="82">
        <f t="shared" si="89"/>
        <v>1214.9997199999998</v>
      </c>
    </row>
    <row r="4657" spans="53:55" x14ac:dyDescent="0.25">
      <c r="BA4657" s="164" t="s">
        <v>5033</v>
      </c>
      <c r="BB4657" s="164">
        <v>21.536999999999999</v>
      </c>
      <c r="BC4657" s="82">
        <f t="shared" si="89"/>
        <v>26.059769999999997</v>
      </c>
    </row>
    <row r="4658" spans="53:55" x14ac:dyDescent="0.25">
      <c r="BA4658" s="164" t="s">
        <v>5034</v>
      </c>
      <c r="BB4658" s="164">
        <v>24.792999999999999</v>
      </c>
      <c r="BC4658" s="82">
        <f t="shared" si="89"/>
        <v>29.999529999999996</v>
      </c>
    </row>
    <row r="4659" spans="53:55" x14ac:dyDescent="0.25">
      <c r="BA4659" s="164" t="s">
        <v>5035</v>
      </c>
      <c r="BB4659" s="164">
        <v>47.933999999999997</v>
      </c>
      <c r="BC4659" s="82">
        <f t="shared" si="89"/>
        <v>58.000139999999995</v>
      </c>
    </row>
    <row r="4660" spans="53:55" x14ac:dyDescent="0.25">
      <c r="BA4660" s="164" t="s">
        <v>5036</v>
      </c>
      <c r="BB4660" s="164">
        <v>6.0330000000000004</v>
      </c>
      <c r="BC4660" s="82">
        <f t="shared" si="89"/>
        <v>7.2999299999999998</v>
      </c>
    </row>
    <row r="4661" spans="53:55" x14ac:dyDescent="0.25">
      <c r="BA4661" s="164" t="s">
        <v>5037</v>
      </c>
      <c r="BB4661" s="164">
        <v>4.298</v>
      </c>
      <c r="BC4661" s="82">
        <f t="shared" si="89"/>
        <v>5.2005799999999995</v>
      </c>
    </row>
    <row r="4662" spans="53:55" x14ac:dyDescent="0.25">
      <c r="BA4662" s="164" t="s">
        <v>5038</v>
      </c>
      <c r="BB4662" s="164">
        <v>6.6120000000000001</v>
      </c>
      <c r="BC4662" s="82">
        <f t="shared" si="89"/>
        <v>8.0005199999999999</v>
      </c>
    </row>
    <row r="4663" spans="53:55" x14ac:dyDescent="0.25">
      <c r="BA4663" s="164" t="s">
        <v>5039</v>
      </c>
      <c r="BB4663" s="164">
        <v>6.6120000000000001</v>
      </c>
      <c r="BC4663" s="82">
        <f t="shared" si="89"/>
        <v>8.0005199999999999</v>
      </c>
    </row>
    <row r="4664" spans="53:55" x14ac:dyDescent="0.25">
      <c r="BA4664" s="164" t="s">
        <v>5040</v>
      </c>
      <c r="BB4664" s="164">
        <v>6.6120000000000001</v>
      </c>
      <c r="BC4664" s="82">
        <f t="shared" si="89"/>
        <v>8.0005199999999999</v>
      </c>
    </row>
    <row r="4665" spans="53:55" x14ac:dyDescent="0.25">
      <c r="BA4665" s="164" t="s">
        <v>5041</v>
      </c>
      <c r="BB4665" s="164">
        <v>11.57</v>
      </c>
      <c r="BC4665" s="82">
        <f t="shared" si="89"/>
        <v>13.999700000000001</v>
      </c>
    </row>
    <row r="4666" spans="53:55" x14ac:dyDescent="0.25">
      <c r="BA4666" s="164" t="s">
        <v>5042</v>
      </c>
      <c r="BB4666" s="164">
        <v>32.231000000000002</v>
      </c>
      <c r="BC4666" s="82">
        <f t="shared" si="89"/>
        <v>38.999510000000001</v>
      </c>
    </row>
    <row r="4667" spans="53:55" x14ac:dyDescent="0.25">
      <c r="BA4667" s="164" t="s">
        <v>5043</v>
      </c>
      <c r="BB4667" s="164">
        <v>12.397</v>
      </c>
      <c r="BC4667" s="82">
        <f t="shared" si="89"/>
        <v>15.00037</v>
      </c>
    </row>
    <row r="4668" spans="53:55" x14ac:dyDescent="0.25">
      <c r="BA4668" s="164" t="s">
        <v>5044</v>
      </c>
      <c r="BB4668" s="164">
        <v>10</v>
      </c>
      <c r="BC4668" s="82">
        <f t="shared" si="89"/>
        <v>12.1</v>
      </c>
    </row>
    <row r="4669" spans="53:55" x14ac:dyDescent="0.25">
      <c r="BA4669" s="164" t="s">
        <v>5045</v>
      </c>
      <c r="BB4669" s="164">
        <v>26.446000000000002</v>
      </c>
      <c r="BC4669" s="82">
        <f t="shared" si="89"/>
        <v>31.999660000000002</v>
      </c>
    </row>
    <row r="4670" spans="53:55" x14ac:dyDescent="0.25">
      <c r="BA4670" s="164" t="s">
        <v>5046</v>
      </c>
      <c r="BB4670" s="164">
        <v>12.397</v>
      </c>
      <c r="BC4670" s="82">
        <f t="shared" si="89"/>
        <v>15.00037</v>
      </c>
    </row>
    <row r="4671" spans="53:55" x14ac:dyDescent="0.25">
      <c r="BA4671" s="164" t="s">
        <v>5047</v>
      </c>
      <c r="BB4671" s="164">
        <v>19.007999999999999</v>
      </c>
      <c r="BC4671" s="82">
        <f t="shared" si="89"/>
        <v>22.999679999999998</v>
      </c>
    </row>
    <row r="4672" spans="53:55" x14ac:dyDescent="0.25">
      <c r="BA4672" s="164" t="s">
        <v>5048</v>
      </c>
      <c r="BB4672" s="164">
        <v>4.9589999999999996</v>
      </c>
      <c r="BC4672" s="82">
        <f t="shared" si="89"/>
        <v>6.0003899999999994</v>
      </c>
    </row>
    <row r="4673" spans="53:55" x14ac:dyDescent="0.25">
      <c r="BA4673" s="164" t="s">
        <v>5049</v>
      </c>
      <c r="BB4673" s="164">
        <v>29.751999999999999</v>
      </c>
      <c r="BC4673" s="82">
        <f t="shared" si="89"/>
        <v>35.999919999999996</v>
      </c>
    </row>
    <row r="4674" spans="53:55" x14ac:dyDescent="0.25">
      <c r="BA4674" s="164" t="s">
        <v>5050</v>
      </c>
      <c r="BB4674" s="164">
        <v>20.661000000000001</v>
      </c>
      <c r="BC4674" s="82">
        <f t="shared" si="89"/>
        <v>24.99981</v>
      </c>
    </row>
    <row r="4675" spans="53:55" x14ac:dyDescent="0.25">
      <c r="BA4675" s="164" t="s">
        <v>5051</v>
      </c>
      <c r="BB4675" s="164">
        <v>20.661000000000001</v>
      </c>
      <c r="BC4675" s="82">
        <f t="shared" ref="BC4675:BC4738" si="90">BB4675*1.21</f>
        <v>24.99981</v>
      </c>
    </row>
    <row r="4676" spans="53:55" x14ac:dyDescent="0.25">
      <c r="BA4676" s="164" t="s">
        <v>5052</v>
      </c>
      <c r="BB4676" s="164">
        <v>20.661000000000001</v>
      </c>
      <c r="BC4676" s="82">
        <f t="shared" si="90"/>
        <v>24.99981</v>
      </c>
    </row>
    <row r="4677" spans="53:55" x14ac:dyDescent="0.25">
      <c r="BA4677" s="164" t="s">
        <v>5053</v>
      </c>
      <c r="BB4677" s="164">
        <v>14.875999999999999</v>
      </c>
      <c r="BC4677" s="82">
        <f t="shared" si="90"/>
        <v>17.999959999999998</v>
      </c>
    </row>
    <row r="4678" spans="53:55" x14ac:dyDescent="0.25">
      <c r="BA4678" s="164" t="s">
        <v>5054</v>
      </c>
      <c r="BB4678" s="164">
        <v>5.8680000000000003</v>
      </c>
      <c r="BC4678" s="82">
        <f t="shared" si="90"/>
        <v>7.1002800000000006</v>
      </c>
    </row>
    <row r="4679" spans="53:55" x14ac:dyDescent="0.25">
      <c r="BA4679" s="164" t="s">
        <v>5055</v>
      </c>
      <c r="BB4679" s="164">
        <v>10.744</v>
      </c>
      <c r="BC4679" s="82">
        <f t="shared" si="90"/>
        <v>13.00024</v>
      </c>
    </row>
    <row r="4680" spans="53:55" x14ac:dyDescent="0.25">
      <c r="BA4680" s="164" t="s">
        <v>5056</v>
      </c>
      <c r="BB4680" s="164">
        <v>35.207000000000001</v>
      </c>
      <c r="BC4680" s="82">
        <f t="shared" si="90"/>
        <v>42.600470000000001</v>
      </c>
    </row>
    <row r="4681" spans="53:55" x14ac:dyDescent="0.25">
      <c r="BA4681" s="164" t="s">
        <v>5057</v>
      </c>
      <c r="BB4681" s="164">
        <v>93.388000000000005</v>
      </c>
      <c r="BC4681" s="82">
        <f t="shared" si="90"/>
        <v>112.99948000000001</v>
      </c>
    </row>
    <row r="4682" spans="53:55" x14ac:dyDescent="0.25">
      <c r="BA4682" s="164" t="s">
        <v>5058</v>
      </c>
      <c r="BB4682" s="164">
        <v>122.31399999999999</v>
      </c>
      <c r="BC4682" s="82">
        <f t="shared" si="90"/>
        <v>147.99993999999998</v>
      </c>
    </row>
    <row r="4683" spans="53:55" x14ac:dyDescent="0.25">
      <c r="BA4683" s="164" t="s">
        <v>5059</v>
      </c>
      <c r="BB4683" s="164">
        <v>266.61200000000002</v>
      </c>
      <c r="BC4683" s="82">
        <f t="shared" si="90"/>
        <v>322.60052000000002</v>
      </c>
    </row>
    <row r="4684" spans="53:55" x14ac:dyDescent="0.25">
      <c r="BA4684" s="164" t="s">
        <v>5060</v>
      </c>
      <c r="BB4684" s="164">
        <v>386.94200000000001</v>
      </c>
      <c r="BC4684" s="82">
        <f t="shared" si="90"/>
        <v>468.19981999999999</v>
      </c>
    </row>
    <row r="4685" spans="53:55" x14ac:dyDescent="0.25">
      <c r="BA4685" s="164" t="s">
        <v>5061</v>
      </c>
      <c r="BB4685" s="164">
        <v>276.94200000000001</v>
      </c>
      <c r="BC4685" s="82">
        <f t="shared" si="90"/>
        <v>335.09982000000002</v>
      </c>
    </row>
    <row r="4686" spans="53:55" x14ac:dyDescent="0.25">
      <c r="BA4686" s="164" t="s">
        <v>5062</v>
      </c>
      <c r="BB4686" s="164">
        <v>93.388000000000005</v>
      </c>
      <c r="BC4686" s="82">
        <f t="shared" si="90"/>
        <v>112.99948000000001</v>
      </c>
    </row>
    <row r="4687" spans="53:55" x14ac:dyDescent="0.25">
      <c r="BA4687" s="164" t="s">
        <v>5063</v>
      </c>
      <c r="BB4687" s="164">
        <v>93.388000000000005</v>
      </c>
      <c r="BC4687" s="82">
        <f t="shared" si="90"/>
        <v>112.99948000000001</v>
      </c>
    </row>
    <row r="4688" spans="53:55" x14ac:dyDescent="0.25">
      <c r="BA4688" s="164" t="s">
        <v>5064</v>
      </c>
      <c r="BB4688" s="164">
        <v>92.974999999999994</v>
      </c>
      <c r="BC4688" s="82">
        <f t="shared" si="90"/>
        <v>112.49974999999999</v>
      </c>
    </row>
    <row r="4689" spans="53:55" x14ac:dyDescent="0.25">
      <c r="BA4689" s="164" t="s">
        <v>5065</v>
      </c>
      <c r="BB4689" s="164">
        <v>154.79300000000001</v>
      </c>
      <c r="BC4689" s="82">
        <f t="shared" si="90"/>
        <v>187.29953</v>
      </c>
    </row>
    <row r="4690" spans="53:55" x14ac:dyDescent="0.25">
      <c r="BA4690" s="164" t="s">
        <v>5066</v>
      </c>
      <c r="BB4690" s="164">
        <v>178.09899999999999</v>
      </c>
      <c r="BC4690" s="82">
        <f t="shared" si="90"/>
        <v>215.49978999999999</v>
      </c>
    </row>
    <row r="4691" spans="53:55" x14ac:dyDescent="0.25">
      <c r="BA4691" s="164" t="s">
        <v>5067</v>
      </c>
      <c r="BB4691" s="164">
        <v>136.77699999999999</v>
      </c>
      <c r="BC4691" s="82">
        <f t="shared" si="90"/>
        <v>165.50016999999997</v>
      </c>
    </row>
    <row r="4692" spans="53:55" x14ac:dyDescent="0.25">
      <c r="BA4692" s="164" t="s">
        <v>5068</v>
      </c>
      <c r="BB4692" s="164">
        <v>180.57900000000001</v>
      </c>
      <c r="BC4692" s="82">
        <f t="shared" si="90"/>
        <v>218.50059000000002</v>
      </c>
    </row>
    <row r="4693" spans="53:55" x14ac:dyDescent="0.25">
      <c r="BA4693" s="164" t="s">
        <v>5069</v>
      </c>
      <c r="BB4693" s="164">
        <v>47.354999999999997</v>
      </c>
      <c r="BC4693" s="82">
        <f t="shared" si="90"/>
        <v>57.299549999999996</v>
      </c>
    </row>
    <row r="4694" spans="53:55" x14ac:dyDescent="0.25">
      <c r="BA4694" s="164" t="s">
        <v>5070</v>
      </c>
      <c r="BB4694" s="164">
        <v>53.387999999999998</v>
      </c>
      <c r="BC4694" s="82">
        <f t="shared" si="90"/>
        <v>64.59948</v>
      </c>
    </row>
    <row r="4695" spans="53:55" x14ac:dyDescent="0.25">
      <c r="BA4695" s="164" t="s">
        <v>5071</v>
      </c>
      <c r="BB4695" s="164">
        <v>66.281000000000006</v>
      </c>
      <c r="BC4695" s="82">
        <f t="shared" si="90"/>
        <v>80.200010000000006</v>
      </c>
    </row>
    <row r="4696" spans="53:55" x14ac:dyDescent="0.25">
      <c r="BA4696" s="164" t="s">
        <v>5072</v>
      </c>
      <c r="BB4696" s="164">
        <v>90.082999999999998</v>
      </c>
      <c r="BC4696" s="82">
        <f t="shared" si="90"/>
        <v>109.00042999999999</v>
      </c>
    </row>
    <row r="4697" spans="53:55" x14ac:dyDescent="0.25">
      <c r="BA4697" s="164" t="s">
        <v>5073</v>
      </c>
      <c r="BB4697" s="164">
        <v>104.959</v>
      </c>
      <c r="BC4697" s="82">
        <f t="shared" si="90"/>
        <v>127.00039</v>
      </c>
    </row>
    <row r="4698" spans="53:55" x14ac:dyDescent="0.25">
      <c r="BA4698" s="164" t="s">
        <v>5074</v>
      </c>
      <c r="BB4698" s="164">
        <v>151.24</v>
      </c>
      <c r="BC4698" s="82">
        <f t="shared" si="90"/>
        <v>183.00040000000001</v>
      </c>
    </row>
    <row r="4699" spans="53:55" x14ac:dyDescent="0.25">
      <c r="BA4699" s="164" t="s">
        <v>5075</v>
      </c>
      <c r="BB4699" s="164">
        <v>157.02500000000001</v>
      </c>
      <c r="BC4699" s="82">
        <f t="shared" si="90"/>
        <v>190.00024999999999</v>
      </c>
    </row>
    <row r="4700" spans="53:55" x14ac:dyDescent="0.25">
      <c r="BA4700" s="164" t="s">
        <v>5076</v>
      </c>
      <c r="BB4700" s="164">
        <v>109.917</v>
      </c>
      <c r="BC4700" s="82">
        <f t="shared" si="90"/>
        <v>132.99957000000001</v>
      </c>
    </row>
    <row r="4701" spans="53:55" x14ac:dyDescent="0.25">
      <c r="BA4701" s="164" t="s">
        <v>5077</v>
      </c>
      <c r="BB4701" s="164">
        <v>97.850999999999999</v>
      </c>
      <c r="BC4701" s="82">
        <f t="shared" si="90"/>
        <v>118.39971</v>
      </c>
    </row>
    <row r="4702" spans="53:55" x14ac:dyDescent="0.25">
      <c r="BA4702" s="164" t="s">
        <v>5078</v>
      </c>
      <c r="BB4702" s="164">
        <v>29.669</v>
      </c>
      <c r="BC4702" s="82">
        <f t="shared" si="90"/>
        <v>35.89949</v>
      </c>
    </row>
    <row r="4703" spans="53:55" x14ac:dyDescent="0.25">
      <c r="BA4703" s="164" t="s">
        <v>5079</v>
      </c>
      <c r="BB4703" s="164">
        <v>47.933999999999997</v>
      </c>
      <c r="BC4703" s="82">
        <f t="shared" si="90"/>
        <v>58.000139999999995</v>
      </c>
    </row>
    <row r="4704" spans="53:55" x14ac:dyDescent="0.25">
      <c r="BA4704" s="164" t="s">
        <v>5080</v>
      </c>
      <c r="BB4704" s="164">
        <v>121.488</v>
      </c>
      <c r="BC4704" s="82">
        <f t="shared" si="90"/>
        <v>147.00047999999998</v>
      </c>
    </row>
    <row r="4705" spans="53:55" x14ac:dyDescent="0.25">
      <c r="BA4705" s="164" t="s">
        <v>5081</v>
      </c>
      <c r="BB4705" s="164">
        <v>261.15699999999998</v>
      </c>
      <c r="BC4705" s="82">
        <f t="shared" si="90"/>
        <v>315.99996999999996</v>
      </c>
    </row>
    <row r="4706" spans="53:55" x14ac:dyDescent="0.25">
      <c r="BA4706" s="164" t="s">
        <v>5082</v>
      </c>
      <c r="BB4706" s="164">
        <v>164.46299999999999</v>
      </c>
      <c r="BC4706" s="82">
        <f t="shared" si="90"/>
        <v>199.00022999999999</v>
      </c>
    </row>
    <row r="4707" spans="53:55" x14ac:dyDescent="0.25">
      <c r="BA4707" s="164" t="s">
        <v>5083</v>
      </c>
      <c r="BB4707" s="164">
        <v>190.083</v>
      </c>
      <c r="BC4707" s="82">
        <f t="shared" si="90"/>
        <v>230.00042999999999</v>
      </c>
    </row>
    <row r="4708" spans="53:55" x14ac:dyDescent="0.25">
      <c r="BA4708" s="164" t="s">
        <v>5084</v>
      </c>
      <c r="BB4708" s="164">
        <v>197.52099999999999</v>
      </c>
      <c r="BC4708" s="82">
        <f t="shared" si="90"/>
        <v>239.00040999999999</v>
      </c>
    </row>
    <row r="4709" spans="53:55" x14ac:dyDescent="0.25">
      <c r="BA4709" s="164" t="s">
        <v>5085</v>
      </c>
      <c r="BB4709" s="164">
        <v>295.86799999999999</v>
      </c>
      <c r="BC4709" s="82">
        <f t="shared" si="90"/>
        <v>358.00027999999998</v>
      </c>
    </row>
    <row r="4710" spans="53:55" x14ac:dyDescent="0.25">
      <c r="BA4710" s="164" t="s">
        <v>5086</v>
      </c>
      <c r="BB4710" s="164">
        <v>260.33100000000002</v>
      </c>
      <c r="BC4710" s="82">
        <f t="shared" si="90"/>
        <v>315.00051000000002</v>
      </c>
    </row>
    <row r="4711" spans="53:55" x14ac:dyDescent="0.25">
      <c r="BA4711" s="164" t="s">
        <v>5087</v>
      </c>
      <c r="BB4711" s="164">
        <v>286.77699999999999</v>
      </c>
      <c r="BC4711" s="82">
        <f t="shared" si="90"/>
        <v>347.00016999999997</v>
      </c>
    </row>
    <row r="4712" spans="53:55" x14ac:dyDescent="0.25">
      <c r="BA4712" s="164" t="s">
        <v>5088</v>
      </c>
      <c r="BB4712" s="164">
        <v>321.488</v>
      </c>
      <c r="BC4712" s="82">
        <f t="shared" si="90"/>
        <v>389.00047999999998</v>
      </c>
    </row>
    <row r="4713" spans="53:55" x14ac:dyDescent="0.25">
      <c r="BA4713" s="164" t="s">
        <v>5089</v>
      </c>
      <c r="BB4713" s="164">
        <v>447.10700000000003</v>
      </c>
      <c r="BC4713" s="82">
        <f t="shared" si="90"/>
        <v>540.99946999999997</v>
      </c>
    </row>
    <row r="4714" spans="53:55" x14ac:dyDescent="0.25">
      <c r="BA4714" s="164" t="s">
        <v>5090</v>
      </c>
      <c r="BB4714" s="164">
        <v>228.09899999999999</v>
      </c>
      <c r="BC4714" s="82">
        <f t="shared" si="90"/>
        <v>275.99978999999996</v>
      </c>
    </row>
    <row r="4715" spans="53:55" x14ac:dyDescent="0.25">
      <c r="BA4715" s="164" t="s">
        <v>5091</v>
      </c>
      <c r="BB4715" s="164">
        <v>250.41300000000001</v>
      </c>
      <c r="BC4715" s="82">
        <f t="shared" si="90"/>
        <v>302.99973</v>
      </c>
    </row>
    <row r="4716" spans="53:55" x14ac:dyDescent="0.25">
      <c r="BA4716" s="164" t="s">
        <v>5092</v>
      </c>
      <c r="BB4716" s="164">
        <v>282.64499999999998</v>
      </c>
      <c r="BC4716" s="82">
        <f t="shared" si="90"/>
        <v>342.00044999999994</v>
      </c>
    </row>
    <row r="4717" spans="53:55" x14ac:dyDescent="0.25">
      <c r="BA4717" s="164" t="s">
        <v>5093</v>
      </c>
      <c r="BB4717" s="164">
        <v>685.12400000000002</v>
      </c>
      <c r="BC4717" s="82">
        <f t="shared" si="90"/>
        <v>829.00004000000001</v>
      </c>
    </row>
    <row r="4718" spans="53:55" x14ac:dyDescent="0.25">
      <c r="BA4718" s="164" t="s">
        <v>5094</v>
      </c>
      <c r="BB4718" s="164">
        <v>685.12400000000002</v>
      </c>
      <c r="BC4718" s="82">
        <f t="shared" si="90"/>
        <v>829.00004000000001</v>
      </c>
    </row>
    <row r="4719" spans="53:55" x14ac:dyDescent="0.25">
      <c r="BA4719" s="164" t="s">
        <v>5095</v>
      </c>
      <c r="BB4719" s="164">
        <v>738.84299999999996</v>
      </c>
      <c r="BC4719" s="82">
        <f t="shared" si="90"/>
        <v>894.00002999999992</v>
      </c>
    </row>
    <row r="4720" spans="53:55" x14ac:dyDescent="0.25">
      <c r="BA4720" s="164" t="s">
        <v>5096</v>
      </c>
      <c r="BB4720" s="164">
        <v>738.84299999999996</v>
      </c>
      <c r="BC4720" s="82">
        <f t="shared" si="90"/>
        <v>894.00002999999992</v>
      </c>
    </row>
    <row r="4721" spans="53:55" x14ac:dyDescent="0.25">
      <c r="BA4721" s="164" t="s">
        <v>5097</v>
      </c>
      <c r="BB4721" s="164">
        <v>1061.1569999999999</v>
      </c>
      <c r="BC4721" s="82">
        <f t="shared" si="90"/>
        <v>1283.9999699999998</v>
      </c>
    </row>
    <row r="4722" spans="53:55" x14ac:dyDescent="0.25">
      <c r="BA4722" s="164" t="s">
        <v>5098</v>
      </c>
      <c r="BB4722" s="164">
        <v>1061.1569999999999</v>
      </c>
      <c r="BC4722" s="82">
        <f t="shared" si="90"/>
        <v>1283.9999699999998</v>
      </c>
    </row>
    <row r="4723" spans="53:55" x14ac:dyDescent="0.25">
      <c r="BA4723" s="164" t="s">
        <v>5099</v>
      </c>
      <c r="BB4723" s="164">
        <v>764.46299999999997</v>
      </c>
      <c r="BC4723" s="82">
        <f t="shared" si="90"/>
        <v>925.00022999999999</v>
      </c>
    </row>
    <row r="4724" spans="53:55" x14ac:dyDescent="0.25">
      <c r="BA4724" s="164" t="s">
        <v>5100</v>
      </c>
      <c r="BB4724" s="164">
        <v>764.46299999999997</v>
      </c>
      <c r="BC4724" s="82">
        <f t="shared" si="90"/>
        <v>925.00022999999999</v>
      </c>
    </row>
    <row r="4725" spans="53:55" x14ac:dyDescent="0.25">
      <c r="BA4725" s="164" t="s">
        <v>5101</v>
      </c>
      <c r="BB4725" s="164">
        <v>1154.546</v>
      </c>
      <c r="BC4725" s="82">
        <f t="shared" si="90"/>
        <v>1397.0006599999999</v>
      </c>
    </row>
    <row r="4726" spans="53:55" x14ac:dyDescent="0.25">
      <c r="BA4726" s="164" t="s">
        <v>5102</v>
      </c>
      <c r="BB4726" s="164">
        <v>1154.546</v>
      </c>
      <c r="BC4726" s="82">
        <f t="shared" si="90"/>
        <v>1397.0006599999999</v>
      </c>
    </row>
    <row r="4727" spans="53:55" x14ac:dyDescent="0.25">
      <c r="BA4727" s="164" t="s">
        <v>5103</v>
      </c>
      <c r="BB4727" s="164">
        <v>495.041</v>
      </c>
      <c r="BC4727" s="82">
        <f t="shared" si="90"/>
        <v>598.99960999999996</v>
      </c>
    </row>
    <row r="4728" spans="53:55" x14ac:dyDescent="0.25">
      <c r="BA4728" s="164" t="s">
        <v>5104</v>
      </c>
      <c r="BB4728" s="164">
        <v>660.33100000000002</v>
      </c>
      <c r="BC4728" s="82">
        <f t="shared" si="90"/>
        <v>799.00050999999996</v>
      </c>
    </row>
    <row r="4729" spans="53:55" x14ac:dyDescent="0.25">
      <c r="BA4729" s="164" t="s">
        <v>5105</v>
      </c>
      <c r="BB4729" s="164">
        <v>182.64500000000001</v>
      </c>
      <c r="BC4729" s="82">
        <f t="shared" si="90"/>
        <v>221.00045</v>
      </c>
    </row>
    <row r="4730" spans="53:55" x14ac:dyDescent="0.25">
      <c r="BA4730" s="164" t="s">
        <v>5106</v>
      </c>
      <c r="BB4730" s="164">
        <v>171.07400000000001</v>
      </c>
      <c r="BC4730" s="82">
        <f t="shared" si="90"/>
        <v>206.99954</v>
      </c>
    </row>
    <row r="4731" spans="53:55" x14ac:dyDescent="0.25">
      <c r="BA4731" s="164" t="s">
        <v>5107</v>
      </c>
      <c r="BB4731" s="164">
        <v>52.066000000000003</v>
      </c>
      <c r="BC4731" s="82">
        <f t="shared" si="90"/>
        <v>62.999859999999998</v>
      </c>
    </row>
    <row r="4732" spans="53:55" x14ac:dyDescent="0.25">
      <c r="BA4732" s="164" t="s">
        <v>5108</v>
      </c>
      <c r="BB4732" s="164">
        <v>140.49600000000001</v>
      </c>
      <c r="BC4732" s="82">
        <f t="shared" si="90"/>
        <v>170.00015999999999</v>
      </c>
    </row>
    <row r="4733" spans="53:55" x14ac:dyDescent="0.25">
      <c r="BA4733" s="164" t="s">
        <v>5109</v>
      </c>
      <c r="BB4733" s="164">
        <v>908.26499999999999</v>
      </c>
      <c r="BC4733" s="82">
        <f t="shared" si="90"/>
        <v>1099.00065</v>
      </c>
    </row>
    <row r="4734" spans="53:55" x14ac:dyDescent="0.25">
      <c r="BA4734" s="164" t="s">
        <v>5110</v>
      </c>
      <c r="BB4734" s="164">
        <v>1041.3219999999999</v>
      </c>
      <c r="BC4734" s="82">
        <f t="shared" si="90"/>
        <v>1259.9996199999998</v>
      </c>
    </row>
    <row r="4735" spans="53:55" x14ac:dyDescent="0.25">
      <c r="BA4735" s="164" t="s">
        <v>5111</v>
      </c>
      <c r="BB4735" s="164">
        <v>1321.4880000000001</v>
      </c>
      <c r="BC4735" s="82">
        <f t="shared" si="90"/>
        <v>1599.0004799999999</v>
      </c>
    </row>
    <row r="4736" spans="53:55" x14ac:dyDescent="0.25">
      <c r="BA4736" s="164" t="s">
        <v>5112</v>
      </c>
      <c r="BB4736" s="164">
        <v>742.97500000000002</v>
      </c>
      <c r="BC4736" s="82">
        <f t="shared" si="90"/>
        <v>898.99974999999995</v>
      </c>
    </row>
    <row r="4737" spans="53:55" x14ac:dyDescent="0.25">
      <c r="BA4737" s="164" t="s">
        <v>5113</v>
      </c>
      <c r="BB4737" s="164">
        <v>577.68600000000004</v>
      </c>
      <c r="BC4737" s="82">
        <f t="shared" si="90"/>
        <v>699.00006000000008</v>
      </c>
    </row>
    <row r="4738" spans="53:55" x14ac:dyDescent="0.25">
      <c r="BA4738" s="164" t="s">
        <v>5114</v>
      </c>
      <c r="BB4738" s="164">
        <v>742.97500000000002</v>
      </c>
      <c r="BC4738" s="82">
        <f t="shared" si="90"/>
        <v>898.99974999999995</v>
      </c>
    </row>
    <row r="4739" spans="53:55" x14ac:dyDescent="0.25">
      <c r="BA4739" s="164" t="s">
        <v>5115</v>
      </c>
      <c r="BB4739" s="164">
        <v>990.29</v>
      </c>
      <c r="BC4739" s="82">
        <f t="shared" ref="BC4739:BC4802" si="91">BB4739*1.21</f>
        <v>1198.2509</v>
      </c>
    </row>
    <row r="4740" spans="53:55" x14ac:dyDescent="0.25">
      <c r="BA4740" s="164" t="s">
        <v>5116</v>
      </c>
      <c r="BB4740" s="164">
        <v>7.7190000000000003</v>
      </c>
      <c r="BC4740" s="82">
        <f t="shared" si="91"/>
        <v>9.3399900000000002</v>
      </c>
    </row>
    <row r="4741" spans="53:55" x14ac:dyDescent="0.25">
      <c r="BA4741" s="164" t="s">
        <v>5117</v>
      </c>
      <c r="BB4741" s="164">
        <v>21.463000000000001</v>
      </c>
      <c r="BC4741" s="82">
        <f t="shared" si="91"/>
        <v>25.970230000000001</v>
      </c>
    </row>
    <row r="4742" spans="53:55" x14ac:dyDescent="0.25">
      <c r="BA4742" s="164" t="s">
        <v>5118</v>
      </c>
      <c r="BB4742" s="164">
        <v>12.587</v>
      </c>
      <c r="BC4742" s="82">
        <f t="shared" si="91"/>
        <v>15.230269999999999</v>
      </c>
    </row>
    <row r="4743" spans="53:55" x14ac:dyDescent="0.25">
      <c r="BA4743" s="164" t="s">
        <v>5119</v>
      </c>
      <c r="BB4743" s="164">
        <v>4.2809999999999997</v>
      </c>
      <c r="BC4743" s="82">
        <f t="shared" si="91"/>
        <v>5.1800099999999993</v>
      </c>
    </row>
    <row r="4744" spans="53:55" x14ac:dyDescent="0.25">
      <c r="BA4744" s="164" t="s">
        <v>5120</v>
      </c>
      <c r="BB4744" s="164">
        <v>4.1319999999999997</v>
      </c>
      <c r="BC4744" s="82">
        <f t="shared" si="91"/>
        <v>4.9997199999999991</v>
      </c>
    </row>
    <row r="4745" spans="53:55" x14ac:dyDescent="0.25">
      <c r="BA4745" s="164" t="s">
        <v>5121</v>
      </c>
      <c r="BB4745" s="164">
        <v>289.26</v>
      </c>
      <c r="BC4745" s="82">
        <f t="shared" si="91"/>
        <v>350.00459999999998</v>
      </c>
    </row>
    <row r="4746" spans="53:55" x14ac:dyDescent="0.25">
      <c r="BA4746" s="164" t="s">
        <v>5122</v>
      </c>
      <c r="BB4746" s="164">
        <v>289.26</v>
      </c>
      <c r="BC4746" s="82">
        <f t="shared" si="91"/>
        <v>350.00459999999998</v>
      </c>
    </row>
    <row r="4747" spans="53:55" x14ac:dyDescent="0.25">
      <c r="BA4747" s="164" t="s">
        <v>5123</v>
      </c>
      <c r="BB4747" s="164">
        <v>1198.3499999999999</v>
      </c>
      <c r="BC4747" s="82">
        <f t="shared" si="91"/>
        <v>1450.0034999999998</v>
      </c>
    </row>
    <row r="4748" spans="53:55" x14ac:dyDescent="0.25">
      <c r="BA4748" s="164" t="s">
        <v>5124</v>
      </c>
      <c r="BB4748" s="164">
        <v>1362.81</v>
      </c>
      <c r="BC4748" s="82">
        <f t="shared" si="91"/>
        <v>1649.0001</v>
      </c>
    </row>
    <row r="4749" spans="53:55" x14ac:dyDescent="0.25">
      <c r="BA4749" s="164" t="s">
        <v>5125</v>
      </c>
      <c r="BB4749" s="164">
        <v>1073.5540000000001</v>
      </c>
      <c r="BC4749" s="82">
        <f t="shared" si="91"/>
        <v>1299.0003400000001</v>
      </c>
    </row>
    <row r="4750" spans="53:55" x14ac:dyDescent="0.25">
      <c r="BA4750" s="164" t="s">
        <v>5126</v>
      </c>
      <c r="BB4750" s="164">
        <v>574.38</v>
      </c>
      <c r="BC4750" s="82">
        <f t="shared" si="91"/>
        <v>694.99979999999994</v>
      </c>
    </row>
    <row r="4751" spans="53:55" x14ac:dyDescent="0.25">
      <c r="BA4751" s="164" t="s">
        <v>5127</v>
      </c>
      <c r="BB4751" s="164">
        <v>276.86</v>
      </c>
      <c r="BC4751" s="82">
        <f t="shared" si="91"/>
        <v>335.00060000000002</v>
      </c>
    </row>
    <row r="4752" spans="53:55" x14ac:dyDescent="0.25">
      <c r="BA4752" s="164" t="s">
        <v>5128</v>
      </c>
      <c r="BB4752" s="164">
        <v>288.43</v>
      </c>
      <c r="BC4752" s="82">
        <f t="shared" si="91"/>
        <v>349.00029999999998</v>
      </c>
    </row>
    <row r="4753" spans="53:55" x14ac:dyDescent="0.25">
      <c r="BA4753" s="164" t="s">
        <v>5129</v>
      </c>
      <c r="BB4753" s="164">
        <v>318.18</v>
      </c>
      <c r="BC4753" s="82">
        <f t="shared" si="91"/>
        <v>384.99779999999998</v>
      </c>
    </row>
    <row r="4754" spans="53:55" x14ac:dyDescent="0.25">
      <c r="BA4754" s="164" t="s">
        <v>5130</v>
      </c>
      <c r="BB4754" s="164">
        <v>1111.57</v>
      </c>
      <c r="BC4754" s="82">
        <f t="shared" si="91"/>
        <v>1344.9996999999998</v>
      </c>
    </row>
    <row r="4755" spans="53:55" x14ac:dyDescent="0.25">
      <c r="BA4755" s="164" t="s">
        <v>5131</v>
      </c>
      <c r="BB4755" s="164">
        <v>147.93</v>
      </c>
      <c r="BC4755" s="82">
        <f t="shared" si="91"/>
        <v>178.99530000000001</v>
      </c>
    </row>
    <row r="4756" spans="53:55" x14ac:dyDescent="0.25">
      <c r="BA4756" s="164" t="s">
        <v>5132</v>
      </c>
      <c r="BB4756" s="164">
        <v>181.82</v>
      </c>
      <c r="BC4756" s="82">
        <f t="shared" si="91"/>
        <v>220.00219999999999</v>
      </c>
    </row>
    <row r="4757" spans="53:55" x14ac:dyDescent="0.25">
      <c r="BA4757" s="164" t="s">
        <v>5133</v>
      </c>
      <c r="BB4757" s="164">
        <v>288.43</v>
      </c>
      <c r="BC4757" s="82">
        <f t="shared" si="91"/>
        <v>349.00029999999998</v>
      </c>
    </row>
    <row r="4758" spans="53:55" x14ac:dyDescent="0.25">
      <c r="BA4758" s="164" t="s">
        <v>5134</v>
      </c>
      <c r="BB4758" s="164">
        <v>371.07</v>
      </c>
      <c r="BC4758" s="82">
        <f t="shared" si="91"/>
        <v>448.99469999999997</v>
      </c>
    </row>
    <row r="4759" spans="53:55" x14ac:dyDescent="0.25">
      <c r="BA4759" s="164" t="s">
        <v>5135</v>
      </c>
      <c r="BB4759" s="164">
        <v>1610.74</v>
      </c>
      <c r="BC4759" s="82">
        <f t="shared" si="91"/>
        <v>1948.9954</v>
      </c>
    </row>
    <row r="4760" spans="53:55" x14ac:dyDescent="0.25">
      <c r="BA4760" s="164" t="s">
        <v>5136</v>
      </c>
      <c r="BB4760" s="164">
        <v>396.69400000000002</v>
      </c>
      <c r="BC4760" s="82">
        <f t="shared" si="91"/>
        <v>479.99974000000003</v>
      </c>
    </row>
    <row r="4761" spans="53:55" x14ac:dyDescent="0.25">
      <c r="BA4761" s="164" t="s">
        <v>5137</v>
      </c>
      <c r="BB4761" s="164">
        <v>674.38</v>
      </c>
      <c r="BC4761" s="82">
        <f t="shared" si="91"/>
        <v>815.99979999999994</v>
      </c>
    </row>
    <row r="4762" spans="53:55" x14ac:dyDescent="0.25">
      <c r="BA4762" s="164" t="s">
        <v>5138</v>
      </c>
      <c r="BB4762" s="164">
        <v>421.488</v>
      </c>
      <c r="BC4762" s="82">
        <f t="shared" si="91"/>
        <v>510.00047999999998</v>
      </c>
    </row>
    <row r="4763" spans="53:55" x14ac:dyDescent="0.25">
      <c r="BA4763" s="164" t="s">
        <v>5139</v>
      </c>
      <c r="BB4763" s="164">
        <v>708.26400000000001</v>
      </c>
      <c r="BC4763" s="82">
        <f t="shared" si="91"/>
        <v>856.99943999999994</v>
      </c>
    </row>
    <row r="4764" spans="53:55" x14ac:dyDescent="0.25">
      <c r="BA4764" s="164" t="s">
        <v>5140</v>
      </c>
      <c r="BB4764" s="164">
        <v>413.22300000000001</v>
      </c>
      <c r="BC4764" s="82">
        <f t="shared" si="91"/>
        <v>499.99982999999997</v>
      </c>
    </row>
    <row r="4765" spans="53:55" x14ac:dyDescent="0.25">
      <c r="BA4765" s="164" t="s">
        <v>5141</v>
      </c>
      <c r="BB4765" s="164">
        <v>729.75199999999995</v>
      </c>
      <c r="BC4765" s="82">
        <f t="shared" si="91"/>
        <v>882.99991999999986</v>
      </c>
    </row>
    <row r="4766" spans="53:55" x14ac:dyDescent="0.25">
      <c r="BA4766" s="164" t="s">
        <v>5142</v>
      </c>
      <c r="BB4766" s="164">
        <v>462.81</v>
      </c>
      <c r="BC4766" s="82">
        <f t="shared" si="91"/>
        <v>560.00009999999997</v>
      </c>
    </row>
    <row r="4767" spans="53:55" x14ac:dyDescent="0.25">
      <c r="BA4767" s="164" t="s">
        <v>5143</v>
      </c>
      <c r="BB4767" s="164">
        <v>783.471</v>
      </c>
      <c r="BC4767" s="82">
        <f t="shared" si="91"/>
        <v>947.99991</v>
      </c>
    </row>
    <row r="4768" spans="53:55" x14ac:dyDescent="0.25">
      <c r="BA4768" s="164" t="s">
        <v>5144</v>
      </c>
      <c r="BB4768" s="164">
        <v>471.07400000000001</v>
      </c>
      <c r="BC4768" s="82">
        <f t="shared" si="91"/>
        <v>569.99954000000002</v>
      </c>
    </row>
    <row r="4769" spans="53:55" x14ac:dyDescent="0.25">
      <c r="BA4769" s="164" t="s">
        <v>5145</v>
      </c>
      <c r="BB4769" s="164">
        <v>806.61199999999997</v>
      </c>
      <c r="BC4769" s="82">
        <f t="shared" si="91"/>
        <v>976.00051999999994</v>
      </c>
    </row>
    <row r="4770" spans="53:55" x14ac:dyDescent="0.25">
      <c r="BA4770" s="164" t="s">
        <v>5146</v>
      </c>
      <c r="BB4770" s="164">
        <v>905.78499999999997</v>
      </c>
      <c r="BC4770" s="82">
        <f t="shared" si="91"/>
        <v>1095.9998499999999</v>
      </c>
    </row>
    <row r="4771" spans="53:55" x14ac:dyDescent="0.25">
      <c r="BA4771" s="164" t="s">
        <v>5147</v>
      </c>
      <c r="BB4771" s="164">
        <v>914.87599999999998</v>
      </c>
      <c r="BC4771" s="82">
        <f t="shared" si="91"/>
        <v>1106.9999599999999</v>
      </c>
    </row>
    <row r="4772" spans="53:55" x14ac:dyDescent="0.25">
      <c r="BA4772" s="164" t="s">
        <v>5148</v>
      </c>
      <c r="BB4772" s="164">
        <v>447.10700000000003</v>
      </c>
      <c r="BC4772" s="82">
        <f t="shared" si="91"/>
        <v>540.99946999999997</v>
      </c>
    </row>
    <row r="4773" spans="53:55" x14ac:dyDescent="0.25">
      <c r="BA4773" s="164" t="s">
        <v>5149</v>
      </c>
      <c r="BB4773" s="164">
        <v>313.22300000000001</v>
      </c>
      <c r="BC4773" s="82">
        <f t="shared" si="91"/>
        <v>378.99983000000003</v>
      </c>
    </row>
    <row r="4774" spans="53:55" x14ac:dyDescent="0.25">
      <c r="BA4774" s="164" t="s">
        <v>5150</v>
      </c>
      <c r="BB4774" s="164">
        <v>423.14</v>
      </c>
      <c r="BC4774" s="82">
        <f t="shared" si="91"/>
        <v>511.99939999999998</v>
      </c>
    </row>
    <row r="4775" spans="53:55" x14ac:dyDescent="0.25">
      <c r="BA4775" s="164" t="s">
        <v>5151</v>
      </c>
      <c r="BB4775" s="164">
        <v>490.90899999999999</v>
      </c>
      <c r="BC4775" s="82">
        <f t="shared" si="91"/>
        <v>593.99988999999994</v>
      </c>
    </row>
    <row r="4776" spans="53:55" x14ac:dyDescent="0.25">
      <c r="BA4776" s="164" t="s">
        <v>5152</v>
      </c>
      <c r="BB4776" s="164">
        <v>457.02499999999998</v>
      </c>
      <c r="BC4776" s="82">
        <f t="shared" si="91"/>
        <v>553.00024999999994</v>
      </c>
    </row>
    <row r="4777" spans="53:55" x14ac:dyDescent="0.25">
      <c r="BA4777" s="164" t="s">
        <v>5153</v>
      </c>
      <c r="BB4777" s="164">
        <v>547.10699999999997</v>
      </c>
      <c r="BC4777" s="82">
        <f t="shared" si="91"/>
        <v>661.99946999999997</v>
      </c>
    </row>
    <row r="4778" spans="53:55" x14ac:dyDescent="0.25">
      <c r="BA4778" s="164" t="s">
        <v>5154</v>
      </c>
      <c r="BB4778" s="164">
        <v>347.10700000000003</v>
      </c>
      <c r="BC4778" s="82">
        <f t="shared" si="91"/>
        <v>419.99947000000003</v>
      </c>
    </row>
    <row r="4779" spans="53:55" x14ac:dyDescent="0.25">
      <c r="BA4779" s="164" t="s">
        <v>5155</v>
      </c>
      <c r="BB4779" s="164">
        <v>441.322</v>
      </c>
      <c r="BC4779" s="82">
        <f t="shared" si="91"/>
        <v>533.99961999999994</v>
      </c>
    </row>
    <row r="4780" spans="53:55" x14ac:dyDescent="0.25">
      <c r="BA4780" s="164" t="s">
        <v>5156</v>
      </c>
      <c r="BB4780" s="164">
        <v>457.02499999999998</v>
      </c>
      <c r="BC4780" s="82">
        <f t="shared" si="91"/>
        <v>553.00024999999994</v>
      </c>
    </row>
    <row r="4781" spans="53:55" x14ac:dyDescent="0.25">
      <c r="BA4781" s="164" t="s">
        <v>5157</v>
      </c>
      <c r="BB4781" s="164">
        <v>524.79300000000001</v>
      </c>
      <c r="BC4781" s="82">
        <f t="shared" si="91"/>
        <v>634.99952999999994</v>
      </c>
    </row>
    <row r="4782" spans="53:55" x14ac:dyDescent="0.25">
      <c r="BA4782" s="164" t="s">
        <v>5158</v>
      </c>
      <c r="BB4782" s="164">
        <v>552.06600000000003</v>
      </c>
      <c r="BC4782" s="82">
        <f t="shared" si="91"/>
        <v>667.99986000000001</v>
      </c>
    </row>
    <row r="4783" spans="53:55" x14ac:dyDescent="0.25">
      <c r="BA4783" s="164" t="s">
        <v>5159</v>
      </c>
      <c r="BB4783" s="164">
        <v>561.98299999999995</v>
      </c>
      <c r="BC4783" s="82">
        <f t="shared" si="91"/>
        <v>679.99942999999996</v>
      </c>
    </row>
    <row r="4784" spans="53:55" x14ac:dyDescent="0.25">
      <c r="BA4784" s="164" t="s">
        <v>5160</v>
      </c>
      <c r="BB4784" s="164">
        <v>578.51199999999994</v>
      </c>
      <c r="BC4784" s="82">
        <f t="shared" si="91"/>
        <v>699.99951999999996</v>
      </c>
    </row>
    <row r="4785" spans="53:55" x14ac:dyDescent="0.25">
      <c r="BA4785" s="164" t="s">
        <v>5161</v>
      </c>
      <c r="BB4785" s="164">
        <v>570.24800000000005</v>
      </c>
      <c r="BC4785" s="82">
        <f t="shared" si="91"/>
        <v>690.00008000000003</v>
      </c>
    </row>
    <row r="4786" spans="53:55" x14ac:dyDescent="0.25">
      <c r="BA4786" s="164" t="s">
        <v>5162</v>
      </c>
      <c r="BB4786" s="164">
        <v>586.77700000000004</v>
      </c>
      <c r="BC4786" s="82">
        <f t="shared" si="91"/>
        <v>710.00017000000003</v>
      </c>
    </row>
    <row r="4787" spans="53:55" x14ac:dyDescent="0.25">
      <c r="BA4787" s="164" t="s">
        <v>5163</v>
      </c>
      <c r="BB4787" s="164">
        <v>65.7</v>
      </c>
      <c r="BC4787" s="82">
        <f t="shared" si="91"/>
        <v>79.497</v>
      </c>
    </row>
    <row r="4788" spans="53:55" x14ac:dyDescent="0.25">
      <c r="BA4788" s="164" t="s">
        <v>5164</v>
      </c>
      <c r="BB4788" s="164">
        <v>43.61</v>
      </c>
      <c r="BC4788" s="82">
        <f t="shared" si="91"/>
        <v>52.768099999999997</v>
      </c>
    </row>
    <row r="4789" spans="53:55" x14ac:dyDescent="0.25">
      <c r="BA4789" s="164" t="s">
        <v>5165</v>
      </c>
      <c r="BB4789" s="164">
        <v>45.22</v>
      </c>
      <c r="BC4789" s="82">
        <f t="shared" si="91"/>
        <v>54.716199999999994</v>
      </c>
    </row>
    <row r="4790" spans="53:55" x14ac:dyDescent="0.25">
      <c r="BA4790" s="164" t="s">
        <v>5166</v>
      </c>
      <c r="BB4790" s="164">
        <v>70.569999999999993</v>
      </c>
      <c r="BC4790" s="82">
        <f t="shared" si="91"/>
        <v>85.389699999999991</v>
      </c>
    </row>
    <row r="4791" spans="53:55" x14ac:dyDescent="0.25">
      <c r="BA4791" s="164" t="s">
        <v>5167</v>
      </c>
      <c r="BB4791" s="164">
        <v>190.87</v>
      </c>
      <c r="BC4791" s="82">
        <f t="shared" si="91"/>
        <v>230.95269999999999</v>
      </c>
    </row>
    <row r="4792" spans="53:55" x14ac:dyDescent="0.25">
      <c r="BA4792" s="164" t="s">
        <v>5168</v>
      </c>
      <c r="BB4792" s="164">
        <v>190.87</v>
      </c>
      <c r="BC4792" s="82">
        <f t="shared" si="91"/>
        <v>230.95269999999999</v>
      </c>
    </row>
    <row r="4793" spans="53:55" x14ac:dyDescent="0.25">
      <c r="BA4793" s="164" t="s">
        <v>5169</v>
      </c>
      <c r="BB4793" s="164">
        <v>190.87</v>
      </c>
      <c r="BC4793" s="82">
        <f t="shared" si="91"/>
        <v>230.95269999999999</v>
      </c>
    </row>
    <row r="4794" spans="53:55" x14ac:dyDescent="0.25">
      <c r="BA4794" s="164" t="s">
        <v>5170</v>
      </c>
      <c r="BB4794" s="164">
        <v>190.87</v>
      </c>
      <c r="BC4794" s="82">
        <f t="shared" si="91"/>
        <v>230.95269999999999</v>
      </c>
    </row>
    <row r="4795" spans="53:55" x14ac:dyDescent="0.25">
      <c r="BA4795" s="164" t="s">
        <v>5171</v>
      </c>
      <c r="BB4795" s="164">
        <v>190.87</v>
      </c>
      <c r="BC4795" s="82">
        <f t="shared" si="91"/>
        <v>230.95269999999999</v>
      </c>
    </row>
    <row r="4796" spans="53:55" x14ac:dyDescent="0.25">
      <c r="BA4796" s="164" t="s">
        <v>5172</v>
      </c>
      <c r="BB4796" s="164">
        <v>166.75</v>
      </c>
      <c r="BC4796" s="82">
        <f t="shared" si="91"/>
        <v>201.76749999999998</v>
      </c>
    </row>
    <row r="4797" spans="53:55" x14ac:dyDescent="0.25">
      <c r="BA4797" s="164" t="s">
        <v>5173</v>
      </c>
      <c r="BB4797" s="164">
        <v>71.06</v>
      </c>
      <c r="BC4797" s="82">
        <f t="shared" si="91"/>
        <v>85.982600000000005</v>
      </c>
    </row>
    <row r="4798" spans="53:55" x14ac:dyDescent="0.25">
      <c r="BA4798" s="164" t="s">
        <v>5174</v>
      </c>
      <c r="BB4798" s="164">
        <v>121.04</v>
      </c>
      <c r="BC4798" s="82">
        <f t="shared" si="91"/>
        <v>146.45840000000001</v>
      </c>
    </row>
    <row r="4799" spans="53:55" x14ac:dyDescent="0.25">
      <c r="BA4799" s="164" t="s">
        <v>5175</v>
      </c>
      <c r="BB4799" s="164">
        <v>47.933999999999997</v>
      </c>
      <c r="BC4799" s="82">
        <f t="shared" si="91"/>
        <v>58.000139999999995</v>
      </c>
    </row>
    <row r="4800" spans="53:55" x14ac:dyDescent="0.25">
      <c r="BA4800" s="164" t="s">
        <v>5176</v>
      </c>
      <c r="BB4800" s="164">
        <v>104.54</v>
      </c>
      <c r="BC4800" s="82">
        <f t="shared" si="91"/>
        <v>126.49340000000001</v>
      </c>
    </row>
    <row r="4801" spans="53:55" x14ac:dyDescent="0.25">
      <c r="BA4801" s="164" t="s">
        <v>5177</v>
      </c>
      <c r="BB4801" s="164">
        <v>45.454999999999998</v>
      </c>
      <c r="BC4801" s="82">
        <f t="shared" si="91"/>
        <v>55.000549999999997</v>
      </c>
    </row>
    <row r="4802" spans="53:55" x14ac:dyDescent="0.25">
      <c r="BA4802" s="164" t="s">
        <v>5178</v>
      </c>
      <c r="BB4802" s="164">
        <v>47.81</v>
      </c>
      <c r="BC4802" s="82">
        <f t="shared" si="91"/>
        <v>57.850099999999998</v>
      </c>
    </row>
    <row r="4803" spans="53:55" x14ac:dyDescent="0.25">
      <c r="BA4803" s="164" t="s">
        <v>5179</v>
      </c>
      <c r="BB4803" s="164">
        <v>128.12</v>
      </c>
      <c r="BC4803" s="82">
        <f t="shared" ref="BC4803:BC4866" si="92">BB4803*1.21</f>
        <v>155.02520000000001</v>
      </c>
    </row>
    <row r="4804" spans="53:55" x14ac:dyDescent="0.25">
      <c r="BA4804" s="164" t="s">
        <v>5180</v>
      </c>
      <c r="BB4804" s="164">
        <v>620.66099999999994</v>
      </c>
      <c r="BC4804" s="82">
        <f t="shared" si="92"/>
        <v>750.99980999999991</v>
      </c>
    </row>
    <row r="4805" spans="53:55" x14ac:dyDescent="0.25">
      <c r="BA4805" s="164" t="s">
        <v>5181</v>
      </c>
      <c r="BB4805" s="164">
        <v>638.84299999999996</v>
      </c>
      <c r="BC4805" s="82">
        <f t="shared" si="92"/>
        <v>773.00002999999992</v>
      </c>
    </row>
    <row r="4806" spans="53:55" x14ac:dyDescent="0.25">
      <c r="BA4806" s="164" t="s">
        <v>5182</v>
      </c>
      <c r="BB4806" s="164">
        <v>289.26</v>
      </c>
      <c r="BC4806" s="82">
        <f t="shared" si="92"/>
        <v>350.00459999999998</v>
      </c>
    </row>
    <row r="4807" spans="53:55" x14ac:dyDescent="0.25">
      <c r="BA4807" s="164" t="s">
        <v>5183</v>
      </c>
      <c r="BB4807" s="164">
        <v>346.28100000000001</v>
      </c>
      <c r="BC4807" s="82">
        <f t="shared" si="92"/>
        <v>419.00000999999997</v>
      </c>
    </row>
    <row r="4808" spans="53:55" x14ac:dyDescent="0.25">
      <c r="BA4808" s="164" t="s">
        <v>5184</v>
      </c>
      <c r="BB4808" s="164">
        <v>376.03300000000002</v>
      </c>
      <c r="BC4808" s="82">
        <f t="shared" si="92"/>
        <v>454.99993000000001</v>
      </c>
    </row>
    <row r="4809" spans="53:55" x14ac:dyDescent="0.25">
      <c r="BA4809" s="164" t="s">
        <v>5185</v>
      </c>
      <c r="BB4809" s="164">
        <v>376.86</v>
      </c>
      <c r="BC4809" s="82">
        <f t="shared" si="92"/>
        <v>456.00060000000002</v>
      </c>
    </row>
    <row r="4810" spans="53:55" x14ac:dyDescent="0.25">
      <c r="BA4810" s="164" t="s">
        <v>5186</v>
      </c>
      <c r="BB4810" s="164">
        <v>415.702</v>
      </c>
      <c r="BC4810" s="82">
        <f t="shared" si="92"/>
        <v>502.99941999999999</v>
      </c>
    </row>
    <row r="4811" spans="53:55" x14ac:dyDescent="0.25">
      <c r="BA4811" s="164" t="s">
        <v>5187</v>
      </c>
      <c r="BB4811" s="164">
        <v>408.26499999999999</v>
      </c>
      <c r="BC4811" s="82">
        <f t="shared" si="92"/>
        <v>494.00064999999995</v>
      </c>
    </row>
    <row r="4812" spans="53:55" x14ac:dyDescent="0.25">
      <c r="BA4812" s="164" t="s">
        <v>5188</v>
      </c>
      <c r="BB4812" s="164">
        <v>449.58699999999999</v>
      </c>
      <c r="BC4812" s="82">
        <f t="shared" si="92"/>
        <v>544.00027</v>
      </c>
    </row>
    <row r="4813" spans="53:55" x14ac:dyDescent="0.25">
      <c r="BA4813" s="164" t="s">
        <v>5189</v>
      </c>
      <c r="BB4813" s="164">
        <v>502.47899999999998</v>
      </c>
      <c r="BC4813" s="82">
        <f t="shared" si="92"/>
        <v>607.99959000000001</v>
      </c>
    </row>
    <row r="4814" spans="53:55" x14ac:dyDescent="0.25">
      <c r="BA4814" s="164" t="s">
        <v>5190</v>
      </c>
      <c r="BB4814" s="164">
        <v>502.47899999999998</v>
      </c>
      <c r="BC4814" s="82">
        <f t="shared" si="92"/>
        <v>607.99959000000001</v>
      </c>
    </row>
    <row r="4815" spans="53:55" x14ac:dyDescent="0.25">
      <c r="BA4815" s="164" t="s">
        <v>5191</v>
      </c>
      <c r="BB4815" s="164">
        <v>521.48800000000006</v>
      </c>
      <c r="BC4815" s="82">
        <f t="shared" si="92"/>
        <v>631.00048000000004</v>
      </c>
    </row>
    <row r="4816" spans="53:55" x14ac:dyDescent="0.25">
      <c r="BA4816" s="164" t="s">
        <v>5192</v>
      </c>
      <c r="BB4816" s="164">
        <v>582.64499999999998</v>
      </c>
      <c r="BC4816" s="82">
        <f t="shared" si="92"/>
        <v>705.00045</v>
      </c>
    </row>
    <row r="4817" spans="53:55" x14ac:dyDescent="0.25">
      <c r="BA4817" s="164" t="s">
        <v>5193</v>
      </c>
      <c r="BB4817" s="164">
        <v>556.19799999999998</v>
      </c>
      <c r="BC4817" s="82">
        <f t="shared" si="92"/>
        <v>672.99957999999992</v>
      </c>
    </row>
    <row r="4818" spans="53:55" x14ac:dyDescent="0.25">
      <c r="BA4818" s="164" t="s">
        <v>5194</v>
      </c>
      <c r="BB4818" s="164">
        <v>359.50400000000002</v>
      </c>
      <c r="BC4818" s="82">
        <f t="shared" si="92"/>
        <v>434.99984000000001</v>
      </c>
    </row>
    <row r="4819" spans="53:55" x14ac:dyDescent="0.25">
      <c r="BA4819" s="164" t="s">
        <v>5195</v>
      </c>
      <c r="BB4819" s="164">
        <v>842.97500000000002</v>
      </c>
      <c r="BC4819" s="82">
        <f t="shared" si="92"/>
        <v>1019.9997499999999</v>
      </c>
    </row>
    <row r="4820" spans="53:55" x14ac:dyDescent="0.25">
      <c r="BA4820" s="164" t="s">
        <v>5196</v>
      </c>
      <c r="BB4820" s="164">
        <v>950.41300000000001</v>
      </c>
      <c r="BC4820" s="82">
        <f t="shared" si="92"/>
        <v>1149.99973</v>
      </c>
    </row>
    <row r="4821" spans="53:55" x14ac:dyDescent="0.25">
      <c r="BA4821" s="164" t="s">
        <v>5197</v>
      </c>
      <c r="BB4821" s="164">
        <v>950.41300000000001</v>
      </c>
      <c r="BC4821" s="82">
        <f t="shared" si="92"/>
        <v>1149.99973</v>
      </c>
    </row>
    <row r="4822" spans="53:55" x14ac:dyDescent="0.25">
      <c r="BA4822" s="164" t="s">
        <v>5198</v>
      </c>
      <c r="BB4822" s="164">
        <v>374.38</v>
      </c>
      <c r="BC4822" s="82">
        <f t="shared" si="92"/>
        <v>452.99979999999999</v>
      </c>
    </row>
    <row r="4823" spans="53:55" x14ac:dyDescent="0.25">
      <c r="BA4823" s="164" t="s">
        <v>5199</v>
      </c>
      <c r="BB4823" s="164">
        <v>386.77699999999999</v>
      </c>
      <c r="BC4823" s="82">
        <f t="shared" si="92"/>
        <v>468.00016999999997</v>
      </c>
    </row>
    <row r="4824" spans="53:55" x14ac:dyDescent="0.25">
      <c r="BA4824" s="164" t="s">
        <v>5200</v>
      </c>
      <c r="BB4824" s="164">
        <v>444.62799999999999</v>
      </c>
      <c r="BC4824" s="82">
        <f t="shared" si="92"/>
        <v>537.99987999999996</v>
      </c>
    </row>
    <row r="4825" spans="53:55" x14ac:dyDescent="0.25">
      <c r="BA4825" s="164" t="s">
        <v>5201</v>
      </c>
      <c r="BB4825" s="164">
        <v>475.20699999999999</v>
      </c>
      <c r="BC4825" s="82">
        <f t="shared" si="92"/>
        <v>575.00046999999995</v>
      </c>
    </row>
    <row r="4826" spans="53:55" x14ac:dyDescent="0.25">
      <c r="BA4826" s="164" t="s">
        <v>5202</v>
      </c>
      <c r="BB4826" s="164">
        <v>409.91699999999997</v>
      </c>
      <c r="BC4826" s="82">
        <f t="shared" si="92"/>
        <v>495.99956999999995</v>
      </c>
    </row>
    <row r="4827" spans="53:55" x14ac:dyDescent="0.25">
      <c r="BA4827" s="164" t="s">
        <v>5203</v>
      </c>
      <c r="BB4827" s="164">
        <v>467.76900000000001</v>
      </c>
      <c r="BC4827" s="82">
        <f t="shared" si="92"/>
        <v>566.00049000000001</v>
      </c>
    </row>
    <row r="4828" spans="53:55" x14ac:dyDescent="0.25">
      <c r="BA4828" s="164" t="s">
        <v>5204</v>
      </c>
      <c r="BB4828" s="164">
        <v>475.20699999999999</v>
      </c>
      <c r="BC4828" s="82">
        <f t="shared" si="92"/>
        <v>575.00046999999995</v>
      </c>
    </row>
    <row r="4829" spans="53:55" x14ac:dyDescent="0.25">
      <c r="BA4829" s="164" t="s">
        <v>5205</v>
      </c>
      <c r="BB4829" s="164">
        <v>772.72699999999998</v>
      </c>
      <c r="BC4829" s="82">
        <f t="shared" si="92"/>
        <v>934.99966999999992</v>
      </c>
    </row>
    <row r="4830" spans="53:55" x14ac:dyDescent="0.25">
      <c r="BA4830" s="164" t="s">
        <v>5206</v>
      </c>
      <c r="BB4830" s="164">
        <v>772.72699999999998</v>
      </c>
      <c r="BC4830" s="82">
        <f t="shared" si="92"/>
        <v>934.99966999999992</v>
      </c>
    </row>
    <row r="4831" spans="53:55" x14ac:dyDescent="0.25">
      <c r="BA4831" s="164" t="s">
        <v>5207</v>
      </c>
      <c r="BB4831" s="164">
        <v>842.97500000000002</v>
      </c>
      <c r="BC4831" s="82">
        <f t="shared" si="92"/>
        <v>1019.9997499999999</v>
      </c>
    </row>
    <row r="4832" spans="53:55" x14ac:dyDescent="0.25">
      <c r="BA4832" s="164" t="s">
        <v>5208</v>
      </c>
      <c r="BB4832" s="164">
        <v>257.851</v>
      </c>
      <c r="BC4832" s="82">
        <f t="shared" si="92"/>
        <v>311.99970999999999</v>
      </c>
    </row>
    <row r="4833" spans="53:55" x14ac:dyDescent="0.25">
      <c r="BA4833" s="164" t="s">
        <v>5209</v>
      </c>
      <c r="BB4833" s="164">
        <v>263.63600000000002</v>
      </c>
      <c r="BC4833" s="82">
        <f t="shared" si="92"/>
        <v>318.99956000000003</v>
      </c>
    </row>
    <row r="4834" spans="53:55" x14ac:dyDescent="0.25">
      <c r="BA4834" s="164" t="s">
        <v>5210</v>
      </c>
      <c r="BB4834" s="164">
        <v>272.72699999999998</v>
      </c>
      <c r="BC4834" s="82">
        <f t="shared" si="92"/>
        <v>329.99966999999998</v>
      </c>
    </row>
    <row r="4835" spans="53:55" x14ac:dyDescent="0.25">
      <c r="BA4835" s="164" t="s">
        <v>5211</v>
      </c>
      <c r="BB4835" s="164">
        <v>282.64499999999998</v>
      </c>
      <c r="BC4835" s="82">
        <f t="shared" si="92"/>
        <v>342.00044999999994</v>
      </c>
    </row>
    <row r="4836" spans="53:55" x14ac:dyDescent="0.25">
      <c r="BA4836" s="164" t="s">
        <v>5212</v>
      </c>
      <c r="BB4836" s="164">
        <v>390.90899999999999</v>
      </c>
      <c r="BC4836" s="82">
        <f t="shared" si="92"/>
        <v>472.99988999999999</v>
      </c>
    </row>
    <row r="4837" spans="53:55" x14ac:dyDescent="0.25">
      <c r="BA4837" s="164" t="s">
        <v>5213</v>
      </c>
      <c r="BB4837" s="164">
        <v>400</v>
      </c>
      <c r="BC4837" s="82">
        <f t="shared" si="92"/>
        <v>484</v>
      </c>
    </row>
    <row r="4838" spans="53:55" x14ac:dyDescent="0.25">
      <c r="BA4838" s="164" t="s">
        <v>5214</v>
      </c>
      <c r="BB4838" s="164">
        <v>409.91699999999997</v>
      </c>
      <c r="BC4838" s="82">
        <f t="shared" si="92"/>
        <v>495.99956999999995</v>
      </c>
    </row>
    <row r="4839" spans="53:55" x14ac:dyDescent="0.25">
      <c r="BA4839" s="164" t="s">
        <v>5215</v>
      </c>
      <c r="BB4839" s="164">
        <v>422.31400000000002</v>
      </c>
      <c r="BC4839" s="82">
        <f t="shared" si="92"/>
        <v>510.99994000000004</v>
      </c>
    </row>
    <row r="4840" spans="53:55" x14ac:dyDescent="0.25">
      <c r="BA4840" s="164" t="s">
        <v>5216</v>
      </c>
      <c r="BB4840" s="164">
        <v>452.06599999999997</v>
      </c>
      <c r="BC4840" s="82">
        <f t="shared" si="92"/>
        <v>546.9998599999999</v>
      </c>
    </row>
    <row r="4841" spans="53:55" x14ac:dyDescent="0.25">
      <c r="BA4841" s="164" t="s">
        <v>5217</v>
      </c>
      <c r="BB4841" s="164">
        <v>471.90100000000001</v>
      </c>
      <c r="BC4841" s="82">
        <f t="shared" si="92"/>
        <v>571.00021000000004</v>
      </c>
    </row>
    <row r="4842" spans="53:55" x14ac:dyDescent="0.25">
      <c r="BA4842" s="164" t="s">
        <v>5218</v>
      </c>
      <c r="BB4842" s="164">
        <v>503.30599999999998</v>
      </c>
      <c r="BC4842" s="82">
        <f t="shared" si="92"/>
        <v>609.00025999999991</v>
      </c>
    </row>
    <row r="4843" spans="53:55" x14ac:dyDescent="0.25">
      <c r="BA4843" s="164" t="s">
        <v>5219</v>
      </c>
      <c r="BB4843" s="164">
        <v>527.27300000000002</v>
      </c>
      <c r="BC4843" s="82">
        <f t="shared" si="92"/>
        <v>638.00032999999996</v>
      </c>
    </row>
    <row r="4844" spans="53:55" x14ac:dyDescent="0.25">
      <c r="BA4844" s="164" t="s">
        <v>5220</v>
      </c>
      <c r="BB4844" s="164">
        <v>536.36400000000003</v>
      </c>
      <c r="BC4844" s="82">
        <f t="shared" si="92"/>
        <v>649.00044000000003</v>
      </c>
    </row>
    <row r="4845" spans="53:55" x14ac:dyDescent="0.25">
      <c r="BA4845" s="164" t="s">
        <v>5221</v>
      </c>
      <c r="BB4845" s="164">
        <v>548.76</v>
      </c>
      <c r="BC4845" s="82">
        <f t="shared" si="92"/>
        <v>663.99959999999999</v>
      </c>
    </row>
    <row r="4846" spans="53:55" x14ac:dyDescent="0.25">
      <c r="BA4846" s="164" t="s">
        <v>5222</v>
      </c>
      <c r="BB4846" s="164">
        <v>588.42999999999995</v>
      </c>
      <c r="BC4846" s="82">
        <f t="shared" si="92"/>
        <v>712.00029999999992</v>
      </c>
    </row>
    <row r="4847" spans="53:55" x14ac:dyDescent="0.25">
      <c r="BA4847" s="164" t="s">
        <v>5223</v>
      </c>
      <c r="BB4847" s="164">
        <v>2287.6030000000001</v>
      </c>
      <c r="BC4847" s="82">
        <f t="shared" si="92"/>
        <v>2767.9996299999998</v>
      </c>
    </row>
    <row r="4848" spans="53:55" x14ac:dyDescent="0.25">
      <c r="BA4848" s="164" t="s">
        <v>5224</v>
      </c>
      <c r="BB4848" s="164">
        <v>676.03300000000002</v>
      </c>
      <c r="BC4848" s="82">
        <f t="shared" si="92"/>
        <v>817.99992999999995</v>
      </c>
    </row>
    <row r="4849" spans="53:55" x14ac:dyDescent="0.25">
      <c r="BA4849" s="164" t="s">
        <v>5225</v>
      </c>
      <c r="BB4849" s="164">
        <v>695.86800000000005</v>
      </c>
      <c r="BC4849" s="82">
        <f t="shared" si="92"/>
        <v>842.00028000000009</v>
      </c>
    </row>
    <row r="4850" spans="53:55" x14ac:dyDescent="0.25">
      <c r="BA4850" s="164" t="s">
        <v>5226</v>
      </c>
      <c r="BB4850" s="164">
        <v>691.73599999999999</v>
      </c>
      <c r="BC4850" s="82">
        <f t="shared" si="92"/>
        <v>837.00055999999995</v>
      </c>
    </row>
    <row r="4851" spans="53:55" x14ac:dyDescent="0.25">
      <c r="BA4851" s="164" t="s">
        <v>5227</v>
      </c>
      <c r="BB4851" s="164">
        <v>723.14</v>
      </c>
      <c r="BC4851" s="82">
        <f t="shared" si="92"/>
        <v>874.99939999999992</v>
      </c>
    </row>
    <row r="4852" spans="53:55" x14ac:dyDescent="0.25">
      <c r="BA4852" s="164" t="s">
        <v>5228</v>
      </c>
      <c r="BB4852" s="164">
        <v>704.95899999999995</v>
      </c>
      <c r="BC4852" s="82">
        <f t="shared" si="92"/>
        <v>853.00038999999992</v>
      </c>
    </row>
    <row r="4853" spans="53:55" x14ac:dyDescent="0.25">
      <c r="BA4853" s="164" t="s">
        <v>5229</v>
      </c>
      <c r="BB4853" s="164">
        <v>764.46299999999997</v>
      </c>
      <c r="BC4853" s="82">
        <f t="shared" si="92"/>
        <v>925.00022999999999</v>
      </c>
    </row>
    <row r="4854" spans="53:55" x14ac:dyDescent="0.25">
      <c r="BA4854" s="164" t="s">
        <v>5230</v>
      </c>
      <c r="BB4854" s="164">
        <v>764.46299999999997</v>
      </c>
      <c r="BC4854" s="82">
        <f t="shared" si="92"/>
        <v>925.00022999999999</v>
      </c>
    </row>
    <row r="4855" spans="53:55" x14ac:dyDescent="0.25">
      <c r="BA4855" s="164" t="s">
        <v>5231</v>
      </c>
      <c r="BB4855" s="164">
        <v>780.99199999999996</v>
      </c>
      <c r="BC4855" s="82">
        <f t="shared" si="92"/>
        <v>945.00031999999987</v>
      </c>
    </row>
    <row r="4856" spans="53:55" x14ac:dyDescent="0.25">
      <c r="BA4856" s="164" t="s">
        <v>5232</v>
      </c>
      <c r="BB4856" s="164">
        <v>780.99199999999996</v>
      </c>
      <c r="BC4856" s="82">
        <f t="shared" si="92"/>
        <v>945.00031999999987</v>
      </c>
    </row>
    <row r="4857" spans="53:55" x14ac:dyDescent="0.25">
      <c r="BA4857" s="164" t="s">
        <v>5233</v>
      </c>
      <c r="BB4857" s="164">
        <v>804.95899999999995</v>
      </c>
      <c r="BC4857" s="82">
        <f t="shared" si="92"/>
        <v>974.00038999999992</v>
      </c>
    </row>
    <row r="4858" spans="53:55" x14ac:dyDescent="0.25">
      <c r="BA4858" s="164" t="s">
        <v>5234</v>
      </c>
      <c r="BB4858" s="164">
        <v>804.95899999999995</v>
      </c>
      <c r="BC4858" s="82">
        <f t="shared" si="92"/>
        <v>974.00038999999992</v>
      </c>
    </row>
    <row r="4859" spans="53:55" x14ac:dyDescent="0.25">
      <c r="BA4859" s="164" t="s">
        <v>5235</v>
      </c>
      <c r="BB4859" s="164">
        <v>657.02499999999998</v>
      </c>
      <c r="BC4859" s="82">
        <f t="shared" si="92"/>
        <v>795.00024999999994</v>
      </c>
    </row>
    <row r="4860" spans="53:55" x14ac:dyDescent="0.25">
      <c r="BA4860" s="164" t="s">
        <v>5236</v>
      </c>
      <c r="BB4860" s="164">
        <v>1648.76</v>
      </c>
      <c r="BC4860" s="82">
        <f t="shared" si="92"/>
        <v>1994.9995999999999</v>
      </c>
    </row>
    <row r="4861" spans="53:55" x14ac:dyDescent="0.25">
      <c r="BA4861" s="164" t="s">
        <v>5237</v>
      </c>
      <c r="BB4861" s="164">
        <v>701.65300000000002</v>
      </c>
      <c r="BC4861" s="82">
        <f t="shared" si="92"/>
        <v>849.00013000000001</v>
      </c>
    </row>
    <row r="4862" spans="53:55" x14ac:dyDescent="0.25">
      <c r="BA4862" s="164" t="s">
        <v>5238</v>
      </c>
      <c r="BB4862" s="164">
        <v>701.65300000000002</v>
      </c>
      <c r="BC4862" s="82">
        <f t="shared" si="92"/>
        <v>849.00013000000001</v>
      </c>
    </row>
    <row r="4863" spans="53:55" x14ac:dyDescent="0.25">
      <c r="BA4863" s="164" t="s">
        <v>5239</v>
      </c>
      <c r="BB4863" s="164">
        <v>701.65300000000002</v>
      </c>
      <c r="BC4863" s="82">
        <f t="shared" si="92"/>
        <v>849.00013000000001</v>
      </c>
    </row>
    <row r="4864" spans="53:55" x14ac:dyDescent="0.25">
      <c r="BA4864" s="164" t="s">
        <v>5240</v>
      </c>
      <c r="BB4864" s="164">
        <v>739.66899999999998</v>
      </c>
      <c r="BC4864" s="82">
        <f t="shared" si="92"/>
        <v>894.99948999999992</v>
      </c>
    </row>
    <row r="4865" spans="53:55" x14ac:dyDescent="0.25">
      <c r="BA4865" s="164" t="s">
        <v>5241</v>
      </c>
      <c r="BB4865" s="164">
        <v>784.298</v>
      </c>
      <c r="BC4865" s="82">
        <f t="shared" si="92"/>
        <v>949.00058000000001</v>
      </c>
    </row>
    <row r="4866" spans="53:55" x14ac:dyDescent="0.25">
      <c r="BA4866" s="164" t="s">
        <v>5242</v>
      </c>
      <c r="BB4866" s="164">
        <v>321.488</v>
      </c>
      <c r="BC4866" s="82">
        <f t="shared" si="92"/>
        <v>389.00047999999998</v>
      </c>
    </row>
    <row r="4867" spans="53:55" x14ac:dyDescent="0.25">
      <c r="BA4867" s="164" t="s">
        <v>5243</v>
      </c>
      <c r="BB4867" s="164">
        <v>321.488</v>
      </c>
      <c r="BC4867" s="82">
        <f t="shared" ref="BC4867:BC4930" si="93">BB4867*1.21</f>
        <v>389.00047999999998</v>
      </c>
    </row>
    <row r="4868" spans="53:55" x14ac:dyDescent="0.25">
      <c r="BA4868" s="164" t="s">
        <v>5244</v>
      </c>
      <c r="BB4868" s="164">
        <v>321.488</v>
      </c>
      <c r="BC4868" s="82">
        <f t="shared" si="93"/>
        <v>389.00047999999998</v>
      </c>
    </row>
    <row r="4869" spans="53:55" x14ac:dyDescent="0.25">
      <c r="BA4869" s="164" t="s">
        <v>5245</v>
      </c>
      <c r="BB4869" s="164">
        <v>371.07400000000001</v>
      </c>
      <c r="BC4869" s="82">
        <f t="shared" si="93"/>
        <v>448.99954000000002</v>
      </c>
    </row>
    <row r="4870" spans="53:55" x14ac:dyDescent="0.25">
      <c r="BA4870" s="164" t="s">
        <v>5246</v>
      </c>
      <c r="BB4870" s="164">
        <v>825.62</v>
      </c>
      <c r="BC4870" s="82">
        <f t="shared" si="93"/>
        <v>999.00019999999995</v>
      </c>
    </row>
    <row r="4871" spans="53:55" x14ac:dyDescent="0.25">
      <c r="BA4871" s="164" t="s">
        <v>5247</v>
      </c>
      <c r="BB4871" s="164">
        <v>486.77699999999999</v>
      </c>
      <c r="BC4871" s="82">
        <f t="shared" si="93"/>
        <v>589.00016999999991</v>
      </c>
    </row>
    <row r="4872" spans="53:55" x14ac:dyDescent="0.25">
      <c r="BA4872" s="164" t="s">
        <v>5248</v>
      </c>
      <c r="BB4872" s="164">
        <v>866.94200000000001</v>
      </c>
      <c r="BC4872" s="82">
        <f t="shared" si="93"/>
        <v>1048.99982</v>
      </c>
    </row>
    <row r="4873" spans="53:55" x14ac:dyDescent="0.25">
      <c r="BA4873" s="164" t="s">
        <v>5249</v>
      </c>
      <c r="BB4873" s="164">
        <v>906.61199999999997</v>
      </c>
      <c r="BC4873" s="82">
        <f t="shared" si="93"/>
        <v>1097.0005199999998</v>
      </c>
    </row>
    <row r="4874" spans="53:55" x14ac:dyDescent="0.25">
      <c r="BA4874" s="164" t="s">
        <v>5250</v>
      </c>
      <c r="BB4874" s="164">
        <v>277.68599999999998</v>
      </c>
      <c r="BC4874" s="82">
        <f t="shared" si="93"/>
        <v>336.00005999999996</v>
      </c>
    </row>
    <row r="4875" spans="53:55" x14ac:dyDescent="0.25">
      <c r="BA4875" s="164" t="s">
        <v>5251</v>
      </c>
      <c r="BB4875" s="164">
        <v>330.57900000000001</v>
      </c>
      <c r="BC4875" s="82">
        <f t="shared" si="93"/>
        <v>400.00058999999999</v>
      </c>
    </row>
    <row r="4876" spans="53:55" x14ac:dyDescent="0.25">
      <c r="BA4876" s="164" t="s">
        <v>5252</v>
      </c>
      <c r="BB4876" s="164">
        <v>396.69400000000002</v>
      </c>
      <c r="BC4876" s="82">
        <f t="shared" si="93"/>
        <v>479.99974000000003</v>
      </c>
    </row>
    <row r="4877" spans="53:55" x14ac:dyDescent="0.25">
      <c r="BA4877" s="164" t="s">
        <v>5253</v>
      </c>
      <c r="BB4877" s="164">
        <v>525.62</v>
      </c>
      <c r="BC4877" s="82">
        <f t="shared" si="93"/>
        <v>636.00019999999995</v>
      </c>
    </row>
    <row r="4878" spans="53:55" x14ac:dyDescent="0.25">
      <c r="BA4878" s="164" t="s">
        <v>5254</v>
      </c>
      <c r="BB4878" s="164">
        <v>288.43</v>
      </c>
      <c r="BC4878" s="82">
        <f t="shared" si="93"/>
        <v>349.00029999999998</v>
      </c>
    </row>
    <row r="4879" spans="53:55" x14ac:dyDescent="0.25">
      <c r="BA4879" s="164" t="s">
        <v>5255</v>
      </c>
      <c r="BB4879" s="164">
        <v>313.22300000000001</v>
      </c>
      <c r="BC4879" s="82">
        <f t="shared" si="93"/>
        <v>378.99983000000003</v>
      </c>
    </row>
    <row r="4880" spans="53:55" x14ac:dyDescent="0.25">
      <c r="BA4880" s="164" t="s">
        <v>5256</v>
      </c>
      <c r="BB4880" s="164">
        <v>326.44600000000003</v>
      </c>
      <c r="BC4880" s="82">
        <f t="shared" si="93"/>
        <v>394.99966000000001</v>
      </c>
    </row>
    <row r="4881" spans="53:55" x14ac:dyDescent="0.25">
      <c r="BA4881" s="164" t="s">
        <v>5257</v>
      </c>
      <c r="BB4881" s="164">
        <v>1185.95</v>
      </c>
      <c r="BC4881" s="82">
        <f t="shared" si="93"/>
        <v>1434.9995000000001</v>
      </c>
    </row>
    <row r="4882" spans="53:55" x14ac:dyDescent="0.25">
      <c r="BA4882" s="164" t="s">
        <v>5258</v>
      </c>
      <c r="BB4882" s="164">
        <v>1074.3800000000001</v>
      </c>
      <c r="BC4882" s="82">
        <f t="shared" si="93"/>
        <v>1299.9998000000001</v>
      </c>
    </row>
    <row r="4883" spans="53:55" x14ac:dyDescent="0.25">
      <c r="BA4883" s="164" t="s">
        <v>5259</v>
      </c>
      <c r="BB4883" s="164">
        <v>299.17399999999998</v>
      </c>
      <c r="BC4883" s="82">
        <f t="shared" si="93"/>
        <v>362.00053999999994</v>
      </c>
    </row>
    <row r="4884" spans="53:55" x14ac:dyDescent="0.25">
      <c r="BA4884" s="164" t="s">
        <v>5260</v>
      </c>
      <c r="BB4884" s="164">
        <v>304.13200000000001</v>
      </c>
      <c r="BC4884" s="82">
        <f t="shared" si="93"/>
        <v>367.99971999999997</v>
      </c>
    </row>
    <row r="4885" spans="53:55" x14ac:dyDescent="0.25">
      <c r="BA4885" s="164" t="s">
        <v>5261</v>
      </c>
      <c r="BB4885" s="164">
        <v>328.92599999999999</v>
      </c>
      <c r="BC4885" s="82">
        <f t="shared" si="93"/>
        <v>398.00045999999998</v>
      </c>
    </row>
    <row r="4886" spans="53:55" x14ac:dyDescent="0.25">
      <c r="BA4886" s="164" t="s">
        <v>5262</v>
      </c>
      <c r="BB4886" s="164">
        <v>388.43</v>
      </c>
      <c r="BC4886" s="82">
        <f t="shared" si="93"/>
        <v>470.00029999999998</v>
      </c>
    </row>
    <row r="4887" spans="53:55" x14ac:dyDescent="0.25">
      <c r="BA4887" s="164" t="s">
        <v>5263</v>
      </c>
      <c r="BB4887" s="164">
        <v>391.73599999999999</v>
      </c>
      <c r="BC4887" s="82">
        <f t="shared" si="93"/>
        <v>474.00055999999995</v>
      </c>
    </row>
    <row r="4888" spans="53:55" x14ac:dyDescent="0.25">
      <c r="BA4888" s="164" t="s">
        <v>5264</v>
      </c>
      <c r="BB4888" s="164">
        <v>354.54599999999999</v>
      </c>
      <c r="BC4888" s="82">
        <f t="shared" si="93"/>
        <v>429.00065999999998</v>
      </c>
    </row>
    <row r="4889" spans="53:55" x14ac:dyDescent="0.25">
      <c r="BA4889" s="164" t="s">
        <v>5265</v>
      </c>
      <c r="BB4889" s="164">
        <v>402.47899999999998</v>
      </c>
      <c r="BC4889" s="82">
        <f t="shared" si="93"/>
        <v>486.99958999999996</v>
      </c>
    </row>
    <row r="4890" spans="53:55" x14ac:dyDescent="0.25">
      <c r="BA4890" s="164" t="s">
        <v>5266</v>
      </c>
      <c r="BB4890" s="164">
        <v>304.13200000000001</v>
      </c>
      <c r="BC4890" s="82">
        <f t="shared" si="93"/>
        <v>367.99971999999997</v>
      </c>
    </row>
    <row r="4891" spans="53:55" x14ac:dyDescent="0.25">
      <c r="BA4891" s="164" t="s">
        <v>5267</v>
      </c>
      <c r="BB4891" s="164">
        <v>328.92599999999999</v>
      </c>
      <c r="BC4891" s="82">
        <f t="shared" si="93"/>
        <v>398.00045999999998</v>
      </c>
    </row>
    <row r="4892" spans="53:55" x14ac:dyDescent="0.25">
      <c r="BA4892" s="164" t="s">
        <v>5268</v>
      </c>
      <c r="BB4892" s="164">
        <v>371.90100000000001</v>
      </c>
      <c r="BC4892" s="82">
        <f t="shared" si="93"/>
        <v>450.00020999999998</v>
      </c>
    </row>
    <row r="4893" spans="53:55" x14ac:dyDescent="0.25">
      <c r="BA4893" s="164" t="s">
        <v>5269</v>
      </c>
      <c r="BB4893" s="164">
        <v>388.43</v>
      </c>
      <c r="BC4893" s="82">
        <f t="shared" si="93"/>
        <v>470.00029999999998</v>
      </c>
    </row>
    <row r="4894" spans="53:55" x14ac:dyDescent="0.25">
      <c r="BA4894" s="164" t="s">
        <v>5270</v>
      </c>
      <c r="BB4894" s="164">
        <v>400.82600000000002</v>
      </c>
      <c r="BC4894" s="82">
        <f t="shared" si="93"/>
        <v>484.99946</v>
      </c>
    </row>
    <row r="4895" spans="53:55" x14ac:dyDescent="0.25">
      <c r="BA4895" s="164" t="s">
        <v>5271</v>
      </c>
      <c r="BB4895" s="164">
        <v>309.91699999999997</v>
      </c>
      <c r="BC4895" s="82">
        <f t="shared" si="93"/>
        <v>374.99956999999995</v>
      </c>
    </row>
    <row r="4896" spans="53:55" x14ac:dyDescent="0.25">
      <c r="BA4896" s="164" t="s">
        <v>5272</v>
      </c>
      <c r="BB4896" s="164">
        <v>316.529</v>
      </c>
      <c r="BC4896" s="82">
        <f t="shared" si="93"/>
        <v>383.00009</v>
      </c>
    </row>
    <row r="4897" spans="53:55" x14ac:dyDescent="0.25">
      <c r="BA4897" s="164" t="s">
        <v>5273</v>
      </c>
      <c r="BB4897" s="164">
        <v>320.661</v>
      </c>
      <c r="BC4897" s="82">
        <f t="shared" si="93"/>
        <v>387.99980999999997</v>
      </c>
    </row>
    <row r="4898" spans="53:55" x14ac:dyDescent="0.25">
      <c r="BA4898" s="164" t="s">
        <v>5274</v>
      </c>
      <c r="BB4898" s="164">
        <v>347.10700000000003</v>
      </c>
      <c r="BC4898" s="82">
        <f t="shared" si="93"/>
        <v>419.99947000000003</v>
      </c>
    </row>
    <row r="4899" spans="53:55" x14ac:dyDescent="0.25">
      <c r="BA4899" s="164" t="s">
        <v>5275</v>
      </c>
      <c r="BB4899" s="164">
        <v>374.38</v>
      </c>
      <c r="BC4899" s="82">
        <f t="shared" si="93"/>
        <v>452.99979999999999</v>
      </c>
    </row>
    <row r="4900" spans="53:55" x14ac:dyDescent="0.25">
      <c r="BA4900" s="164" t="s">
        <v>5276</v>
      </c>
      <c r="BB4900" s="164">
        <v>309.91699999999997</v>
      </c>
      <c r="BC4900" s="82">
        <f t="shared" si="93"/>
        <v>374.99956999999995</v>
      </c>
    </row>
    <row r="4901" spans="53:55" x14ac:dyDescent="0.25">
      <c r="BA4901" s="164" t="s">
        <v>5277</v>
      </c>
      <c r="BB4901" s="164">
        <v>316.529</v>
      </c>
      <c r="BC4901" s="82">
        <f t="shared" si="93"/>
        <v>383.00009</v>
      </c>
    </row>
    <row r="4902" spans="53:55" x14ac:dyDescent="0.25">
      <c r="BA4902" s="164" t="s">
        <v>5278</v>
      </c>
      <c r="BB4902" s="164">
        <v>321.488</v>
      </c>
      <c r="BC4902" s="82">
        <f t="shared" si="93"/>
        <v>389.00047999999998</v>
      </c>
    </row>
    <row r="4903" spans="53:55" x14ac:dyDescent="0.25">
      <c r="BA4903" s="164" t="s">
        <v>5279</v>
      </c>
      <c r="BB4903" s="164">
        <v>341.322</v>
      </c>
      <c r="BC4903" s="82">
        <f t="shared" si="93"/>
        <v>412.99961999999999</v>
      </c>
    </row>
    <row r="4904" spans="53:55" x14ac:dyDescent="0.25">
      <c r="BA4904" s="164" t="s">
        <v>5280</v>
      </c>
      <c r="BB4904" s="164">
        <v>338.84300000000002</v>
      </c>
      <c r="BC4904" s="82">
        <f t="shared" si="93"/>
        <v>410.00002999999998</v>
      </c>
    </row>
    <row r="4905" spans="53:55" x14ac:dyDescent="0.25">
      <c r="BA4905" s="164" t="s">
        <v>5281</v>
      </c>
      <c r="BB4905" s="164">
        <v>371.07400000000001</v>
      </c>
      <c r="BC4905" s="82">
        <f t="shared" si="93"/>
        <v>448.99954000000002</v>
      </c>
    </row>
    <row r="4906" spans="53:55" x14ac:dyDescent="0.25">
      <c r="BA4906" s="164" t="s">
        <v>5282</v>
      </c>
      <c r="BB4906" s="164">
        <v>284.298</v>
      </c>
      <c r="BC4906" s="82">
        <f t="shared" si="93"/>
        <v>344.00058000000001</v>
      </c>
    </row>
    <row r="4907" spans="53:55" x14ac:dyDescent="0.25">
      <c r="BA4907" s="164" t="s">
        <v>5283</v>
      </c>
      <c r="BB4907" s="164">
        <v>293.38799999999998</v>
      </c>
      <c r="BC4907" s="82">
        <f t="shared" si="93"/>
        <v>354.99947999999995</v>
      </c>
    </row>
    <row r="4908" spans="53:55" x14ac:dyDescent="0.25">
      <c r="BA4908" s="164" t="s">
        <v>5284</v>
      </c>
      <c r="BB4908" s="164">
        <v>298.34699999999998</v>
      </c>
      <c r="BC4908" s="82">
        <f t="shared" si="93"/>
        <v>360.99986999999999</v>
      </c>
    </row>
    <row r="4909" spans="53:55" x14ac:dyDescent="0.25">
      <c r="BA4909" s="164" t="s">
        <v>5285</v>
      </c>
      <c r="BB4909" s="164">
        <v>347.93400000000003</v>
      </c>
      <c r="BC4909" s="82">
        <f t="shared" si="93"/>
        <v>421.00014000000004</v>
      </c>
    </row>
    <row r="4910" spans="53:55" x14ac:dyDescent="0.25">
      <c r="BA4910" s="164" t="s">
        <v>5286</v>
      </c>
      <c r="BB4910" s="164">
        <v>424.79300000000001</v>
      </c>
      <c r="BC4910" s="82">
        <f t="shared" si="93"/>
        <v>513.99952999999994</v>
      </c>
    </row>
    <row r="4911" spans="53:55" x14ac:dyDescent="0.25">
      <c r="BA4911" s="164" t="s">
        <v>5287</v>
      </c>
      <c r="BB4911" s="164">
        <v>278.512</v>
      </c>
      <c r="BC4911" s="82">
        <f t="shared" si="93"/>
        <v>336.99952000000002</v>
      </c>
    </row>
    <row r="4912" spans="53:55" x14ac:dyDescent="0.25">
      <c r="BA4912" s="164" t="s">
        <v>5288</v>
      </c>
      <c r="BB4912" s="164">
        <v>293.38799999999998</v>
      </c>
      <c r="BC4912" s="82">
        <f t="shared" si="93"/>
        <v>354.99947999999995</v>
      </c>
    </row>
    <row r="4913" spans="53:55" x14ac:dyDescent="0.25">
      <c r="BA4913" s="164" t="s">
        <v>5289</v>
      </c>
      <c r="BB4913" s="164">
        <v>298.34699999999998</v>
      </c>
      <c r="BC4913" s="82">
        <f t="shared" si="93"/>
        <v>360.99986999999999</v>
      </c>
    </row>
    <row r="4914" spans="53:55" x14ac:dyDescent="0.25">
      <c r="BA4914" s="164" t="s">
        <v>5290</v>
      </c>
      <c r="BB4914" s="164">
        <v>347.93400000000003</v>
      </c>
      <c r="BC4914" s="82">
        <f t="shared" si="93"/>
        <v>421.00014000000004</v>
      </c>
    </row>
    <row r="4915" spans="53:55" x14ac:dyDescent="0.25">
      <c r="BA4915" s="164" t="s">
        <v>5291</v>
      </c>
      <c r="BB4915" s="164">
        <v>425.62</v>
      </c>
      <c r="BC4915" s="82">
        <f t="shared" si="93"/>
        <v>515.00019999999995</v>
      </c>
    </row>
    <row r="4916" spans="53:55" x14ac:dyDescent="0.25">
      <c r="BA4916" s="164" t="s">
        <v>5292</v>
      </c>
      <c r="BB4916" s="164">
        <v>450.41300000000001</v>
      </c>
      <c r="BC4916" s="82">
        <f t="shared" si="93"/>
        <v>544.99973</v>
      </c>
    </row>
    <row r="4917" spans="53:55" x14ac:dyDescent="0.25">
      <c r="BA4917" s="164" t="s">
        <v>5293</v>
      </c>
      <c r="BB4917" s="164">
        <v>450.41300000000001</v>
      </c>
      <c r="BC4917" s="82">
        <f t="shared" si="93"/>
        <v>544.99973</v>
      </c>
    </row>
    <row r="4918" spans="53:55" x14ac:dyDescent="0.25">
      <c r="BA4918" s="164" t="s">
        <v>5294</v>
      </c>
      <c r="BB4918" s="164">
        <v>282.64499999999998</v>
      </c>
      <c r="BC4918" s="82">
        <f t="shared" si="93"/>
        <v>342.00044999999994</v>
      </c>
    </row>
    <row r="4919" spans="53:55" x14ac:dyDescent="0.25">
      <c r="BA4919" s="164" t="s">
        <v>5295</v>
      </c>
      <c r="BB4919" s="164">
        <v>295.86799999999999</v>
      </c>
      <c r="BC4919" s="82">
        <f t="shared" si="93"/>
        <v>358.00027999999998</v>
      </c>
    </row>
    <row r="4920" spans="53:55" x14ac:dyDescent="0.25">
      <c r="BA4920" s="164" t="s">
        <v>5296</v>
      </c>
      <c r="BB4920" s="164">
        <v>306.61200000000002</v>
      </c>
      <c r="BC4920" s="82">
        <f t="shared" si="93"/>
        <v>371.00051999999999</v>
      </c>
    </row>
    <row r="4921" spans="53:55" x14ac:dyDescent="0.25">
      <c r="BA4921" s="164" t="s">
        <v>5297</v>
      </c>
      <c r="BB4921" s="164">
        <v>366.94200000000001</v>
      </c>
      <c r="BC4921" s="82">
        <f t="shared" si="93"/>
        <v>443.99982</v>
      </c>
    </row>
    <row r="4922" spans="53:55" x14ac:dyDescent="0.25">
      <c r="BA4922" s="164" t="s">
        <v>5298</v>
      </c>
      <c r="BB4922" s="164">
        <v>429.75200000000001</v>
      </c>
      <c r="BC4922" s="82">
        <f t="shared" si="93"/>
        <v>519.99991999999997</v>
      </c>
    </row>
    <row r="4923" spans="53:55" x14ac:dyDescent="0.25">
      <c r="BA4923" s="164" t="s">
        <v>5299</v>
      </c>
      <c r="BB4923" s="164">
        <v>462.81</v>
      </c>
      <c r="BC4923" s="82">
        <f t="shared" si="93"/>
        <v>560.00009999999997</v>
      </c>
    </row>
    <row r="4924" spans="53:55" x14ac:dyDescent="0.25">
      <c r="BA4924" s="164" t="s">
        <v>5300</v>
      </c>
      <c r="BB4924" s="164">
        <v>287.60300000000001</v>
      </c>
      <c r="BC4924" s="82">
        <f t="shared" si="93"/>
        <v>347.99963000000002</v>
      </c>
    </row>
    <row r="4925" spans="53:55" x14ac:dyDescent="0.25">
      <c r="BA4925" s="164" t="s">
        <v>5301</v>
      </c>
      <c r="BB4925" s="164">
        <v>291.73599999999999</v>
      </c>
      <c r="BC4925" s="82">
        <f t="shared" si="93"/>
        <v>353.00055999999995</v>
      </c>
    </row>
    <row r="4926" spans="53:55" x14ac:dyDescent="0.25">
      <c r="BA4926" s="164" t="s">
        <v>5302</v>
      </c>
      <c r="BB4926" s="164">
        <v>306.61200000000002</v>
      </c>
      <c r="BC4926" s="82">
        <f t="shared" si="93"/>
        <v>371.00051999999999</v>
      </c>
    </row>
    <row r="4927" spans="53:55" x14ac:dyDescent="0.25">
      <c r="BA4927" s="164" t="s">
        <v>5303</v>
      </c>
      <c r="BB4927" s="164">
        <v>366.94200000000001</v>
      </c>
      <c r="BC4927" s="82">
        <f t="shared" si="93"/>
        <v>443.99982</v>
      </c>
    </row>
    <row r="4928" spans="53:55" x14ac:dyDescent="0.25">
      <c r="BA4928" s="164" t="s">
        <v>5304</v>
      </c>
      <c r="BB4928" s="164">
        <v>429.75200000000001</v>
      </c>
      <c r="BC4928" s="82">
        <f t="shared" si="93"/>
        <v>519.99991999999997</v>
      </c>
    </row>
    <row r="4929" spans="53:55" x14ac:dyDescent="0.25">
      <c r="BA4929" s="164" t="s">
        <v>5305</v>
      </c>
      <c r="BB4929" s="164">
        <v>462.81</v>
      </c>
      <c r="BC4929" s="82">
        <f t="shared" si="93"/>
        <v>560.00009999999997</v>
      </c>
    </row>
    <row r="4930" spans="53:55" x14ac:dyDescent="0.25">
      <c r="BA4930" s="164" t="s">
        <v>5306</v>
      </c>
      <c r="BB4930" s="164">
        <v>269.42099999999999</v>
      </c>
      <c r="BC4930" s="82">
        <f t="shared" si="93"/>
        <v>325.99940999999995</v>
      </c>
    </row>
    <row r="4931" spans="53:55" x14ac:dyDescent="0.25">
      <c r="BA4931" s="164" t="s">
        <v>5307</v>
      </c>
      <c r="BB4931" s="164">
        <v>278.512</v>
      </c>
      <c r="BC4931" s="82">
        <f t="shared" ref="BC4931:BC4994" si="94">BB4931*1.21</f>
        <v>336.99952000000002</v>
      </c>
    </row>
    <row r="4932" spans="53:55" x14ac:dyDescent="0.25">
      <c r="BA4932" s="164" t="s">
        <v>5308</v>
      </c>
      <c r="BB4932" s="164">
        <v>291.73599999999999</v>
      </c>
      <c r="BC4932" s="82">
        <f t="shared" si="94"/>
        <v>353.00055999999995</v>
      </c>
    </row>
    <row r="4933" spans="53:55" x14ac:dyDescent="0.25">
      <c r="BA4933" s="164" t="s">
        <v>5309</v>
      </c>
      <c r="BB4933" s="164">
        <v>336.36399999999998</v>
      </c>
      <c r="BC4933" s="82">
        <f t="shared" si="94"/>
        <v>407.00043999999997</v>
      </c>
    </row>
    <row r="4934" spans="53:55" x14ac:dyDescent="0.25">
      <c r="BA4934" s="164" t="s">
        <v>5310</v>
      </c>
      <c r="BB4934" s="164">
        <v>411.57</v>
      </c>
      <c r="BC4934" s="82">
        <f t="shared" si="94"/>
        <v>497.99969999999996</v>
      </c>
    </row>
    <row r="4935" spans="53:55" x14ac:dyDescent="0.25">
      <c r="BA4935" s="164" t="s">
        <v>5311</v>
      </c>
      <c r="BB4935" s="164">
        <v>269.42099999999999</v>
      </c>
      <c r="BC4935" s="82">
        <f t="shared" si="94"/>
        <v>325.99940999999995</v>
      </c>
    </row>
    <row r="4936" spans="53:55" x14ac:dyDescent="0.25">
      <c r="BA4936" s="164" t="s">
        <v>5312</v>
      </c>
      <c r="BB4936" s="164">
        <v>278.512</v>
      </c>
      <c r="BC4936" s="82">
        <f t="shared" si="94"/>
        <v>336.99952000000002</v>
      </c>
    </row>
    <row r="4937" spans="53:55" x14ac:dyDescent="0.25">
      <c r="BA4937" s="164" t="s">
        <v>5313</v>
      </c>
      <c r="BB4937" s="164">
        <v>291.73599999999999</v>
      </c>
      <c r="BC4937" s="82">
        <f t="shared" si="94"/>
        <v>353.00055999999995</v>
      </c>
    </row>
    <row r="4938" spans="53:55" x14ac:dyDescent="0.25">
      <c r="BA4938" s="164" t="s">
        <v>5314</v>
      </c>
      <c r="BB4938" s="164">
        <v>336.36399999999998</v>
      </c>
      <c r="BC4938" s="82">
        <f t="shared" si="94"/>
        <v>407.00043999999997</v>
      </c>
    </row>
    <row r="4939" spans="53:55" x14ac:dyDescent="0.25">
      <c r="BA4939" s="164" t="s">
        <v>5315</v>
      </c>
      <c r="BB4939" s="164">
        <v>411.57</v>
      </c>
      <c r="BC4939" s="82">
        <f t="shared" si="94"/>
        <v>497.99969999999996</v>
      </c>
    </row>
    <row r="4940" spans="53:55" x14ac:dyDescent="0.25">
      <c r="BA4940" s="164" t="s">
        <v>5316</v>
      </c>
      <c r="BB4940" s="164">
        <v>442.149</v>
      </c>
      <c r="BC4940" s="82">
        <f t="shared" si="94"/>
        <v>535.00028999999995</v>
      </c>
    </row>
    <row r="4941" spans="53:55" x14ac:dyDescent="0.25">
      <c r="BA4941" s="164" t="s">
        <v>5317</v>
      </c>
      <c r="BB4941" s="164">
        <v>230.57900000000001</v>
      </c>
      <c r="BC4941" s="82">
        <f t="shared" si="94"/>
        <v>279.00058999999999</v>
      </c>
    </row>
    <row r="4942" spans="53:55" x14ac:dyDescent="0.25">
      <c r="BA4942" s="164" t="s">
        <v>5318</v>
      </c>
      <c r="BB4942" s="164">
        <v>238.84299999999999</v>
      </c>
      <c r="BC4942" s="82">
        <f t="shared" si="94"/>
        <v>289.00002999999998</v>
      </c>
    </row>
    <row r="4943" spans="53:55" x14ac:dyDescent="0.25">
      <c r="BA4943" s="164" t="s">
        <v>5319</v>
      </c>
      <c r="BB4943" s="164">
        <v>226.446</v>
      </c>
      <c r="BC4943" s="82">
        <f t="shared" si="94"/>
        <v>273.99966000000001</v>
      </c>
    </row>
    <row r="4944" spans="53:55" x14ac:dyDescent="0.25">
      <c r="BA4944" s="164" t="s">
        <v>5320</v>
      </c>
      <c r="BB4944" s="164">
        <v>239.66900000000001</v>
      </c>
      <c r="BC4944" s="82">
        <f t="shared" si="94"/>
        <v>289.99948999999998</v>
      </c>
    </row>
    <row r="4945" spans="53:55" x14ac:dyDescent="0.25">
      <c r="BA4945" s="164" t="s">
        <v>5321</v>
      </c>
      <c r="BB4945" s="164">
        <v>247.107</v>
      </c>
      <c r="BC4945" s="82">
        <f t="shared" si="94"/>
        <v>298.99946999999997</v>
      </c>
    </row>
    <row r="4946" spans="53:55" x14ac:dyDescent="0.25">
      <c r="BA4946" s="164" t="s">
        <v>5322</v>
      </c>
      <c r="BB4946" s="164">
        <v>227.273</v>
      </c>
      <c r="BC4946" s="82">
        <f t="shared" si="94"/>
        <v>275.00032999999996</v>
      </c>
    </row>
    <row r="4947" spans="53:55" x14ac:dyDescent="0.25">
      <c r="BA4947" s="164" t="s">
        <v>5323</v>
      </c>
      <c r="BB4947" s="164">
        <v>230.57900000000001</v>
      </c>
      <c r="BC4947" s="82">
        <f t="shared" si="94"/>
        <v>279.00058999999999</v>
      </c>
    </row>
    <row r="4948" spans="53:55" x14ac:dyDescent="0.25">
      <c r="BA4948" s="164" t="s">
        <v>5324</v>
      </c>
      <c r="BB4948" s="164">
        <v>230.57900000000001</v>
      </c>
      <c r="BC4948" s="82">
        <f t="shared" si="94"/>
        <v>279.00058999999999</v>
      </c>
    </row>
    <row r="4949" spans="53:55" x14ac:dyDescent="0.25">
      <c r="BA4949" s="164" t="s">
        <v>5325</v>
      </c>
      <c r="BB4949" s="164">
        <v>156.19800000000001</v>
      </c>
      <c r="BC4949" s="82">
        <f t="shared" si="94"/>
        <v>188.99958000000001</v>
      </c>
    </row>
    <row r="4950" spans="53:55" x14ac:dyDescent="0.25">
      <c r="BA4950" s="164" t="s">
        <v>5326</v>
      </c>
      <c r="BB4950" s="164">
        <v>263.63600000000002</v>
      </c>
      <c r="BC4950" s="82">
        <f t="shared" si="94"/>
        <v>318.99956000000003</v>
      </c>
    </row>
    <row r="4951" spans="53:55" x14ac:dyDescent="0.25">
      <c r="BA4951" s="164" t="s">
        <v>5327</v>
      </c>
      <c r="BB4951" s="164">
        <v>247.11</v>
      </c>
      <c r="BC4951" s="82">
        <f t="shared" si="94"/>
        <v>299.00310000000002</v>
      </c>
    </row>
    <row r="4952" spans="53:55" x14ac:dyDescent="0.25">
      <c r="BA4952" s="164" t="s">
        <v>5328</v>
      </c>
      <c r="BB4952" s="164">
        <v>271.89999999999998</v>
      </c>
      <c r="BC4952" s="82">
        <f t="shared" si="94"/>
        <v>328.99899999999997</v>
      </c>
    </row>
    <row r="4953" spans="53:55" x14ac:dyDescent="0.25">
      <c r="BA4953" s="164" t="s">
        <v>5329</v>
      </c>
      <c r="BB4953" s="164">
        <v>288.43</v>
      </c>
      <c r="BC4953" s="82">
        <f t="shared" si="94"/>
        <v>349.00029999999998</v>
      </c>
    </row>
    <row r="4954" spans="53:55" x14ac:dyDescent="0.25">
      <c r="BA4954" s="164" t="s">
        <v>5330</v>
      </c>
      <c r="BB4954" s="164">
        <v>971.07399999999996</v>
      </c>
      <c r="BC4954" s="82">
        <f t="shared" si="94"/>
        <v>1174.99954</v>
      </c>
    </row>
    <row r="4955" spans="53:55" x14ac:dyDescent="0.25">
      <c r="BA4955" s="164" t="s">
        <v>5331</v>
      </c>
      <c r="BB4955" s="164">
        <v>971.07399999999996</v>
      </c>
      <c r="BC4955" s="82">
        <f t="shared" si="94"/>
        <v>1174.99954</v>
      </c>
    </row>
    <row r="4956" spans="53:55" x14ac:dyDescent="0.25">
      <c r="BA4956" s="164" t="s">
        <v>5332</v>
      </c>
      <c r="BB4956" s="164">
        <v>173.554</v>
      </c>
      <c r="BC4956" s="82">
        <f t="shared" si="94"/>
        <v>210.00033999999999</v>
      </c>
    </row>
    <row r="4957" spans="53:55" x14ac:dyDescent="0.25">
      <c r="BA4957" s="164" t="s">
        <v>5333</v>
      </c>
      <c r="BB4957" s="164">
        <v>288.43</v>
      </c>
      <c r="BC4957" s="82">
        <f t="shared" si="94"/>
        <v>349.00029999999998</v>
      </c>
    </row>
    <row r="4958" spans="53:55" x14ac:dyDescent="0.25">
      <c r="BA4958" s="164" t="s">
        <v>5334</v>
      </c>
      <c r="BB4958" s="164">
        <v>806.61199999999997</v>
      </c>
      <c r="BC4958" s="82">
        <f t="shared" si="94"/>
        <v>976.00051999999994</v>
      </c>
    </row>
    <row r="4959" spans="53:55" x14ac:dyDescent="0.25">
      <c r="BA4959" s="164" t="s">
        <v>5335</v>
      </c>
      <c r="BB4959" s="164">
        <v>475.20699999999999</v>
      </c>
      <c r="BC4959" s="82">
        <f t="shared" si="94"/>
        <v>575.00046999999995</v>
      </c>
    </row>
    <row r="4960" spans="53:55" x14ac:dyDescent="0.25">
      <c r="BA4960" s="164" t="s">
        <v>5336</v>
      </c>
      <c r="BB4960" s="164">
        <v>516.529</v>
      </c>
      <c r="BC4960" s="82">
        <f t="shared" si="94"/>
        <v>625.00009</v>
      </c>
    </row>
    <row r="4961" spans="53:55" x14ac:dyDescent="0.25">
      <c r="BA4961" s="164" t="s">
        <v>5337</v>
      </c>
      <c r="BB4961" s="164">
        <v>536.36400000000003</v>
      </c>
      <c r="BC4961" s="82">
        <f t="shared" si="94"/>
        <v>649.00044000000003</v>
      </c>
    </row>
    <row r="4962" spans="53:55" x14ac:dyDescent="0.25">
      <c r="BA4962" s="164" t="s">
        <v>5338</v>
      </c>
      <c r="BB4962" s="164">
        <v>577.68600000000004</v>
      </c>
      <c r="BC4962" s="82">
        <f t="shared" si="94"/>
        <v>699.00006000000008</v>
      </c>
    </row>
    <row r="4963" spans="53:55" x14ac:dyDescent="0.25">
      <c r="BA4963" s="164" t="s">
        <v>5339</v>
      </c>
      <c r="BB4963" s="164">
        <v>623.96699999999998</v>
      </c>
      <c r="BC4963" s="82">
        <f t="shared" si="94"/>
        <v>755.00006999999994</v>
      </c>
    </row>
    <row r="4964" spans="53:55" x14ac:dyDescent="0.25">
      <c r="BA4964" s="164" t="s">
        <v>5340</v>
      </c>
      <c r="BB4964" s="164">
        <v>475.20699999999999</v>
      </c>
      <c r="BC4964" s="82">
        <f t="shared" si="94"/>
        <v>575.00046999999995</v>
      </c>
    </row>
    <row r="4965" spans="53:55" x14ac:dyDescent="0.25">
      <c r="BA4965" s="164" t="s">
        <v>5341</v>
      </c>
      <c r="BB4965" s="164">
        <v>516.529</v>
      </c>
      <c r="BC4965" s="82">
        <f t="shared" si="94"/>
        <v>625.00009</v>
      </c>
    </row>
    <row r="4966" spans="53:55" x14ac:dyDescent="0.25">
      <c r="BA4966" s="164" t="s">
        <v>5342</v>
      </c>
      <c r="BB4966" s="164">
        <v>536.36400000000003</v>
      </c>
      <c r="BC4966" s="82">
        <f t="shared" si="94"/>
        <v>649.00044000000003</v>
      </c>
    </row>
    <row r="4967" spans="53:55" x14ac:dyDescent="0.25">
      <c r="BA4967" s="164" t="s">
        <v>5343</v>
      </c>
      <c r="BB4967" s="164">
        <v>577.68600000000004</v>
      </c>
      <c r="BC4967" s="82">
        <f t="shared" si="94"/>
        <v>699.00006000000008</v>
      </c>
    </row>
    <row r="4968" spans="53:55" x14ac:dyDescent="0.25">
      <c r="BA4968" s="164" t="s">
        <v>5344</v>
      </c>
      <c r="BB4968" s="164">
        <v>237.19</v>
      </c>
      <c r="BC4968" s="82">
        <f t="shared" si="94"/>
        <v>286.99989999999997</v>
      </c>
    </row>
    <row r="4969" spans="53:55" x14ac:dyDescent="0.25">
      <c r="BA4969" s="164" t="s">
        <v>5345</v>
      </c>
      <c r="BB4969" s="164">
        <v>230.57900000000001</v>
      </c>
      <c r="BC4969" s="82">
        <f t="shared" si="94"/>
        <v>279.00058999999999</v>
      </c>
    </row>
    <row r="4970" spans="53:55" x14ac:dyDescent="0.25">
      <c r="BA4970" s="164" t="s">
        <v>5346</v>
      </c>
      <c r="BB4970" s="164">
        <v>491.73599999999999</v>
      </c>
      <c r="BC4970" s="82">
        <f t="shared" si="94"/>
        <v>595.00055999999995</v>
      </c>
    </row>
    <row r="4971" spans="53:55" x14ac:dyDescent="0.25">
      <c r="BA4971" s="164" t="s">
        <v>5347</v>
      </c>
      <c r="BB4971" s="164">
        <v>520.66099999999994</v>
      </c>
      <c r="BC4971" s="82">
        <f t="shared" si="94"/>
        <v>629.99980999999991</v>
      </c>
    </row>
    <row r="4972" spans="53:55" x14ac:dyDescent="0.25">
      <c r="BA4972" s="164" t="s">
        <v>5348</v>
      </c>
      <c r="BB4972" s="164">
        <v>551.24</v>
      </c>
      <c r="BC4972" s="82">
        <f t="shared" si="94"/>
        <v>667.00040000000001</v>
      </c>
    </row>
    <row r="4973" spans="53:55" x14ac:dyDescent="0.25">
      <c r="BA4973" s="164" t="s">
        <v>5349</v>
      </c>
      <c r="BB4973" s="164">
        <v>556.19799999999998</v>
      </c>
      <c r="BC4973" s="82">
        <f t="shared" si="94"/>
        <v>672.99957999999992</v>
      </c>
    </row>
    <row r="4974" spans="53:55" x14ac:dyDescent="0.25">
      <c r="BA4974" s="164" t="s">
        <v>5350</v>
      </c>
      <c r="BB4974" s="164">
        <v>560.33100000000002</v>
      </c>
      <c r="BC4974" s="82">
        <f t="shared" si="94"/>
        <v>678.00050999999996</v>
      </c>
    </row>
    <row r="4975" spans="53:55" x14ac:dyDescent="0.25">
      <c r="BA4975" s="164" t="s">
        <v>5351</v>
      </c>
      <c r="BB4975" s="164">
        <v>461.983</v>
      </c>
      <c r="BC4975" s="82">
        <f t="shared" si="94"/>
        <v>558.99942999999996</v>
      </c>
    </row>
    <row r="4976" spans="53:55" x14ac:dyDescent="0.25">
      <c r="BA4976" s="164" t="s">
        <v>5352</v>
      </c>
      <c r="BB4976" s="164">
        <v>1534.711</v>
      </c>
      <c r="BC4976" s="82">
        <f t="shared" si="94"/>
        <v>1857.0003099999999</v>
      </c>
    </row>
    <row r="4977" spans="53:55" x14ac:dyDescent="0.25">
      <c r="BA4977" s="164" t="s">
        <v>5353</v>
      </c>
      <c r="BB4977" s="164">
        <v>391.73599999999999</v>
      </c>
      <c r="BC4977" s="82">
        <f t="shared" si="94"/>
        <v>474.00055999999995</v>
      </c>
    </row>
    <row r="4978" spans="53:55" x14ac:dyDescent="0.25">
      <c r="BA4978" s="164" t="s">
        <v>5354</v>
      </c>
      <c r="BB4978" s="164">
        <v>411.57</v>
      </c>
      <c r="BC4978" s="82">
        <f t="shared" si="94"/>
        <v>497.99969999999996</v>
      </c>
    </row>
    <row r="4979" spans="53:55" x14ac:dyDescent="0.25">
      <c r="BA4979" s="164" t="s">
        <v>5355</v>
      </c>
      <c r="BB4979" s="164">
        <v>416.529</v>
      </c>
      <c r="BC4979" s="82">
        <f t="shared" si="94"/>
        <v>504.00009</v>
      </c>
    </row>
    <row r="4980" spans="53:55" x14ac:dyDescent="0.25">
      <c r="BA4980" s="164" t="s">
        <v>5356</v>
      </c>
      <c r="BB4980" s="164">
        <v>422.31400000000002</v>
      </c>
      <c r="BC4980" s="82">
        <f t="shared" si="94"/>
        <v>510.99994000000004</v>
      </c>
    </row>
    <row r="4981" spans="53:55" x14ac:dyDescent="0.25">
      <c r="BA4981" s="164" t="s">
        <v>5357</v>
      </c>
      <c r="BB4981" s="164">
        <v>427.27300000000002</v>
      </c>
      <c r="BC4981" s="82">
        <f t="shared" si="94"/>
        <v>517.00032999999996</v>
      </c>
    </row>
    <row r="4982" spans="53:55" x14ac:dyDescent="0.25">
      <c r="BA4982" s="164" t="s">
        <v>5358</v>
      </c>
      <c r="BB4982" s="164">
        <v>1666.942</v>
      </c>
      <c r="BC4982" s="82">
        <f t="shared" si="94"/>
        <v>2016.99982</v>
      </c>
    </row>
    <row r="4983" spans="53:55" x14ac:dyDescent="0.25">
      <c r="BA4983" s="164" t="s">
        <v>5359</v>
      </c>
      <c r="BB4983" s="164">
        <v>475.20699999999999</v>
      </c>
      <c r="BC4983" s="82">
        <f t="shared" si="94"/>
        <v>575.00046999999995</v>
      </c>
    </row>
    <row r="4984" spans="53:55" x14ac:dyDescent="0.25">
      <c r="BA4984" s="164" t="s">
        <v>5360</v>
      </c>
      <c r="BB4984" s="164">
        <v>485.12400000000002</v>
      </c>
      <c r="BC4984" s="82">
        <f t="shared" si="94"/>
        <v>587.00004000000001</v>
      </c>
    </row>
    <row r="4985" spans="53:55" x14ac:dyDescent="0.25">
      <c r="BA4985" s="164" t="s">
        <v>5361</v>
      </c>
      <c r="BB4985" s="164">
        <v>495.041</v>
      </c>
      <c r="BC4985" s="82">
        <f t="shared" si="94"/>
        <v>598.99960999999996</v>
      </c>
    </row>
    <row r="4986" spans="53:55" x14ac:dyDescent="0.25">
      <c r="BA4986" s="164" t="s">
        <v>5362</v>
      </c>
      <c r="BB4986" s="164">
        <v>495.041</v>
      </c>
      <c r="BC4986" s="82">
        <f t="shared" si="94"/>
        <v>598.99960999999996</v>
      </c>
    </row>
    <row r="4987" spans="53:55" x14ac:dyDescent="0.25">
      <c r="BA4987" s="164" t="s">
        <v>5363</v>
      </c>
      <c r="BB4987" s="164">
        <v>465.28899999999999</v>
      </c>
      <c r="BC4987" s="82">
        <f t="shared" si="94"/>
        <v>562.99968999999999</v>
      </c>
    </row>
    <row r="4988" spans="53:55" x14ac:dyDescent="0.25">
      <c r="BA4988" s="164" t="s">
        <v>5364</v>
      </c>
      <c r="BB4988" s="164">
        <v>475.20699999999999</v>
      </c>
      <c r="BC4988" s="82">
        <f t="shared" si="94"/>
        <v>575.00046999999995</v>
      </c>
    </row>
    <row r="4989" spans="53:55" x14ac:dyDescent="0.25">
      <c r="BA4989" s="164" t="s">
        <v>5365</v>
      </c>
      <c r="BB4989" s="164">
        <v>485.12400000000002</v>
      </c>
      <c r="BC4989" s="82">
        <f t="shared" si="94"/>
        <v>587.00004000000001</v>
      </c>
    </row>
    <row r="4990" spans="53:55" x14ac:dyDescent="0.25">
      <c r="BA4990" s="164" t="s">
        <v>5366</v>
      </c>
      <c r="BB4990" s="164">
        <v>495.041</v>
      </c>
      <c r="BC4990" s="82">
        <f t="shared" si="94"/>
        <v>598.99960999999996</v>
      </c>
    </row>
    <row r="4991" spans="53:55" x14ac:dyDescent="0.25">
      <c r="BA4991" s="164" t="s">
        <v>5367</v>
      </c>
      <c r="BB4991" s="164">
        <v>495.041</v>
      </c>
      <c r="BC4991" s="82">
        <f t="shared" si="94"/>
        <v>598.99960999999996</v>
      </c>
    </row>
    <row r="4992" spans="53:55" x14ac:dyDescent="0.25">
      <c r="BA4992" s="164" t="s">
        <v>5368</v>
      </c>
      <c r="BB4992" s="164">
        <v>574.38</v>
      </c>
      <c r="BC4992" s="82">
        <f t="shared" si="94"/>
        <v>694.99979999999994</v>
      </c>
    </row>
    <row r="4993" spans="53:55" x14ac:dyDescent="0.25">
      <c r="BA4993" s="164" t="s">
        <v>5369</v>
      </c>
      <c r="BB4993" s="164">
        <v>584.298</v>
      </c>
      <c r="BC4993" s="82">
        <f t="shared" si="94"/>
        <v>707.00058000000001</v>
      </c>
    </row>
    <row r="4994" spans="53:55" x14ac:dyDescent="0.25">
      <c r="BA4994" s="164" t="s">
        <v>5370</v>
      </c>
      <c r="BB4994" s="164">
        <v>594.21500000000003</v>
      </c>
      <c r="BC4994" s="82">
        <f t="shared" si="94"/>
        <v>719.00014999999996</v>
      </c>
    </row>
    <row r="4995" spans="53:55" x14ac:dyDescent="0.25">
      <c r="BA4995" s="164" t="s">
        <v>5371</v>
      </c>
      <c r="BB4995" s="164">
        <v>633.88400000000001</v>
      </c>
      <c r="BC4995" s="82">
        <f t="shared" ref="BC4995:BC5058" si="95">BB4995*1.21</f>
        <v>766.99964</v>
      </c>
    </row>
    <row r="4996" spans="53:55" x14ac:dyDescent="0.25">
      <c r="BA4996" s="164" t="s">
        <v>5372</v>
      </c>
      <c r="BB4996" s="164">
        <v>643.80200000000002</v>
      </c>
      <c r="BC4996" s="82">
        <f t="shared" si="95"/>
        <v>779.00041999999996</v>
      </c>
    </row>
    <row r="4997" spans="53:55" x14ac:dyDescent="0.25">
      <c r="BA4997" s="164" t="s">
        <v>5373</v>
      </c>
      <c r="BB4997" s="164">
        <v>689.25599999999997</v>
      </c>
      <c r="BC4997" s="82">
        <f t="shared" si="95"/>
        <v>833.99975999999992</v>
      </c>
    </row>
    <row r="4998" spans="53:55" x14ac:dyDescent="0.25">
      <c r="BA4998" s="164" t="s">
        <v>5374</v>
      </c>
      <c r="BB4998" s="164">
        <v>713.22299999999996</v>
      </c>
      <c r="BC4998" s="82">
        <f t="shared" si="95"/>
        <v>862.99982999999997</v>
      </c>
    </row>
    <row r="4999" spans="53:55" x14ac:dyDescent="0.25">
      <c r="BA4999" s="164" t="s">
        <v>5375</v>
      </c>
      <c r="BB4999" s="164">
        <v>822.31399999999996</v>
      </c>
      <c r="BC4999" s="82">
        <f t="shared" si="95"/>
        <v>994.99993999999992</v>
      </c>
    </row>
    <row r="5000" spans="53:55" x14ac:dyDescent="0.25">
      <c r="BA5000" s="164" t="s">
        <v>5376</v>
      </c>
      <c r="BB5000" s="164">
        <v>574.38</v>
      </c>
      <c r="BC5000" s="82">
        <f t="shared" si="95"/>
        <v>694.99979999999994</v>
      </c>
    </row>
    <row r="5001" spans="53:55" x14ac:dyDescent="0.25">
      <c r="BA5001" s="164" t="s">
        <v>5377</v>
      </c>
      <c r="BB5001" s="164">
        <v>584.298</v>
      </c>
      <c r="BC5001" s="82">
        <f t="shared" si="95"/>
        <v>707.00058000000001</v>
      </c>
    </row>
    <row r="5002" spans="53:55" x14ac:dyDescent="0.25">
      <c r="BA5002" s="164" t="s">
        <v>5378</v>
      </c>
      <c r="BB5002" s="164">
        <v>594.21500000000003</v>
      </c>
      <c r="BC5002" s="82">
        <f t="shared" si="95"/>
        <v>719.00014999999996</v>
      </c>
    </row>
    <row r="5003" spans="53:55" x14ac:dyDescent="0.25">
      <c r="BA5003" s="164" t="s">
        <v>5379</v>
      </c>
      <c r="BB5003" s="164">
        <v>633.88400000000001</v>
      </c>
      <c r="BC5003" s="82">
        <f t="shared" si="95"/>
        <v>766.99964</v>
      </c>
    </row>
    <row r="5004" spans="53:55" x14ac:dyDescent="0.25">
      <c r="BA5004" s="164" t="s">
        <v>5380</v>
      </c>
      <c r="BB5004" s="164">
        <v>643.80200000000002</v>
      </c>
      <c r="BC5004" s="82">
        <f t="shared" si="95"/>
        <v>779.00041999999996</v>
      </c>
    </row>
    <row r="5005" spans="53:55" x14ac:dyDescent="0.25">
      <c r="BA5005" s="164" t="s">
        <v>5381</v>
      </c>
      <c r="BB5005" s="164">
        <v>689.25599999999997</v>
      </c>
      <c r="BC5005" s="82">
        <f t="shared" si="95"/>
        <v>833.99975999999992</v>
      </c>
    </row>
    <row r="5006" spans="53:55" x14ac:dyDescent="0.25">
      <c r="BA5006" s="164" t="s">
        <v>5382</v>
      </c>
      <c r="BB5006" s="164">
        <v>713.22299999999996</v>
      </c>
      <c r="BC5006" s="82">
        <f t="shared" si="95"/>
        <v>862.99982999999997</v>
      </c>
    </row>
    <row r="5007" spans="53:55" x14ac:dyDescent="0.25">
      <c r="BA5007" s="164" t="s">
        <v>5383</v>
      </c>
      <c r="BB5007" s="164">
        <v>822.31399999999996</v>
      </c>
      <c r="BC5007" s="82">
        <f t="shared" si="95"/>
        <v>994.99993999999992</v>
      </c>
    </row>
    <row r="5008" spans="53:55" x14ac:dyDescent="0.25">
      <c r="BA5008" s="164" t="s">
        <v>5384</v>
      </c>
      <c r="BB5008" s="164">
        <v>445.45499999999998</v>
      </c>
      <c r="BC5008" s="82">
        <f t="shared" si="95"/>
        <v>539.00054999999998</v>
      </c>
    </row>
    <row r="5009" spans="53:55" x14ac:dyDescent="0.25">
      <c r="BA5009" s="164" t="s">
        <v>5385</v>
      </c>
      <c r="BB5009" s="164">
        <v>514.87599999999998</v>
      </c>
      <c r="BC5009" s="82">
        <f t="shared" si="95"/>
        <v>622.99995999999999</v>
      </c>
    </row>
    <row r="5010" spans="53:55" x14ac:dyDescent="0.25">
      <c r="BA5010" s="164" t="s">
        <v>5386</v>
      </c>
      <c r="BB5010" s="164">
        <v>594.21500000000003</v>
      </c>
      <c r="BC5010" s="82">
        <f t="shared" si="95"/>
        <v>719.00014999999996</v>
      </c>
    </row>
    <row r="5011" spans="53:55" x14ac:dyDescent="0.25">
      <c r="BA5011" s="164" t="s">
        <v>5387</v>
      </c>
      <c r="BB5011" s="164">
        <v>417.35500000000002</v>
      </c>
      <c r="BC5011" s="82">
        <f t="shared" si="95"/>
        <v>504.99955</v>
      </c>
    </row>
    <row r="5012" spans="53:55" x14ac:dyDescent="0.25">
      <c r="BA5012" s="164" t="s">
        <v>5388</v>
      </c>
      <c r="BB5012" s="164">
        <v>417.35500000000002</v>
      </c>
      <c r="BC5012" s="82">
        <f t="shared" si="95"/>
        <v>504.99955</v>
      </c>
    </row>
    <row r="5013" spans="53:55" x14ac:dyDescent="0.25">
      <c r="BA5013" s="164" t="s">
        <v>5389</v>
      </c>
      <c r="BB5013" s="164">
        <v>457.851</v>
      </c>
      <c r="BC5013" s="82">
        <f t="shared" si="95"/>
        <v>553.99970999999994</v>
      </c>
    </row>
    <row r="5014" spans="53:55" x14ac:dyDescent="0.25">
      <c r="BA5014" s="164" t="s">
        <v>5390</v>
      </c>
      <c r="BB5014" s="164">
        <v>457.851</v>
      </c>
      <c r="BC5014" s="82">
        <f t="shared" si="95"/>
        <v>553.99970999999994</v>
      </c>
    </row>
    <row r="5015" spans="53:55" x14ac:dyDescent="0.25">
      <c r="BA5015" s="164" t="s">
        <v>5391</v>
      </c>
      <c r="BB5015" s="164">
        <v>503.30599999999998</v>
      </c>
      <c r="BC5015" s="82">
        <f t="shared" si="95"/>
        <v>609.00025999999991</v>
      </c>
    </row>
    <row r="5016" spans="53:55" x14ac:dyDescent="0.25">
      <c r="BA5016" s="164" t="s">
        <v>5392</v>
      </c>
      <c r="BB5016" s="164">
        <v>503.30599999999998</v>
      </c>
      <c r="BC5016" s="82">
        <f t="shared" si="95"/>
        <v>609.00025999999991</v>
      </c>
    </row>
    <row r="5017" spans="53:55" x14ac:dyDescent="0.25">
      <c r="BA5017" s="164" t="s">
        <v>5393</v>
      </c>
      <c r="BB5017" s="164">
        <v>519.83500000000004</v>
      </c>
      <c r="BC5017" s="82">
        <f t="shared" si="95"/>
        <v>629.00035000000003</v>
      </c>
    </row>
    <row r="5018" spans="53:55" x14ac:dyDescent="0.25">
      <c r="BA5018" s="164" t="s">
        <v>5394</v>
      </c>
      <c r="BB5018" s="164">
        <v>519.83500000000004</v>
      </c>
      <c r="BC5018" s="82">
        <f t="shared" si="95"/>
        <v>629.00035000000003</v>
      </c>
    </row>
    <row r="5019" spans="53:55" x14ac:dyDescent="0.25">
      <c r="BA5019" s="164" t="s">
        <v>5395</v>
      </c>
      <c r="BB5019" s="164">
        <v>533.05799999999999</v>
      </c>
      <c r="BC5019" s="82">
        <f t="shared" si="95"/>
        <v>645.00018</v>
      </c>
    </row>
    <row r="5020" spans="53:55" x14ac:dyDescent="0.25">
      <c r="BA5020" s="164" t="s">
        <v>5396</v>
      </c>
      <c r="BB5020" s="164">
        <v>533.05799999999999</v>
      </c>
      <c r="BC5020" s="82">
        <f t="shared" si="95"/>
        <v>645.00018</v>
      </c>
    </row>
    <row r="5021" spans="53:55" x14ac:dyDescent="0.25">
      <c r="BA5021" s="164" t="s">
        <v>5397</v>
      </c>
      <c r="BB5021" s="164">
        <v>627.27300000000002</v>
      </c>
      <c r="BC5021" s="82">
        <f t="shared" si="95"/>
        <v>759.00032999999996</v>
      </c>
    </row>
    <row r="5022" spans="53:55" x14ac:dyDescent="0.25">
      <c r="BA5022" s="164" t="s">
        <v>5398</v>
      </c>
      <c r="BB5022" s="164">
        <v>627.27300000000002</v>
      </c>
      <c r="BC5022" s="82">
        <f t="shared" si="95"/>
        <v>759.00032999999996</v>
      </c>
    </row>
    <row r="5023" spans="53:55" x14ac:dyDescent="0.25">
      <c r="BA5023" s="164" t="s">
        <v>5399</v>
      </c>
      <c r="BB5023" s="164">
        <v>701.65300000000002</v>
      </c>
      <c r="BC5023" s="82">
        <f t="shared" si="95"/>
        <v>849.00013000000001</v>
      </c>
    </row>
    <row r="5024" spans="53:55" x14ac:dyDescent="0.25">
      <c r="BA5024" s="164" t="s">
        <v>5400</v>
      </c>
      <c r="BB5024" s="164">
        <v>701.65300000000002</v>
      </c>
      <c r="BC5024" s="82">
        <f t="shared" si="95"/>
        <v>849.00013000000001</v>
      </c>
    </row>
    <row r="5025" spans="53:55" x14ac:dyDescent="0.25">
      <c r="BA5025" s="164" t="s">
        <v>5401</v>
      </c>
      <c r="BB5025" s="164">
        <v>784.298</v>
      </c>
      <c r="BC5025" s="82">
        <f t="shared" si="95"/>
        <v>949.00058000000001</v>
      </c>
    </row>
    <row r="5026" spans="53:55" x14ac:dyDescent="0.25">
      <c r="BA5026" s="164" t="s">
        <v>5402</v>
      </c>
      <c r="BB5026" s="164">
        <v>312.39699999999999</v>
      </c>
      <c r="BC5026" s="82">
        <f t="shared" si="95"/>
        <v>378.00036999999998</v>
      </c>
    </row>
    <row r="5027" spans="53:55" x14ac:dyDescent="0.25">
      <c r="BA5027" s="164" t="s">
        <v>5403</v>
      </c>
      <c r="BB5027" s="164">
        <v>312.39699999999999</v>
      </c>
      <c r="BC5027" s="82">
        <f t="shared" si="95"/>
        <v>378.00036999999998</v>
      </c>
    </row>
    <row r="5028" spans="53:55" x14ac:dyDescent="0.25">
      <c r="BA5028" s="164" t="s">
        <v>5404</v>
      </c>
      <c r="BB5028" s="164">
        <v>545.45500000000004</v>
      </c>
      <c r="BC5028" s="82">
        <f t="shared" si="95"/>
        <v>660.00054999999998</v>
      </c>
    </row>
    <row r="5029" spans="53:55" x14ac:dyDescent="0.25">
      <c r="BA5029" s="164" t="s">
        <v>5405</v>
      </c>
      <c r="BB5029" s="164">
        <v>223.14</v>
      </c>
      <c r="BC5029" s="82">
        <f t="shared" si="95"/>
        <v>269.99939999999998</v>
      </c>
    </row>
    <row r="5030" spans="53:55" x14ac:dyDescent="0.25">
      <c r="BA5030" s="164" t="s">
        <v>5406</v>
      </c>
      <c r="BB5030" s="164">
        <v>293.38799999999998</v>
      </c>
      <c r="BC5030" s="82">
        <f t="shared" si="95"/>
        <v>354.99947999999995</v>
      </c>
    </row>
    <row r="5031" spans="53:55" x14ac:dyDescent="0.25">
      <c r="BA5031" s="164" t="s">
        <v>5407</v>
      </c>
      <c r="BB5031" s="164">
        <v>454.54599999999999</v>
      </c>
      <c r="BC5031" s="82">
        <f t="shared" si="95"/>
        <v>550.00065999999993</v>
      </c>
    </row>
    <row r="5032" spans="53:55" x14ac:dyDescent="0.25">
      <c r="BA5032" s="164" t="s">
        <v>5408</v>
      </c>
      <c r="BB5032" s="164">
        <v>454.54599999999999</v>
      </c>
      <c r="BC5032" s="82">
        <f t="shared" si="95"/>
        <v>550.00065999999993</v>
      </c>
    </row>
    <row r="5033" spans="53:55" x14ac:dyDescent="0.25">
      <c r="BA5033" s="164" t="s">
        <v>5409</v>
      </c>
      <c r="BB5033" s="164">
        <v>545.45500000000004</v>
      </c>
      <c r="BC5033" s="82">
        <f t="shared" si="95"/>
        <v>660.00054999999998</v>
      </c>
    </row>
    <row r="5034" spans="53:55" x14ac:dyDescent="0.25">
      <c r="BA5034" s="164" t="s">
        <v>5410</v>
      </c>
      <c r="BB5034" s="164">
        <v>231.405</v>
      </c>
      <c r="BC5034" s="82">
        <f t="shared" si="95"/>
        <v>280.00004999999999</v>
      </c>
    </row>
    <row r="5035" spans="53:55" x14ac:dyDescent="0.25">
      <c r="BA5035" s="164" t="s">
        <v>5411</v>
      </c>
      <c r="BB5035" s="164">
        <v>577.68600000000004</v>
      </c>
      <c r="BC5035" s="82">
        <f t="shared" si="95"/>
        <v>699.00006000000008</v>
      </c>
    </row>
    <row r="5036" spans="53:55" x14ac:dyDescent="0.25">
      <c r="BA5036" s="164" t="s">
        <v>5412</v>
      </c>
      <c r="BB5036" s="164">
        <v>342.97500000000002</v>
      </c>
      <c r="BC5036" s="82">
        <f t="shared" si="95"/>
        <v>414.99975000000001</v>
      </c>
    </row>
    <row r="5037" spans="53:55" x14ac:dyDescent="0.25">
      <c r="BA5037" s="164" t="s">
        <v>5413</v>
      </c>
      <c r="BB5037" s="164">
        <v>347.10700000000003</v>
      </c>
      <c r="BC5037" s="82">
        <f t="shared" si="95"/>
        <v>419.99947000000003</v>
      </c>
    </row>
    <row r="5038" spans="53:55" x14ac:dyDescent="0.25">
      <c r="BA5038" s="164" t="s">
        <v>5414</v>
      </c>
      <c r="BB5038" s="164">
        <v>355.37200000000001</v>
      </c>
      <c r="BC5038" s="82">
        <f t="shared" si="95"/>
        <v>430.00011999999998</v>
      </c>
    </row>
    <row r="5039" spans="53:55" x14ac:dyDescent="0.25">
      <c r="BA5039" s="164" t="s">
        <v>5415</v>
      </c>
      <c r="BB5039" s="164">
        <v>375.20699999999999</v>
      </c>
      <c r="BC5039" s="82">
        <f t="shared" si="95"/>
        <v>454.00047000000001</v>
      </c>
    </row>
    <row r="5040" spans="53:55" x14ac:dyDescent="0.25">
      <c r="BA5040" s="164" t="s">
        <v>5416</v>
      </c>
      <c r="BB5040" s="164">
        <v>375.20699999999999</v>
      </c>
      <c r="BC5040" s="82">
        <f t="shared" si="95"/>
        <v>454.00047000000001</v>
      </c>
    </row>
    <row r="5041" spans="53:55" x14ac:dyDescent="0.25">
      <c r="BA5041" s="164" t="s">
        <v>5417</v>
      </c>
      <c r="BB5041" s="164">
        <v>5.7850000000000001</v>
      </c>
      <c r="BC5041" s="82">
        <f t="shared" si="95"/>
        <v>6.9998500000000003</v>
      </c>
    </row>
    <row r="5042" spans="53:55" x14ac:dyDescent="0.25">
      <c r="BA5042" s="164" t="s">
        <v>5418</v>
      </c>
      <c r="BB5042" s="164">
        <v>8.2650000000000006</v>
      </c>
      <c r="BC5042" s="82">
        <f t="shared" si="95"/>
        <v>10.00065</v>
      </c>
    </row>
    <row r="5043" spans="53:55" x14ac:dyDescent="0.25">
      <c r="BA5043" s="164" t="s">
        <v>5419</v>
      </c>
      <c r="BB5043" s="164">
        <v>16.53</v>
      </c>
      <c r="BC5043" s="82">
        <f t="shared" si="95"/>
        <v>20.001300000000001</v>
      </c>
    </row>
    <row r="5044" spans="53:55" x14ac:dyDescent="0.25">
      <c r="BA5044" s="164" t="s">
        <v>5420</v>
      </c>
      <c r="BB5044" s="164">
        <v>16.529</v>
      </c>
      <c r="BC5044" s="82">
        <f t="shared" si="95"/>
        <v>20.00009</v>
      </c>
    </row>
    <row r="5045" spans="53:55" x14ac:dyDescent="0.25">
      <c r="BA5045" s="164" t="s">
        <v>5421</v>
      </c>
      <c r="BB5045" s="164">
        <v>16.529</v>
      </c>
      <c r="BC5045" s="82">
        <f t="shared" si="95"/>
        <v>20.00009</v>
      </c>
    </row>
    <row r="5046" spans="53:55" x14ac:dyDescent="0.25">
      <c r="BA5046" s="164" t="s">
        <v>5422</v>
      </c>
      <c r="BB5046" s="164">
        <v>18.181999999999999</v>
      </c>
      <c r="BC5046" s="82">
        <f t="shared" si="95"/>
        <v>22.000219999999999</v>
      </c>
    </row>
    <row r="5047" spans="53:55" x14ac:dyDescent="0.25">
      <c r="BA5047" s="164" t="s">
        <v>5423</v>
      </c>
      <c r="BB5047" s="164">
        <v>37.19</v>
      </c>
      <c r="BC5047" s="82">
        <f t="shared" si="95"/>
        <v>44.999899999999997</v>
      </c>
    </row>
    <row r="5048" spans="53:55" x14ac:dyDescent="0.25">
      <c r="BA5048" s="164" t="s">
        <v>5424</v>
      </c>
      <c r="BB5048" s="164">
        <v>42.975000000000001</v>
      </c>
      <c r="BC5048" s="82">
        <f t="shared" si="95"/>
        <v>51.999749999999999</v>
      </c>
    </row>
    <row r="5049" spans="53:55" x14ac:dyDescent="0.25">
      <c r="BA5049" s="164" t="s">
        <v>5425</v>
      </c>
      <c r="BB5049" s="164">
        <v>20.66</v>
      </c>
      <c r="BC5049" s="82">
        <f t="shared" si="95"/>
        <v>24.9986</v>
      </c>
    </row>
    <row r="5050" spans="53:55" x14ac:dyDescent="0.25">
      <c r="BA5050" s="164" t="s">
        <v>5426</v>
      </c>
      <c r="BB5050" s="164">
        <v>16.53</v>
      </c>
      <c r="BC5050" s="82">
        <f t="shared" si="95"/>
        <v>20.001300000000001</v>
      </c>
    </row>
    <row r="5051" spans="53:55" x14ac:dyDescent="0.25">
      <c r="BA5051" s="164" t="s">
        <v>5427</v>
      </c>
      <c r="BB5051" s="164">
        <v>16.53</v>
      </c>
      <c r="BC5051" s="82">
        <f t="shared" si="95"/>
        <v>20.001300000000001</v>
      </c>
    </row>
    <row r="5052" spans="53:55" x14ac:dyDescent="0.25">
      <c r="BA5052" s="164" t="s">
        <v>5428</v>
      </c>
      <c r="BB5052" s="164">
        <v>280.16500000000002</v>
      </c>
      <c r="BC5052" s="82">
        <f t="shared" si="95"/>
        <v>338.99965000000003</v>
      </c>
    </row>
    <row r="5053" spans="53:55" x14ac:dyDescent="0.25">
      <c r="BA5053" s="164" t="s">
        <v>5429</v>
      </c>
      <c r="BB5053" s="164">
        <v>301.65300000000002</v>
      </c>
      <c r="BC5053" s="82">
        <f t="shared" si="95"/>
        <v>365.00013000000001</v>
      </c>
    </row>
    <row r="5054" spans="53:55" x14ac:dyDescent="0.25">
      <c r="BA5054" s="164" t="s">
        <v>5430</v>
      </c>
      <c r="BB5054" s="164">
        <v>304.95999999999998</v>
      </c>
      <c r="BC5054" s="82">
        <f t="shared" si="95"/>
        <v>369.00159999999994</v>
      </c>
    </row>
    <row r="5055" spans="53:55" x14ac:dyDescent="0.25">
      <c r="BA5055" s="164" t="s">
        <v>5431</v>
      </c>
      <c r="BB5055" s="164">
        <v>329.75</v>
      </c>
      <c r="BC5055" s="82">
        <f t="shared" si="95"/>
        <v>398.9975</v>
      </c>
    </row>
    <row r="5056" spans="53:55" x14ac:dyDescent="0.25">
      <c r="BA5056" s="164" t="s">
        <v>5432</v>
      </c>
      <c r="BB5056" s="164">
        <v>329.75200000000001</v>
      </c>
      <c r="BC5056" s="82">
        <f t="shared" si="95"/>
        <v>398.99991999999997</v>
      </c>
    </row>
    <row r="5057" spans="53:55" x14ac:dyDescent="0.25">
      <c r="BA5057" s="164" t="s">
        <v>5433</v>
      </c>
      <c r="BB5057" s="164">
        <v>309.92</v>
      </c>
      <c r="BC5057" s="82">
        <f t="shared" si="95"/>
        <v>375.00319999999999</v>
      </c>
    </row>
    <row r="5058" spans="53:55" x14ac:dyDescent="0.25">
      <c r="BA5058" s="164" t="s">
        <v>5434</v>
      </c>
      <c r="BB5058" s="164">
        <v>454.54599999999999</v>
      </c>
      <c r="BC5058" s="82">
        <f t="shared" si="95"/>
        <v>550.00065999999993</v>
      </c>
    </row>
    <row r="5059" spans="53:55" x14ac:dyDescent="0.25">
      <c r="BA5059" s="164" t="s">
        <v>5435</v>
      </c>
      <c r="BB5059" s="164">
        <v>49.59</v>
      </c>
      <c r="BC5059" s="82">
        <f t="shared" ref="BC5059:BC5122" si="96">BB5059*1.21</f>
        <v>60.003900000000002</v>
      </c>
    </row>
    <row r="5060" spans="53:55" x14ac:dyDescent="0.25">
      <c r="BA5060" s="164" t="s">
        <v>5436</v>
      </c>
      <c r="BB5060" s="164">
        <v>454.54599999999999</v>
      </c>
      <c r="BC5060" s="82">
        <f t="shared" si="96"/>
        <v>550.00065999999993</v>
      </c>
    </row>
    <row r="5061" spans="53:55" x14ac:dyDescent="0.25">
      <c r="BA5061" s="164" t="s">
        <v>5437</v>
      </c>
      <c r="BB5061" s="164">
        <v>161.16</v>
      </c>
      <c r="BC5061" s="82">
        <f t="shared" si="96"/>
        <v>195.00359999999998</v>
      </c>
    </row>
    <row r="5062" spans="53:55" x14ac:dyDescent="0.25">
      <c r="BA5062" s="164" t="s">
        <v>5438</v>
      </c>
      <c r="BB5062" s="164">
        <v>185.124</v>
      </c>
      <c r="BC5062" s="82">
        <f t="shared" si="96"/>
        <v>224.00003999999998</v>
      </c>
    </row>
    <row r="5063" spans="53:55" x14ac:dyDescent="0.25">
      <c r="BA5063" s="164" t="s">
        <v>5439</v>
      </c>
      <c r="BB5063" s="164">
        <v>280.16500000000002</v>
      </c>
      <c r="BC5063" s="82">
        <f t="shared" si="96"/>
        <v>338.99965000000003</v>
      </c>
    </row>
    <row r="5064" spans="53:55" x14ac:dyDescent="0.25">
      <c r="BA5064" s="164" t="s">
        <v>5440</v>
      </c>
      <c r="BB5064" s="164">
        <v>280.16500000000002</v>
      </c>
      <c r="BC5064" s="82">
        <f t="shared" si="96"/>
        <v>338.99965000000003</v>
      </c>
    </row>
    <row r="5065" spans="53:55" x14ac:dyDescent="0.25">
      <c r="BA5065" s="164" t="s">
        <v>5441</v>
      </c>
      <c r="BB5065" s="164">
        <v>338.017</v>
      </c>
      <c r="BC5065" s="82">
        <f t="shared" si="96"/>
        <v>409.00056999999998</v>
      </c>
    </row>
    <row r="5066" spans="53:55" x14ac:dyDescent="0.25">
      <c r="BA5066" s="164" t="s">
        <v>5442</v>
      </c>
      <c r="BB5066" s="164">
        <v>327.27300000000002</v>
      </c>
      <c r="BC5066" s="82">
        <f t="shared" si="96"/>
        <v>396.00033000000002</v>
      </c>
    </row>
    <row r="5067" spans="53:55" x14ac:dyDescent="0.25">
      <c r="BA5067" s="164" t="s">
        <v>5443</v>
      </c>
      <c r="BB5067" s="164">
        <v>375.20699999999999</v>
      </c>
      <c r="BC5067" s="82">
        <f t="shared" si="96"/>
        <v>454.00047000000001</v>
      </c>
    </row>
    <row r="5068" spans="53:55" x14ac:dyDescent="0.25">
      <c r="BA5068" s="164" t="s">
        <v>5444</v>
      </c>
      <c r="BB5068" s="164">
        <v>329.75200000000001</v>
      </c>
      <c r="BC5068" s="82">
        <f t="shared" si="96"/>
        <v>398.99991999999997</v>
      </c>
    </row>
    <row r="5069" spans="53:55" x14ac:dyDescent="0.25">
      <c r="BA5069" s="164" t="s">
        <v>5445</v>
      </c>
      <c r="BB5069" s="164">
        <v>404.959</v>
      </c>
      <c r="BC5069" s="82">
        <f t="shared" si="96"/>
        <v>490.00038999999998</v>
      </c>
    </row>
    <row r="5070" spans="53:55" x14ac:dyDescent="0.25">
      <c r="BA5070" s="164" t="s">
        <v>5446</v>
      </c>
      <c r="BB5070" s="164">
        <v>342.149</v>
      </c>
      <c r="BC5070" s="82">
        <f t="shared" si="96"/>
        <v>414.00029000000001</v>
      </c>
    </row>
    <row r="5071" spans="53:55" x14ac:dyDescent="0.25">
      <c r="BA5071" s="164" t="s">
        <v>5447</v>
      </c>
      <c r="BB5071" s="164">
        <v>210.744</v>
      </c>
      <c r="BC5071" s="82">
        <f t="shared" si="96"/>
        <v>255.00023999999999</v>
      </c>
    </row>
    <row r="5072" spans="53:55" x14ac:dyDescent="0.25">
      <c r="BA5072" s="164" t="s">
        <v>5448</v>
      </c>
      <c r="BB5072" s="164">
        <v>229.75200000000001</v>
      </c>
      <c r="BC5072" s="82">
        <f t="shared" si="96"/>
        <v>277.99992000000003</v>
      </c>
    </row>
    <row r="5073" spans="53:55" x14ac:dyDescent="0.25">
      <c r="BA5073" s="164" t="s">
        <v>5449</v>
      </c>
      <c r="BB5073" s="164">
        <v>246.28</v>
      </c>
      <c r="BC5073" s="82">
        <f t="shared" si="96"/>
        <v>297.99880000000002</v>
      </c>
    </row>
    <row r="5074" spans="53:55" x14ac:dyDescent="0.25">
      <c r="BA5074" s="164" t="s">
        <v>5450</v>
      </c>
      <c r="BB5074" s="164">
        <v>276.86</v>
      </c>
      <c r="BC5074" s="82">
        <f t="shared" si="96"/>
        <v>335.00060000000002</v>
      </c>
    </row>
    <row r="5075" spans="53:55" x14ac:dyDescent="0.25">
      <c r="BA5075" s="164" t="s">
        <v>5451</v>
      </c>
      <c r="BB5075" s="164">
        <v>721.48800000000006</v>
      </c>
      <c r="BC5075" s="82">
        <f t="shared" si="96"/>
        <v>873.00048000000004</v>
      </c>
    </row>
    <row r="5076" spans="53:55" x14ac:dyDescent="0.25">
      <c r="BA5076" s="164" t="s">
        <v>5452</v>
      </c>
      <c r="BB5076" s="164">
        <v>703.30600000000004</v>
      </c>
      <c r="BC5076" s="82">
        <f t="shared" si="96"/>
        <v>851.00026000000003</v>
      </c>
    </row>
    <row r="5077" spans="53:55" x14ac:dyDescent="0.25">
      <c r="BA5077" s="164" t="s">
        <v>5453</v>
      </c>
      <c r="BB5077" s="164">
        <v>766.94200000000001</v>
      </c>
      <c r="BC5077" s="82">
        <f t="shared" si="96"/>
        <v>927.99982</v>
      </c>
    </row>
    <row r="5078" spans="53:55" x14ac:dyDescent="0.25">
      <c r="BA5078" s="164" t="s">
        <v>5454</v>
      </c>
      <c r="BB5078" s="164">
        <v>740.49599999999998</v>
      </c>
      <c r="BC5078" s="82">
        <f t="shared" si="96"/>
        <v>896.00015999999994</v>
      </c>
    </row>
    <row r="5079" spans="53:55" x14ac:dyDescent="0.25">
      <c r="BA5079" s="164" t="s">
        <v>5455</v>
      </c>
      <c r="BB5079" s="164">
        <v>779.33900000000006</v>
      </c>
      <c r="BC5079" s="82">
        <f t="shared" si="96"/>
        <v>943.00019000000009</v>
      </c>
    </row>
    <row r="5080" spans="53:55" x14ac:dyDescent="0.25">
      <c r="BA5080" s="164" t="s">
        <v>5456</v>
      </c>
      <c r="BB5080" s="164">
        <v>834.71100000000001</v>
      </c>
      <c r="BC5080" s="82">
        <f t="shared" si="96"/>
        <v>1010.00031</v>
      </c>
    </row>
    <row r="5081" spans="53:55" x14ac:dyDescent="0.25">
      <c r="BA5081" s="164" t="s">
        <v>5457</v>
      </c>
      <c r="BB5081" s="164">
        <v>765.28899999999999</v>
      </c>
      <c r="BC5081" s="82">
        <f t="shared" si="96"/>
        <v>925.99968999999999</v>
      </c>
    </row>
    <row r="5082" spans="53:55" x14ac:dyDescent="0.25">
      <c r="BA5082" s="164" t="s">
        <v>5458</v>
      </c>
      <c r="BB5082" s="164">
        <v>871.07399999999996</v>
      </c>
      <c r="BC5082" s="82">
        <f t="shared" si="96"/>
        <v>1053.99954</v>
      </c>
    </row>
    <row r="5083" spans="53:55" x14ac:dyDescent="0.25">
      <c r="BA5083" s="164" t="s">
        <v>5459</v>
      </c>
      <c r="BB5083" s="164">
        <v>1416.529</v>
      </c>
      <c r="BC5083" s="82">
        <f t="shared" si="96"/>
        <v>1714.00009</v>
      </c>
    </row>
    <row r="5084" spans="53:55" x14ac:dyDescent="0.25">
      <c r="BA5084" s="164" t="s">
        <v>5460</v>
      </c>
      <c r="BB5084" s="164">
        <v>1253.7190000000001</v>
      </c>
      <c r="BC5084" s="82">
        <f t="shared" si="96"/>
        <v>1516.99999</v>
      </c>
    </row>
    <row r="5085" spans="53:55" x14ac:dyDescent="0.25">
      <c r="BA5085" s="164" t="s">
        <v>5461</v>
      </c>
      <c r="BB5085" s="164">
        <v>714.87599999999998</v>
      </c>
      <c r="BC5085" s="82">
        <f t="shared" si="96"/>
        <v>864.99995999999999</v>
      </c>
    </row>
    <row r="5086" spans="53:55" x14ac:dyDescent="0.25">
      <c r="BA5086" s="164" t="s">
        <v>5462</v>
      </c>
      <c r="BB5086" s="164">
        <v>751.24</v>
      </c>
      <c r="BC5086" s="82">
        <f t="shared" si="96"/>
        <v>909.00040000000001</v>
      </c>
    </row>
    <row r="5087" spans="53:55" x14ac:dyDescent="0.25">
      <c r="BA5087" s="164" t="s">
        <v>5463</v>
      </c>
      <c r="BB5087" s="164">
        <v>903.30600000000004</v>
      </c>
      <c r="BC5087" s="82">
        <f t="shared" si="96"/>
        <v>1093.00026</v>
      </c>
    </row>
    <row r="5088" spans="53:55" x14ac:dyDescent="0.25">
      <c r="BA5088" s="164" t="s">
        <v>5464</v>
      </c>
      <c r="BB5088" s="164">
        <v>1052.893</v>
      </c>
      <c r="BC5088" s="82">
        <f t="shared" si="96"/>
        <v>1274.00053</v>
      </c>
    </row>
    <row r="5089" spans="53:55" x14ac:dyDescent="0.25">
      <c r="BA5089" s="164" t="s">
        <v>5465</v>
      </c>
      <c r="BB5089" s="164">
        <v>1083.471</v>
      </c>
      <c r="BC5089" s="82">
        <f t="shared" si="96"/>
        <v>1310.99991</v>
      </c>
    </row>
    <row r="5090" spans="53:55" x14ac:dyDescent="0.25">
      <c r="BA5090" s="164" t="s">
        <v>5466</v>
      </c>
      <c r="BB5090" s="164">
        <v>1127.2729999999999</v>
      </c>
      <c r="BC5090" s="82">
        <f t="shared" si="96"/>
        <v>1364.0003299999998</v>
      </c>
    </row>
    <row r="5091" spans="53:55" x14ac:dyDescent="0.25">
      <c r="BA5091" s="164" t="s">
        <v>5467</v>
      </c>
      <c r="BB5091" s="164">
        <v>1160.3309999999999</v>
      </c>
      <c r="BC5091" s="82">
        <f t="shared" si="96"/>
        <v>1404.0005099999998</v>
      </c>
    </row>
    <row r="5092" spans="53:55" x14ac:dyDescent="0.25">
      <c r="BA5092" s="164" t="s">
        <v>5468</v>
      </c>
      <c r="BB5092" s="164">
        <v>396.69400000000002</v>
      </c>
      <c r="BC5092" s="82">
        <f t="shared" si="96"/>
        <v>479.99974000000003</v>
      </c>
    </row>
    <row r="5093" spans="53:55" x14ac:dyDescent="0.25">
      <c r="BA5093" s="164" t="s">
        <v>5469</v>
      </c>
      <c r="BB5093" s="164">
        <v>338.84300000000002</v>
      </c>
      <c r="BC5093" s="82">
        <f t="shared" si="96"/>
        <v>410.00002999999998</v>
      </c>
    </row>
    <row r="5094" spans="53:55" x14ac:dyDescent="0.25">
      <c r="BA5094" s="164" t="s">
        <v>5470</v>
      </c>
      <c r="BB5094" s="164">
        <v>417.35500000000002</v>
      </c>
      <c r="BC5094" s="82">
        <f t="shared" si="96"/>
        <v>504.99955</v>
      </c>
    </row>
    <row r="5095" spans="53:55" x14ac:dyDescent="0.25">
      <c r="BA5095" s="164" t="s">
        <v>5471</v>
      </c>
      <c r="BB5095" s="164">
        <v>416.529</v>
      </c>
      <c r="BC5095" s="82">
        <f t="shared" si="96"/>
        <v>504.00009</v>
      </c>
    </row>
    <row r="5096" spans="53:55" x14ac:dyDescent="0.25">
      <c r="BA5096" s="164" t="s">
        <v>5472</v>
      </c>
      <c r="BB5096" s="164">
        <v>421.488</v>
      </c>
      <c r="BC5096" s="82">
        <f t="shared" si="96"/>
        <v>510.00047999999998</v>
      </c>
    </row>
    <row r="5097" spans="53:55" x14ac:dyDescent="0.25">
      <c r="BA5097" s="164" t="s">
        <v>5473</v>
      </c>
      <c r="BB5097" s="164">
        <v>421.488</v>
      </c>
      <c r="BC5097" s="82">
        <f t="shared" si="96"/>
        <v>510.00047999999998</v>
      </c>
    </row>
    <row r="5098" spans="53:55" x14ac:dyDescent="0.25">
      <c r="BA5098" s="164" t="s">
        <v>5474</v>
      </c>
      <c r="BB5098" s="164">
        <v>442.149</v>
      </c>
      <c r="BC5098" s="82">
        <f t="shared" si="96"/>
        <v>535.00028999999995</v>
      </c>
    </row>
    <row r="5099" spans="53:55" x14ac:dyDescent="0.25">
      <c r="BA5099" s="164" t="s">
        <v>5475</v>
      </c>
      <c r="BB5099" s="164">
        <v>442.149</v>
      </c>
      <c r="BC5099" s="82">
        <f t="shared" si="96"/>
        <v>535.00028999999995</v>
      </c>
    </row>
    <row r="5100" spans="53:55" x14ac:dyDescent="0.25">
      <c r="BA5100" s="164" t="s">
        <v>5476</v>
      </c>
      <c r="BB5100" s="164">
        <v>445.45499999999998</v>
      </c>
      <c r="BC5100" s="82">
        <f t="shared" si="96"/>
        <v>539.00054999999998</v>
      </c>
    </row>
    <row r="5101" spans="53:55" x14ac:dyDescent="0.25">
      <c r="BA5101" s="164" t="s">
        <v>5477</v>
      </c>
      <c r="BB5101" s="164">
        <v>446.28100000000001</v>
      </c>
      <c r="BC5101" s="82">
        <f t="shared" si="96"/>
        <v>540.00000999999997</v>
      </c>
    </row>
    <row r="5102" spans="53:55" x14ac:dyDescent="0.25">
      <c r="BA5102" s="164" t="s">
        <v>5478</v>
      </c>
      <c r="BB5102" s="164">
        <v>371.90100000000001</v>
      </c>
      <c r="BC5102" s="82">
        <f t="shared" si="96"/>
        <v>450.00020999999998</v>
      </c>
    </row>
    <row r="5103" spans="53:55" x14ac:dyDescent="0.25">
      <c r="BA5103" s="164" t="s">
        <v>5479</v>
      </c>
      <c r="BB5103" s="164">
        <v>371.90100000000001</v>
      </c>
      <c r="BC5103" s="82">
        <f t="shared" si="96"/>
        <v>450.00020999999998</v>
      </c>
    </row>
    <row r="5104" spans="53:55" x14ac:dyDescent="0.25">
      <c r="BA5104" s="164" t="s">
        <v>5480</v>
      </c>
      <c r="BB5104" s="164">
        <v>404.959</v>
      </c>
      <c r="BC5104" s="82">
        <f t="shared" si="96"/>
        <v>490.00038999999998</v>
      </c>
    </row>
    <row r="5105" spans="53:55" x14ac:dyDescent="0.25">
      <c r="BA5105" s="164" t="s">
        <v>5481</v>
      </c>
      <c r="BB5105" s="164">
        <v>404.959</v>
      </c>
      <c r="BC5105" s="82">
        <f t="shared" si="96"/>
        <v>490.00038999999998</v>
      </c>
    </row>
    <row r="5106" spans="53:55" x14ac:dyDescent="0.25">
      <c r="BA5106" s="164" t="s">
        <v>5482</v>
      </c>
      <c r="BB5106" s="164">
        <v>415.702</v>
      </c>
      <c r="BC5106" s="82">
        <f t="shared" si="96"/>
        <v>502.99941999999999</v>
      </c>
    </row>
    <row r="5107" spans="53:55" x14ac:dyDescent="0.25">
      <c r="BA5107" s="164" t="s">
        <v>5483</v>
      </c>
      <c r="BB5107" s="164">
        <v>415.702</v>
      </c>
      <c r="BC5107" s="82">
        <f t="shared" si="96"/>
        <v>502.99941999999999</v>
      </c>
    </row>
    <row r="5108" spans="53:55" x14ac:dyDescent="0.25">
      <c r="BA5108" s="164" t="s">
        <v>5484</v>
      </c>
      <c r="BB5108" s="164">
        <v>421.488</v>
      </c>
      <c r="BC5108" s="82">
        <f t="shared" si="96"/>
        <v>510.00047999999998</v>
      </c>
    </row>
    <row r="5109" spans="53:55" x14ac:dyDescent="0.25">
      <c r="BA5109" s="164" t="s">
        <v>5485</v>
      </c>
      <c r="BB5109" s="164">
        <v>2428.9259999999999</v>
      </c>
      <c r="BC5109" s="82">
        <f t="shared" si="96"/>
        <v>2939.0004599999997</v>
      </c>
    </row>
    <row r="5110" spans="53:55" x14ac:dyDescent="0.25">
      <c r="BA5110" s="164" t="s">
        <v>5486</v>
      </c>
      <c r="BB5110" s="164">
        <v>272.72699999999998</v>
      </c>
      <c r="BC5110" s="82">
        <f t="shared" si="96"/>
        <v>329.99966999999998</v>
      </c>
    </row>
    <row r="5111" spans="53:55" x14ac:dyDescent="0.25">
      <c r="BA5111" s="164" t="s">
        <v>5487</v>
      </c>
      <c r="BB5111" s="164">
        <v>282.64499999999998</v>
      </c>
      <c r="BC5111" s="82">
        <f t="shared" si="96"/>
        <v>342.00044999999994</v>
      </c>
    </row>
    <row r="5112" spans="53:55" x14ac:dyDescent="0.25">
      <c r="BA5112" s="164" t="s">
        <v>5488</v>
      </c>
      <c r="BB5112" s="164">
        <v>268.59500000000003</v>
      </c>
      <c r="BC5112" s="82">
        <f t="shared" si="96"/>
        <v>324.99995000000001</v>
      </c>
    </row>
    <row r="5113" spans="53:55" x14ac:dyDescent="0.25">
      <c r="BA5113" s="164" t="s">
        <v>5489</v>
      </c>
      <c r="BB5113" s="164">
        <v>293.38799999999998</v>
      </c>
      <c r="BC5113" s="82">
        <f t="shared" si="96"/>
        <v>354.99947999999995</v>
      </c>
    </row>
    <row r="5114" spans="53:55" x14ac:dyDescent="0.25">
      <c r="BA5114" s="164" t="s">
        <v>5490</v>
      </c>
      <c r="BB5114" s="164">
        <v>297.52100000000002</v>
      </c>
      <c r="BC5114" s="82">
        <f t="shared" si="96"/>
        <v>360.00040999999999</v>
      </c>
    </row>
    <row r="5115" spans="53:55" x14ac:dyDescent="0.25">
      <c r="BA5115" s="164" t="s">
        <v>5491</v>
      </c>
      <c r="BB5115" s="164">
        <v>297.52100000000002</v>
      </c>
      <c r="BC5115" s="82">
        <f t="shared" si="96"/>
        <v>360.00040999999999</v>
      </c>
    </row>
    <row r="5116" spans="53:55" x14ac:dyDescent="0.25">
      <c r="BA5116" s="164" t="s">
        <v>5492</v>
      </c>
      <c r="BB5116" s="164">
        <v>309.91699999999997</v>
      </c>
      <c r="BC5116" s="82">
        <f t="shared" si="96"/>
        <v>374.99956999999995</v>
      </c>
    </row>
    <row r="5117" spans="53:55" x14ac:dyDescent="0.25">
      <c r="BA5117" s="164" t="s">
        <v>5493</v>
      </c>
      <c r="BB5117" s="164">
        <v>214.88</v>
      </c>
      <c r="BC5117" s="82">
        <f t="shared" si="96"/>
        <v>260.00479999999999</v>
      </c>
    </row>
    <row r="5118" spans="53:55" x14ac:dyDescent="0.25">
      <c r="BA5118" s="164" t="s">
        <v>5494</v>
      </c>
      <c r="BB5118" s="164">
        <v>725.62</v>
      </c>
      <c r="BC5118" s="82">
        <f t="shared" si="96"/>
        <v>878.00019999999995</v>
      </c>
    </row>
    <row r="5119" spans="53:55" x14ac:dyDescent="0.25">
      <c r="BA5119" s="164" t="s">
        <v>5495</v>
      </c>
      <c r="BB5119" s="164">
        <v>789.25599999999997</v>
      </c>
      <c r="BC5119" s="82">
        <f t="shared" si="96"/>
        <v>954.99975999999992</v>
      </c>
    </row>
    <row r="5120" spans="53:55" x14ac:dyDescent="0.25">
      <c r="BA5120" s="164" t="s">
        <v>5496</v>
      </c>
      <c r="BB5120" s="164">
        <v>834.71100000000001</v>
      </c>
      <c r="BC5120" s="82">
        <f t="shared" si="96"/>
        <v>1010.00031</v>
      </c>
    </row>
    <row r="5121" spans="53:55" x14ac:dyDescent="0.25">
      <c r="BA5121" s="164" t="s">
        <v>5497</v>
      </c>
      <c r="BB5121" s="164">
        <v>867.76900000000001</v>
      </c>
      <c r="BC5121" s="82">
        <f t="shared" si="96"/>
        <v>1050.0004899999999</v>
      </c>
    </row>
    <row r="5122" spans="53:55" x14ac:dyDescent="0.25">
      <c r="BA5122" s="164" t="s">
        <v>5498</v>
      </c>
      <c r="BB5122" s="164">
        <v>797.52099999999996</v>
      </c>
      <c r="BC5122" s="82">
        <f t="shared" si="96"/>
        <v>965.00040999999987</v>
      </c>
    </row>
    <row r="5123" spans="53:55" x14ac:dyDescent="0.25">
      <c r="BA5123" s="164" t="s">
        <v>5499</v>
      </c>
      <c r="BB5123" s="164">
        <v>840.49599999999998</v>
      </c>
      <c r="BC5123" s="82">
        <f t="shared" ref="BC5123:BC5186" si="97">BB5123*1.21</f>
        <v>1017.0001599999999</v>
      </c>
    </row>
    <row r="5124" spans="53:55" x14ac:dyDescent="0.25">
      <c r="BA5124" s="164" t="s">
        <v>5500</v>
      </c>
      <c r="BB5124" s="164">
        <v>454.54599999999999</v>
      </c>
      <c r="BC5124" s="82">
        <f t="shared" si="97"/>
        <v>550.00065999999993</v>
      </c>
    </row>
    <row r="5125" spans="53:55" x14ac:dyDescent="0.25">
      <c r="BA5125" s="164" t="s">
        <v>5501</v>
      </c>
      <c r="BB5125" s="164">
        <v>454.54599999999999</v>
      </c>
      <c r="BC5125" s="82">
        <f t="shared" si="97"/>
        <v>550.00065999999993</v>
      </c>
    </row>
    <row r="5126" spans="53:55" x14ac:dyDescent="0.25">
      <c r="BA5126" s="164" t="s">
        <v>5502</v>
      </c>
      <c r="BB5126" s="164">
        <v>552.89</v>
      </c>
      <c r="BC5126" s="82">
        <f t="shared" si="97"/>
        <v>668.99689999999998</v>
      </c>
    </row>
    <row r="5127" spans="53:55" x14ac:dyDescent="0.25">
      <c r="BA5127" s="164" t="s">
        <v>5503</v>
      </c>
      <c r="BB5127" s="164">
        <v>307.43799999999999</v>
      </c>
      <c r="BC5127" s="82">
        <f t="shared" si="97"/>
        <v>371.99997999999999</v>
      </c>
    </row>
    <row r="5128" spans="53:55" x14ac:dyDescent="0.25">
      <c r="BA5128" s="164" t="s">
        <v>5504</v>
      </c>
      <c r="BB5128" s="164">
        <v>317.35500000000002</v>
      </c>
      <c r="BC5128" s="82">
        <f t="shared" si="97"/>
        <v>383.99955</v>
      </c>
    </row>
    <row r="5129" spans="53:55" x14ac:dyDescent="0.25">
      <c r="BA5129" s="164" t="s">
        <v>5505</v>
      </c>
      <c r="BB5129" s="164">
        <v>305.78500000000003</v>
      </c>
      <c r="BC5129" s="82">
        <f t="shared" si="97"/>
        <v>369.99985000000004</v>
      </c>
    </row>
    <row r="5130" spans="53:55" x14ac:dyDescent="0.25">
      <c r="BA5130" s="164" t="s">
        <v>5506</v>
      </c>
      <c r="BB5130" s="164">
        <v>340.49599999999998</v>
      </c>
      <c r="BC5130" s="82">
        <f t="shared" si="97"/>
        <v>412.00015999999994</v>
      </c>
    </row>
    <row r="5131" spans="53:55" x14ac:dyDescent="0.25">
      <c r="BA5131" s="164" t="s">
        <v>5507</v>
      </c>
      <c r="BB5131" s="164">
        <v>362.81</v>
      </c>
      <c r="BC5131" s="82">
        <f t="shared" si="97"/>
        <v>439.00009999999997</v>
      </c>
    </row>
    <row r="5132" spans="53:55" x14ac:dyDescent="0.25">
      <c r="BA5132" s="164" t="s">
        <v>5508</v>
      </c>
      <c r="BB5132" s="164">
        <v>362.81</v>
      </c>
      <c r="BC5132" s="82">
        <f t="shared" si="97"/>
        <v>439.00009999999997</v>
      </c>
    </row>
    <row r="5133" spans="53:55" x14ac:dyDescent="0.25">
      <c r="BA5133" s="164" t="s">
        <v>5509</v>
      </c>
      <c r="BB5133" s="164">
        <v>388.43</v>
      </c>
      <c r="BC5133" s="82">
        <f t="shared" si="97"/>
        <v>470.00029999999998</v>
      </c>
    </row>
    <row r="5134" spans="53:55" x14ac:dyDescent="0.25">
      <c r="BA5134" s="164" t="s">
        <v>5510</v>
      </c>
      <c r="BB5134" s="164">
        <v>396.69400000000002</v>
      </c>
      <c r="BC5134" s="82">
        <f t="shared" si="97"/>
        <v>479.99974000000003</v>
      </c>
    </row>
    <row r="5135" spans="53:55" x14ac:dyDescent="0.25">
      <c r="BA5135" s="164" t="s">
        <v>5511</v>
      </c>
      <c r="BB5135" s="164">
        <v>453.71899999999999</v>
      </c>
      <c r="BC5135" s="82">
        <f t="shared" si="97"/>
        <v>548.99999000000003</v>
      </c>
    </row>
    <row r="5136" spans="53:55" x14ac:dyDescent="0.25">
      <c r="BA5136" s="164" t="s">
        <v>5512</v>
      </c>
      <c r="BB5136" s="164">
        <v>453.71899999999999</v>
      </c>
      <c r="BC5136" s="82">
        <f t="shared" si="97"/>
        <v>548.99999000000003</v>
      </c>
    </row>
    <row r="5137" spans="53:55" x14ac:dyDescent="0.25">
      <c r="BA5137" s="164" t="s">
        <v>5513</v>
      </c>
      <c r="BB5137" s="164">
        <v>227.27</v>
      </c>
      <c r="BC5137" s="82">
        <f t="shared" si="97"/>
        <v>274.99670000000003</v>
      </c>
    </row>
    <row r="5138" spans="53:55" x14ac:dyDescent="0.25">
      <c r="BA5138" s="164" t="s">
        <v>5514</v>
      </c>
      <c r="BB5138" s="164">
        <v>536.36400000000003</v>
      </c>
      <c r="BC5138" s="82">
        <f t="shared" si="97"/>
        <v>649.00044000000003</v>
      </c>
    </row>
    <row r="5139" spans="53:55" x14ac:dyDescent="0.25">
      <c r="BA5139" s="164" t="s">
        <v>5515</v>
      </c>
      <c r="BB5139" s="164">
        <v>537.19000000000005</v>
      </c>
      <c r="BC5139" s="82">
        <f t="shared" si="97"/>
        <v>649.99990000000003</v>
      </c>
    </row>
    <row r="5140" spans="53:55" x14ac:dyDescent="0.25">
      <c r="BA5140" s="164" t="s">
        <v>5516</v>
      </c>
      <c r="BB5140" s="164">
        <v>660.33100000000002</v>
      </c>
      <c r="BC5140" s="82">
        <f t="shared" si="97"/>
        <v>799.00050999999996</v>
      </c>
    </row>
    <row r="5141" spans="53:55" x14ac:dyDescent="0.25">
      <c r="BA5141" s="164" t="s">
        <v>5517</v>
      </c>
      <c r="BB5141" s="164">
        <v>652.89300000000003</v>
      </c>
      <c r="BC5141" s="82">
        <f t="shared" si="97"/>
        <v>790.00053000000003</v>
      </c>
    </row>
    <row r="5142" spans="53:55" x14ac:dyDescent="0.25">
      <c r="BA5142" s="164" t="s">
        <v>5518</v>
      </c>
      <c r="BB5142" s="164">
        <v>494.21499999999997</v>
      </c>
      <c r="BC5142" s="82">
        <f t="shared" si="97"/>
        <v>598.00014999999996</v>
      </c>
    </row>
    <row r="5143" spans="53:55" x14ac:dyDescent="0.25">
      <c r="BA5143" s="164" t="s">
        <v>5519</v>
      </c>
      <c r="BB5143" s="164">
        <v>494.21499999999997</v>
      </c>
      <c r="BC5143" s="82">
        <f t="shared" si="97"/>
        <v>598.00014999999996</v>
      </c>
    </row>
    <row r="5144" spans="53:55" x14ac:dyDescent="0.25">
      <c r="BA5144" s="164" t="s">
        <v>5520</v>
      </c>
      <c r="BB5144" s="164">
        <v>663.63599999999997</v>
      </c>
      <c r="BC5144" s="82">
        <f t="shared" si="97"/>
        <v>802.99955999999997</v>
      </c>
    </row>
    <row r="5145" spans="53:55" x14ac:dyDescent="0.25">
      <c r="BA5145" s="164" t="s">
        <v>5521</v>
      </c>
      <c r="BB5145" s="164">
        <v>582.64499999999998</v>
      </c>
      <c r="BC5145" s="82">
        <f t="shared" si="97"/>
        <v>705.00045</v>
      </c>
    </row>
    <row r="5146" spans="53:55" x14ac:dyDescent="0.25">
      <c r="BA5146" s="164" t="s">
        <v>5522</v>
      </c>
      <c r="BB5146" s="164">
        <v>921.48800000000006</v>
      </c>
      <c r="BC5146" s="82">
        <f t="shared" si="97"/>
        <v>1115.0004799999999</v>
      </c>
    </row>
    <row r="5147" spans="53:55" x14ac:dyDescent="0.25">
      <c r="BA5147" s="164" t="s">
        <v>5523</v>
      </c>
      <c r="BB5147" s="164">
        <v>975.20699999999999</v>
      </c>
      <c r="BC5147" s="82">
        <f t="shared" si="97"/>
        <v>1180.00047</v>
      </c>
    </row>
    <row r="5148" spans="53:55" x14ac:dyDescent="0.25">
      <c r="BA5148" s="164" t="s">
        <v>5524</v>
      </c>
      <c r="BB5148" s="164">
        <v>1148.76</v>
      </c>
      <c r="BC5148" s="82">
        <f t="shared" si="97"/>
        <v>1389.9995999999999</v>
      </c>
    </row>
    <row r="5149" spans="53:55" x14ac:dyDescent="0.25">
      <c r="BA5149" s="164" t="s">
        <v>5525</v>
      </c>
      <c r="BB5149" s="164">
        <v>1214.876</v>
      </c>
      <c r="BC5149" s="82">
        <f t="shared" si="97"/>
        <v>1469.9999599999999</v>
      </c>
    </row>
    <row r="5150" spans="53:55" x14ac:dyDescent="0.25">
      <c r="BA5150" s="164" t="s">
        <v>5526</v>
      </c>
      <c r="BB5150" s="164">
        <v>997.52099999999996</v>
      </c>
      <c r="BC5150" s="82">
        <f t="shared" si="97"/>
        <v>1207.0004099999999</v>
      </c>
    </row>
    <row r="5151" spans="53:55" x14ac:dyDescent="0.25">
      <c r="BA5151" s="164" t="s">
        <v>5527</v>
      </c>
      <c r="BB5151" s="164">
        <v>151.24</v>
      </c>
      <c r="BC5151" s="82">
        <f t="shared" si="97"/>
        <v>183.00040000000001</v>
      </c>
    </row>
    <row r="5152" spans="53:55" x14ac:dyDescent="0.25">
      <c r="BA5152" s="164" t="s">
        <v>5528</v>
      </c>
      <c r="BB5152" s="164">
        <v>84.298000000000002</v>
      </c>
      <c r="BC5152" s="82">
        <f t="shared" si="97"/>
        <v>102.00058</v>
      </c>
    </row>
    <row r="5153" spans="53:55" x14ac:dyDescent="0.25">
      <c r="BA5153" s="164" t="s">
        <v>5529</v>
      </c>
      <c r="BB5153" s="164">
        <v>628.92600000000004</v>
      </c>
      <c r="BC5153" s="82">
        <f t="shared" si="97"/>
        <v>761.00045999999998</v>
      </c>
    </row>
    <row r="5154" spans="53:55" x14ac:dyDescent="0.25">
      <c r="BA5154" s="164" t="s">
        <v>5530</v>
      </c>
      <c r="BB5154" s="164">
        <v>395.86799999999999</v>
      </c>
      <c r="BC5154" s="82">
        <f t="shared" si="97"/>
        <v>479.00027999999998</v>
      </c>
    </row>
    <row r="5155" spans="53:55" x14ac:dyDescent="0.25">
      <c r="BA5155" s="164" t="s">
        <v>5531</v>
      </c>
      <c r="BB5155" s="164">
        <v>404.13</v>
      </c>
      <c r="BC5155" s="82">
        <f t="shared" si="97"/>
        <v>488.9973</v>
      </c>
    </row>
    <row r="5156" spans="53:55" x14ac:dyDescent="0.25">
      <c r="BA5156" s="164" t="s">
        <v>5532</v>
      </c>
      <c r="BB5156" s="164">
        <v>552.06600000000003</v>
      </c>
      <c r="BC5156" s="82">
        <f t="shared" si="97"/>
        <v>667.99986000000001</v>
      </c>
    </row>
    <row r="5157" spans="53:55" x14ac:dyDescent="0.25">
      <c r="BA5157" s="164" t="s">
        <v>5533</v>
      </c>
      <c r="BB5157" s="164">
        <v>590.90899999999999</v>
      </c>
      <c r="BC5157" s="82">
        <f t="shared" si="97"/>
        <v>714.99988999999994</v>
      </c>
    </row>
    <row r="5158" spans="53:55" x14ac:dyDescent="0.25">
      <c r="BA5158" s="164" t="s">
        <v>5534</v>
      </c>
      <c r="BB5158" s="164">
        <v>4.9589999999999996</v>
      </c>
      <c r="BC5158" s="82">
        <f t="shared" si="97"/>
        <v>6.0003899999999994</v>
      </c>
    </row>
    <row r="5159" spans="53:55" x14ac:dyDescent="0.25">
      <c r="BA5159" s="164" t="s">
        <v>5535</v>
      </c>
      <c r="BB5159" s="164">
        <v>8</v>
      </c>
      <c r="BC5159" s="82">
        <f t="shared" si="97"/>
        <v>9.68</v>
      </c>
    </row>
    <row r="5160" spans="53:55" x14ac:dyDescent="0.25">
      <c r="BA5160" s="164" t="s">
        <v>5536</v>
      </c>
      <c r="BB5160" s="164">
        <v>16.529</v>
      </c>
      <c r="BC5160" s="82">
        <f t="shared" si="97"/>
        <v>20.00009</v>
      </c>
    </row>
    <row r="5161" spans="53:55" x14ac:dyDescent="0.25">
      <c r="BA5161" s="164" t="s">
        <v>5537</v>
      </c>
      <c r="BB5161" s="164">
        <v>950</v>
      </c>
      <c r="BC5161" s="82">
        <f t="shared" si="97"/>
        <v>1149.5</v>
      </c>
    </row>
    <row r="5162" spans="53:55" x14ac:dyDescent="0.25">
      <c r="BA5162" s="164" t="s">
        <v>5538</v>
      </c>
      <c r="BB5162" s="164">
        <v>111.57</v>
      </c>
      <c r="BC5162" s="82">
        <f t="shared" si="97"/>
        <v>134.99969999999999</v>
      </c>
    </row>
    <row r="5163" spans="53:55" x14ac:dyDescent="0.25">
      <c r="BA5163" s="164" t="s">
        <v>5539</v>
      </c>
      <c r="BB5163" s="164">
        <v>147.93</v>
      </c>
      <c r="BC5163" s="82">
        <f t="shared" si="97"/>
        <v>178.99530000000001</v>
      </c>
    </row>
    <row r="5164" spans="53:55" x14ac:dyDescent="0.25">
      <c r="BA5164" s="164" t="s">
        <v>5540</v>
      </c>
      <c r="BB5164" s="164">
        <v>161.16</v>
      </c>
      <c r="BC5164" s="82">
        <f t="shared" si="97"/>
        <v>195.00359999999998</v>
      </c>
    </row>
    <row r="5165" spans="53:55" x14ac:dyDescent="0.25">
      <c r="BA5165" s="164" t="s">
        <v>5541</v>
      </c>
      <c r="BB5165" s="164">
        <v>181.81800000000001</v>
      </c>
      <c r="BC5165" s="82">
        <f t="shared" si="97"/>
        <v>219.99978000000002</v>
      </c>
    </row>
    <row r="5166" spans="53:55" x14ac:dyDescent="0.25">
      <c r="BA5166" s="164" t="s">
        <v>5542</v>
      </c>
      <c r="BB5166" s="164">
        <v>123.967</v>
      </c>
      <c r="BC5166" s="82">
        <f t="shared" si="97"/>
        <v>150.00006999999999</v>
      </c>
    </row>
    <row r="5167" spans="53:55" x14ac:dyDescent="0.25">
      <c r="BA5167" s="164" t="s">
        <v>5543</v>
      </c>
      <c r="BB5167" s="164">
        <v>185.95</v>
      </c>
      <c r="BC5167" s="82">
        <f t="shared" si="97"/>
        <v>224.99949999999998</v>
      </c>
    </row>
    <row r="5168" spans="53:55" x14ac:dyDescent="0.25">
      <c r="BA5168" s="164" t="s">
        <v>5544</v>
      </c>
      <c r="BB5168" s="164">
        <v>185.95</v>
      </c>
      <c r="BC5168" s="82">
        <f t="shared" si="97"/>
        <v>224.99949999999998</v>
      </c>
    </row>
    <row r="5169" spans="53:55" x14ac:dyDescent="0.25">
      <c r="BA5169" s="164" t="s">
        <v>5545</v>
      </c>
      <c r="BB5169" s="164">
        <v>202.48</v>
      </c>
      <c r="BC5169" s="82">
        <f t="shared" si="97"/>
        <v>245.00079999999997</v>
      </c>
    </row>
    <row r="5170" spans="53:55" x14ac:dyDescent="0.25">
      <c r="BA5170" s="164" t="s">
        <v>5546</v>
      </c>
      <c r="BB5170" s="164">
        <v>214.05</v>
      </c>
      <c r="BC5170" s="82">
        <f t="shared" si="97"/>
        <v>259.00049999999999</v>
      </c>
    </row>
    <row r="5171" spans="53:55" x14ac:dyDescent="0.25">
      <c r="BA5171" s="164" t="s">
        <v>5547</v>
      </c>
      <c r="BB5171" s="164">
        <v>205.79</v>
      </c>
      <c r="BC5171" s="82">
        <f t="shared" si="97"/>
        <v>249.0059</v>
      </c>
    </row>
    <row r="5172" spans="53:55" x14ac:dyDescent="0.25">
      <c r="BA5172" s="164" t="s">
        <v>5548</v>
      </c>
      <c r="BB5172" s="164">
        <v>265.82</v>
      </c>
      <c r="BC5172" s="82">
        <f t="shared" si="97"/>
        <v>321.6422</v>
      </c>
    </row>
    <row r="5173" spans="53:55" x14ac:dyDescent="0.25">
      <c r="BA5173" s="164" t="s">
        <v>5549</v>
      </c>
      <c r="BB5173" s="164">
        <v>243.8</v>
      </c>
      <c r="BC5173" s="82">
        <f t="shared" si="97"/>
        <v>294.99799999999999</v>
      </c>
    </row>
    <row r="5174" spans="53:55" x14ac:dyDescent="0.25">
      <c r="BA5174" s="164" t="s">
        <v>5550</v>
      </c>
      <c r="BB5174" s="164">
        <v>243.8</v>
      </c>
      <c r="BC5174" s="82">
        <f t="shared" si="97"/>
        <v>294.99799999999999</v>
      </c>
    </row>
    <row r="5175" spans="53:55" x14ac:dyDescent="0.25">
      <c r="BA5175" s="164" t="s">
        <v>5551</v>
      </c>
      <c r="BB5175" s="164">
        <v>409.09</v>
      </c>
      <c r="BC5175" s="82">
        <f t="shared" si="97"/>
        <v>494.99889999999994</v>
      </c>
    </row>
    <row r="5176" spans="53:55" x14ac:dyDescent="0.25">
      <c r="BA5176" s="164" t="s">
        <v>5552</v>
      </c>
      <c r="BB5176" s="164">
        <v>37.19</v>
      </c>
      <c r="BC5176" s="82">
        <f t="shared" si="97"/>
        <v>44.999899999999997</v>
      </c>
    </row>
    <row r="5177" spans="53:55" x14ac:dyDescent="0.25">
      <c r="BA5177" s="164" t="s">
        <v>5553</v>
      </c>
      <c r="BB5177" s="164">
        <v>78.512</v>
      </c>
      <c r="BC5177" s="82">
        <f t="shared" si="97"/>
        <v>94.999520000000004</v>
      </c>
    </row>
    <row r="5178" spans="53:55" x14ac:dyDescent="0.25">
      <c r="BA5178" s="164" t="s">
        <v>5554</v>
      </c>
      <c r="BB5178" s="164">
        <v>98.346999999999994</v>
      </c>
      <c r="BC5178" s="82">
        <f t="shared" si="97"/>
        <v>118.99986999999999</v>
      </c>
    </row>
    <row r="5179" spans="53:55" x14ac:dyDescent="0.25">
      <c r="BA5179" s="164" t="s">
        <v>5555</v>
      </c>
      <c r="BB5179" s="164">
        <v>123.967</v>
      </c>
      <c r="BC5179" s="82">
        <f t="shared" si="97"/>
        <v>150.00006999999999</v>
      </c>
    </row>
    <row r="5180" spans="53:55" x14ac:dyDescent="0.25">
      <c r="BA5180" s="164" t="s">
        <v>5556</v>
      </c>
      <c r="BB5180" s="164">
        <v>185.95</v>
      </c>
      <c r="BC5180" s="82">
        <f t="shared" si="97"/>
        <v>224.99949999999998</v>
      </c>
    </row>
    <row r="5181" spans="53:55" x14ac:dyDescent="0.25">
      <c r="BA5181" s="164" t="s">
        <v>5557</v>
      </c>
      <c r="BB5181" s="164">
        <v>202.48</v>
      </c>
      <c r="BC5181" s="82">
        <f t="shared" si="97"/>
        <v>245.00079999999997</v>
      </c>
    </row>
    <row r="5182" spans="53:55" x14ac:dyDescent="0.25">
      <c r="BA5182" s="164" t="s">
        <v>5558</v>
      </c>
      <c r="BB5182" s="164">
        <v>205.785</v>
      </c>
      <c r="BC5182" s="82">
        <f t="shared" si="97"/>
        <v>248.99984999999998</v>
      </c>
    </row>
    <row r="5183" spans="53:55" x14ac:dyDescent="0.25">
      <c r="BA5183" s="164" t="s">
        <v>5559</v>
      </c>
      <c r="BB5183" s="164">
        <v>247.11</v>
      </c>
      <c r="BC5183" s="82">
        <f t="shared" si="97"/>
        <v>299.00310000000002</v>
      </c>
    </row>
    <row r="5184" spans="53:55" x14ac:dyDescent="0.25">
      <c r="BA5184" s="164" t="s">
        <v>5560</v>
      </c>
      <c r="BB5184" s="164">
        <v>103.306</v>
      </c>
      <c r="BC5184" s="82">
        <f t="shared" si="97"/>
        <v>125.00026</v>
      </c>
    </row>
    <row r="5185" spans="53:55" x14ac:dyDescent="0.25">
      <c r="BA5185" s="164" t="s">
        <v>5561</v>
      </c>
      <c r="BB5185" s="164">
        <v>106.61199999999999</v>
      </c>
      <c r="BC5185" s="82">
        <f t="shared" si="97"/>
        <v>129.00051999999999</v>
      </c>
    </row>
    <row r="5186" spans="53:55" x14ac:dyDescent="0.25">
      <c r="BA5186" s="164" t="s">
        <v>5562</v>
      </c>
      <c r="BB5186" s="164">
        <v>128.09899999999999</v>
      </c>
      <c r="BC5186" s="82">
        <f t="shared" si="97"/>
        <v>154.99978999999999</v>
      </c>
    </row>
    <row r="5187" spans="53:55" x14ac:dyDescent="0.25">
      <c r="BA5187" s="164" t="s">
        <v>5563</v>
      </c>
      <c r="BB5187" s="164">
        <v>255.37200000000001</v>
      </c>
      <c r="BC5187" s="82">
        <f t="shared" ref="BC5187:BC5250" si="98">BB5187*1.21</f>
        <v>309.00011999999998</v>
      </c>
    </row>
    <row r="5188" spans="53:55" x14ac:dyDescent="0.25">
      <c r="BA5188" s="164" t="s">
        <v>5564</v>
      </c>
      <c r="BB5188" s="164">
        <v>280.16500000000002</v>
      </c>
      <c r="BC5188" s="82">
        <f t="shared" si="98"/>
        <v>338.99965000000003</v>
      </c>
    </row>
    <row r="5189" spans="53:55" x14ac:dyDescent="0.25">
      <c r="BA5189" s="164" t="s">
        <v>5565</v>
      </c>
      <c r="BB5189" s="164">
        <v>321.488</v>
      </c>
      <c r="BC5189" s="82">
        <f t="shared" si="98"/>
        <v>389.00047999999998</v>
      </c>
    </row>
    <row r="5190" spans="53:55" x14ac:dyDescent="0.25">
      <c r="BA5190" s="164" t="s">
        <v>5566</v>
      </c>
      <c r="BB5190" s="164">
        <v>280.16500000000002</v>
      </c>
      <c r="BC5190" s="82">
        <f t="shared" si="98"/>
        <v>338.99965000000003</v>
      </c>
    </row>
    <row r="5191" spans="53:55" x14ac:dyDescent="0.25">
      <c r="BA5191" s="164" t="s">
        <v>5567</v>
      </c>
      <c r="BB5191" s="164">
        <v>304.959</v>
      </c>
      <c r="BC5191" s="82">
        <f t="shared" si="98"/>
        <v>369.00038999999998</v>
      </c>
    </row>
    <row r="5192" spans="53:55" x14ac:dyDescent="0.25">
      <c r="BA5192" s="164" t="s">
        <v>5568</v>
      </c>
      <c r="BB5192" s="164">
        <v>313.22300000000001</v>
      </c>
      <c r="BC5192" s="82">
        <f t="shared" si="98"/>
        <v>378.99983000000003</v>
      </c>
    </row>
    <row r="5193" spans="53:55" x14ac:dyDescent="0.25">
      <c r="BA5193" s="164" t="s">
        <v>5569</v>
      </c>
      <c r="BB5193" s="164">
        <v>247.11</v>
      </c>
      <c r="BC5193" s="82">
        <f t="shared" si="98"/>
        <v>299.00310000000002</v>
      </c>
    </row>
    <row r="5194" spans="53:55" x14ac:dyDescent="0.25">
      <c r="BA5194" s="164" t="s">
        <v>5570</v>
      </c>
      <c r="BB5194" s="164">
        <v>98.346999999999994</v>
      </c>
      <c r="BC5194" s="82">
        <f t="shared" si="98"/>
        <v>118.99986999999999</v>
      </c>
    </row>
    <row r="5195" spans="53:55" x14ac:dyDescent="0.25">
      <c r="BA5195" s="164" t="s">
        <v>5571</v>
      </c>
      <c r="BB5195" s="164">
        <v>106.61199999999999</v>
      </c>
      <c r="BC5195" s="82">
        <f t="shared" si="98"/>
        <v>129.00051999999999</v>
      </c>
    </row>
    <row r="5196" spans="53:55" x14ac:dyDescent="0.25">
      <c r="BA5196" s="164" t="s">
        <v>5572</v>
      </c>
      <c r="BB5196" s="164">
        <v>136.364</v>
      </c>
      <c r="BC5196" s="82">
        <f t="shared" si="98"/>
        <v>165.00044</v>
      </c>
    </row>
    <row r="5197" spans="53:55" x14ac:dyDescent="0.25">
      <c r="BA5197" s="164" t="s">
        <v>5573</v>
      </c>
      <c r="BB5197" s="164">
        <v>316.529</v>
      </c>
      <c r="BC5197" s="82">
        <f t="shared" si="98"/>
        <v>383.00009</v>
      </c>
    </row>
    <row r="5198" spans="53:55" x14ac:dyDescent="0.25">
      <c r="BA5198" s="164" t="s">
        <v>5574</v>
      </c>
      <c r="BB5198" s="164">
        <v>459.50400000000002</v>
      </c>
      <c r="BC5198" s="82">
        <f t="shared" si="98"/>
        <v>555.99984000000006</v>
      </c>
    </row>
    <row r="5199" spans="53:55" x14ac:dyDescent="0.25">
      <c r="BA5199" s="164" t="s">
        <v>5575</v>
      </c>
      <c r="BB5199" s="164">
        <v>328.92599999999999</v>
      </c>
      <c r="BC5199" s="82">
        <f t="shared" si="98"/>
        <v>398.00045999999998</v>
      </c>
    </row>
    <row r="5200" spans="53:55" x14ac:dyDescent="0.25">
      <c r="BA5200" s="164" t="s">
        <v>5576</v>
      </c>
      <c r="BB5200" s="164">
        <v>53.719000000000001</v>
      </c>
      <c r="BC5200" s="82">
        <f t="shared" si="98"/>
        <v>64.999989999999997</v>
      </c>
    </row>
    <row r="5201" spans="53:55" x14ac:dyDescent="0.25">
      <c r="BA5201" s="164" t="s">
        <v>5577</v>
      </c>
      <c r="BB5201" s="164">
        <v>252.893</v>
      </c>
      <c r="BC5201" s="82">
        <f t="shared" si="98"/>
        <v>306.00052999999997</v>
      </c>
    </row>
    <row r="5202" spans="53:55" x14ac:dyDescent="0.25">
      <c r="BA5202" s="164" t="s">
        <v>5578</v>
      </c>
      <c r="BB5202" s="164">
        <v>53.719000000000001</v>
      </c>
      <c r="BC5202" s="82">
        <f t="shared" si="98"/>
        <v>64.999989999999997</v>
      </c>
    </row>
    <row r="5203" spans="53:55" x14ac:dyDescent="0.25">
      <c r="BA5203" s="164" t="s">
        <v>5579</v>
      </c>
      <c r="BB5203" s="164">
        <v>248.76</v>
      </c>
      <c r="BC5203" s="82">
        <f t="shared" si="98"/>
        <v>300.99959999999999</v>
      </c>
    </row>
    <row r="5204" spans="53:55" x14ac:dyDescent="0.25">
      <c r="BA5204" s="164" t="s">
        <v>5580</v>
      </c>
      <c r="BB5204" s="164">
        <v>53.719000000000001</v>
      </c>
      <c r="BC5204" s="82">
        <f t="shared" si="98"/>
        <v>64.999989999999997</v>
      </c>
    </row>
    <row r="5205" spans="53:55" x14ac:dyDescent="0.25">
      <c r="BA5205" s="164" t="s">
        <v>5581</v>
      </c>
      <c r="BB5205" s="164">
        <v>241.322</v>
      </c>
      <c r="BC5205" s="82">
        <f t="shared" si="98"/>
        <v>291.99961999999999</v>
      </c>
    </row>
    <row r="5206" spans="53:55" x14ac:dyDescent="0.25">
      <c r="BA5206" s="164" t="s">
        <v>5582</v>
      </c>
      <c r="BB5206" s="164">
        <v>21.48</v>
      </c>
      <c r="BC5206" s="82">
        <f t="shared" si="98"/>
        <v>25.9908</v>
      </c>
    </row>
    <row r="5207" spans="53:55" x14ac:dyDescent="0.25">
      <c r="BA5207" s="164" t="s">
        <v>5583</v>
      </c>
      <c r="BB5207" s="164">
        <v>175.20699999999999</v>
      </c>
      <c r="BC5207" s="82">
        <f t="shared" si="98"/>
        <v>212.00046999999998</v>
      </c>
    </row>
    <row r="5208" spans="53:55" x14ac:dyDescent="0.25">
      <c r="BA5208" s="164" t="s">
        <v>5584</v>
      </c>
      <c r="BB5208" s="164">
        <v>44.628</v>
      </c>
      <c r="BC5208" s="82">
        <f t="shared" si="98"/>
        <v>53.999879999999997</v>
      </c>
    </row>
    <row r="5209" spans="53:55" x14ac:dyDescent="0.25">
      <c r="BA5209" s="164" t="s">
        <v>5585</v>
      </c>
      <c r="BB5209" s="164">
        <v>220.661</v>
      </c>
      <c r="BC5209" s="82">
        <f t="shared" si="98"/>
        <v>266.99980999999997</v>
      </c>
    </row>
    <row r="5210" spans="53:55" x14ac:dyDescent="0.25">
      <c r="BA5210" s="164" t="s">
        <v>5586</v>
      </c>
      <c r="BB5210" s="164">
        <v>25.62</v>
      </c>
      <c r="BC5210" s="82">
        <f t="shared" si="98"/>
        <v>31.0002</v>
      </c>
    </row>
    <row r="5211" spans="53:55" x14ac:dyDescent="0.25">
      <c r="BA5211" s="164" t="s">
        <v>5587</v>
      </c>
      <c r="BB5211" s="164">
        <v>241.322</v>
      </c>
      <c r="BC5211" s="82">
        <f t="shared" si="98"/>
        <v>291.99961999999999</v>
      </c>
    </row>
    <row r="5212" spans="53:55" x14ac:dyDescent="0.25">
      <c r="BA5212" s="164" t="s">
        <v>5588</v>
      </c>
      <c r="BB5212" s="164">
        <v>94.215000000000003</v>
      </c>
      <c r="BC5212" s="82">
        <f t="shared" si="98"/>
        <v>114.00015</v>
      </c>
    </row>
    <row r="5213" spans="53:55" x14ac:dyDescent="0.25">
      <c r="BA5213" s="164" t="s">
        <v>5589</v>
      </c>
      <c r="BB5213" s="164">
        <v>295.86799999999999</v>
      </c>
      <c r="BC5213" s="82">
        <f t="shared" si="98"/>
        <v>358.00027999999998</v>
      </c>
    </row>
    <row r="5214" spans="53:55" x14ac:dyDescent="0.25">
      <c r="BA5214" s="164" t="s">
        <v>5590</v>
      </c>
      <c r="BB5214" s="164">
        <v>90.082999999999998</v>
      </c>
      <c r="BC5214" s="82">
        <f t="shared" si="98"/>
        <v>109.00042999999999</v>
      </c>
    </row>
    <row r="5215" spans="53:55" x14ac:dyDescent="0.25">
      <c r="BA5215" s="164" t="s">
        <v>5591</v>
      </c>
      <c r="BB5215" s="164">
        <v>271.90100000000001</v>
      </c>
      <c r="BC5215" s="82">
        <f t="shared" si="98"/>
        <v>329.00020999999998</v>
      </c>
    </row>
    <row r="5216" spans="53:55" x14ac:dyDescent="0.25">
      <c r="BA5216" s="164" t="s">
        <v>5592</v>
      </c>
      <c r="BB5216" s="164">
        <v>53.719000000000001</v>
      </c>
      <c r="BC5216" s="82">
        <f t="shared" si="98"/>
        <v>64.999989999999997</v>
      </c>
    </row>
    <row r="5217" spans="53:55" x14ac:dyDescent="0.25">
      <c r="BA5217" s="164" t="s">
        <v>5593</v>
      </c>
      <c r="BB5217" s="164">
        <v>293.38799999999998</v>
      </c>
      <c r="BC5217" s="82">
        <f t="shared" si="98"/>
        <v>354.99947999999995</v>
      </c>
    </row>
    <row r="5218" spans="53:55" x14ac:dyDescent="0.25">
      <c r="BA5218" s="164" t="s">
        <v>5594</v>
      </c>
      <c r="BB5218" s="164">
        <v>53.719000000000001</v>
      </c>
      <c r="BC5218" s="82">
        <f t="shared" si="98"/>
        <v>64.999989999999997</v>
      </c>
    </row>
    <row r="5219" spans="53:55" x14ac:dyDescent="0.25">
      <c r="BA5219" s="164" t="s">
        <v>5595</v>
      </c>
      <c r="BB5219" s="164">
        <v>144.62799999999999</v>
      </c>
      <c r="BC5219" s="82">
        <f t="shared" si="98"/>
        <v>174.99987999999999</v>
      </c>
    </row>
    <row r="5220" spans="53:55" x14ac:dyDescent="0.25">
      <c r="BA5220" s="164" t="s">
        <v>5596</v>
      </c>
      <c r="BB5220" s="164">
        <v>62.81</v>
      </c>
      <c r="BC5220" s="82">
        <f t="shared" si="98"/>
        <v>76.000100000000003</v>
      </c>
    </row>
    <row r="5221" spans="53:55" x14ac:dyDescent="0.25">
      <c r="BA5221" s="164" t="s">
        <v>5597</v>
      </c>
      <c r="BB5221" s="164">
        <v>173.554</v>
      </c>
      <c r="BC5221" s="82">
        <f t="shared" si="98"/>
        <v>210.00033999999999</v>
      </c>
    </row>
    <row r="5222" spans="53:55" x14ac:dyDescent="0.25">
      <c r="BA5222" s="164" t="s">
        <v>5598</v>
      </c>
      <c r="BB5222" s="164">
        <v>44.628</v>
      </c>
      <c r="BC5222" s="82">
        <f t="shared" si="98"/>
        <v>53.999879999999997</v>
      </c>
    </row>
    <row r="5223" spans="53:55" x14ac:dyDescent="0.25">
      <c r="BA5223" s="164" t="s">
        <v>5599</v>
      </c>
      <c r="BB5223" s="164">
        <v>214.05</v>
      </c>
      <c r="BC5223" s="82">
        <f t="shared" si="98"/>
        <v>259.00049999999999</v>
      </c>
    </row>
    <row r="5224" spans="53:55" x14ac:dyDescent="0.25">
      <c r="BA5224" s="164" t="s">
        <v>5600</v>
      </c>
      <c r="BB5224" s="164">
        <v>71.900999999999996</v>
      </c>
      <c r="BC5224" s="82">
        <f t="shared" si="98"/>
        <v>87.000209999999996</v>
      </c>
    </row>
    <row r="5225" spans="53:55" x14ac:dyDescent="0.25">
      <c r="BA5225" s="164" t="s">
        <v>5601</v>
      </c>
      <c r="BB5225" s="164">
        <v>209.917</v>
      </c>
      <c r="BC5225" s="82">
        <f t="shared" si="98"/>
        <v>253.99957000000001</v>
      </c>
    </row>
    <row r="5226" spans="53:55" x14ac:dyDescent="0.25">
      <c r="BA5226" s="164" t="s">
        <v>5602</v>
      </c>
      <c r="BB5226" s="164">
        <v>24.792999999999999</v>
      </c>
      <c r="BC5226" s="82">
        <f t="shared" si="98"/>
        <v>29.999529999999996</v>
      </c>
    </row>
    <row r="5227" spans="53:55" x14ac:dyDescent="0.25">
      <c r="BA5227" s="164" t="s">
        <v>5603</v>
      </c>
      <c r="BB5227" s="164">
        <v>237.19</v>
      </c>
      <c r="BC5227" s="82">
        <f t="shared" si="98"/>
        <v>286.99989999999997</v>
      </c>
    </row>
    <row r="5228" spans="53:55" x14ac:dyDescent="0.25">
      <c r="BA5228" s="164" t="s">
        <v>5604</v>
      </c>
      <c r="BB5228" s="164">
        <v>44.628</v>
      </c>
      <c r="BC5228" s="82">
        <f t="shared" si="98"/>
        <v>53.999879999999997</v>
      </c>
    </row>
    <row r="5229" spans="53:55" x14ac:dyDescent="0.25">
      <c r="BA5229" s="164" t="s">
        <v>5605</v>
      </c>
      <c r="BB5229" s="164">
        <v>177.68600000000001</v>
      </c>
      <c r="BC5229" s="82">
        <f t="shared" si="98"/>
        <v>215.00005999999999</v>
      </c>
    </row>
    <row r="5230" spans="53:55" x14ac:dyDescent="0.25">
      <c r="BA5230" s="164" t="s">
        <v>5606</v>
      </c>
      <c r="BB5230" s="164">
        <v>44.628</v>
      </c>
      <c r="BC5230" s="82">
        <f t="shared" si="98"/>
        <v>53.999879999999997</v>
      </c>
    </row>
    <row r="5231" spans="53:55" x14ac:dyDescent="0.25">
      <c r="BA5231" s="164" t="s">
        <v>5607</v>
      </c>
      <c r="BB5231" s="164">
        <v>177.68600000000001</v>
      </c>
      <c r="BC5231" s="82">
        <f t="shared" si="98"/>
        <v>215.00005999999999</v>
      </c>
    </row>
    <row r="5232" spans="53:55" x14ac:dyDescent="0.25">
      <c r="BA5232" s="164" t="s">
        <v>5608</v>
      </c>
      <c r="BB5232" s="164">
        <v>44.628</v>
      </c>
      <c r="BC5232" s="82">
        <f t="shared" si="98"/>
        <v>53.999879999999997</v>
      </c>
    </row>
    <row r="5233" spans="53:55" x14ac:dyDescent="0.25">
      <c r="BA5233" s="164" t="s">
        <v>5609</v>
      </c>
      <c r="BB5233" s="164">
        <v>188.43</v>
      </c>
      <c r="BC5233" s="82">
        <f t="shared" si="98"/>
        <v>228.00030000000001</v>
      </c>
    </row>
    <row r="5234" spans="53:55" x14ac:dyDescent="0.25">
      <c r="BA5234" s="164" t="s">
        <v>5610</v>
      </c>
      <c r="BB5234" s="164">
        <v>44.628</v>
      </c>
      <c r="BC5234" s="82">
        <f t="shared" si="98"/>
        <v>53.999879999999997</v>
      </c>
    </row>
    <row r="5235" spans="53:55" x14ac:dyDescent="0.25">
      <c r="BA5235" s="164" t="s">
        <v>5611</v>
      </c>
      <c r="BB5235" s="164">
        <v>227.273</v>
      </c>
      <c r="BC5235" s="82">
        <f t="shared" si="98"/>
        <v>275.00032999999996</v>
      </c>
    </row>
    <row r="5236" spans="53:55" x14ac:dyDescent="0.25">
      <c r="BA5236" s="164" t="s">
        <v>5612</v>
      </c>
      <c r="BB5236" s="164">
        <v>53.719000000000001</v>
      </c>
      <c r="BC5236" s="82">
        <f t="shared" si="98"/>
        <v>64.999989999999997</v>
      </c>
    </row>
    <row r="5237" spans="53:55" x14ac:dyDescent="0.25">
      <c r="BA5237" s="164" t="s">
        <v>5613</v>
      </c>
      <c r="BB5237" s="164">
        <v>290.90899999999999</v>
      </c>
      <c r="BC5237" s="82">
        <f t="shared" si="98"/>
        <v>351.99988999999999</v>
      </c>
    </row>
    <row r="5238" spans="53:55" x14ac:dyDescent="0.25">
      <c r="BA5238" s="164" t="s">
        <v>5614</v>
      </c>
      <c r="BB5238" s="164">
        <v>47.106999999999999</v>
      </c>
      <c r="BC5238" s="82">
        <f t="shared" si="98"/>
        <v>56.999469999999995</v>
      </c>
    </row>
    <row r="5239" spans="53:55" x14ac:dyDescent="0.25">
      <c r="BA5239" s="164" t="s">
        <v>5615</v>
      </c>
      <c r="BB5239" s="164">
        <v>149.58699999999999</v>
      </c>
      <c r="BC5239" s="82">
        <f t="shared" si="98"/>
        <v>181.00026999999997</v>
      </c>
    </row>
    <row r="5240" spans="53:55" x14ac:dyDescent="0.25">
      <c r="BA5240" s="164" t="s">
        <v>5616</v>
      </c>
      <c r="BB5240" s="164">
        <v>35.536999999999999</v>
      </c>
      <c r="BC5240" s="82">
        <f t="shared" si="98"/>
        <v>42.999769999999998</v>
      </c>
    </row>
    <row r="5241" spans="53:55" x14ac:dyDescent="0.25">
      <c r="BA5241" s="164" t="s">
        <v>5617</v>
      </c>
      <c r="BB5241" s="164">
        <v>128.92599999999999</v>
      </c>
      <c r="BC5241" s="82">
        <f t="shared" si="98"/>
        <v>156.00045999999998</v>
      </c>
    </row>
    <row r="5242" spans="53:55" x14ac:dyDescent="0.25">
      <c r="BA5242" s="164" t="s">
        <v>5618</v>
      </c>
      <c r="BB5242" s="164">
        <v>71.900999999999996</v>
      </c>
      <c r="BC5242" s="82">
        <f t="shared" si="98"/>
        <v>87.000209999999996</v>
      </c>
    </row>
    <row r="5243" spans="53:55" x14ac:dyDescent="0.25">
      <c r="BA5243" s="164" t="s">
        <v>5619</v>
      </c>
      <c r="BB5243" s="164">
        <v>223.96700000000001</v>
      </c>
      <c r="BC5243" s="82">
        <f t="shared" si="98"/>
        <v>271.00006999999999</v>
      </c>
    </row>
    <row r="5244" spans="53:55" x14ac:dyDescent="0.25">
      <c r="BA5244" s="164" t="s">
        <v>5620</v>
      </c>
      <c r="BB5244" s="164">
        <v>44.628</v>
      </c>
      <c r="BC5244" s="82">
        <f t="shared" si="98"/>
        <v>53.999879999999997</v>
      </c>
    </row>
    <row r="5245" spans="53:55" x14ac:dyDescent="0.25">
      <c r="BA5245" s="164" t="s">
        <v>5621</v>
      </c>
      <c r="BB5245" s="164">
        <v>184.298</v>
      </c>
      <c r="BC5245" s="82">
        <f t="shared" si="98"/>
        <v>223.00057999999999</v>
      </c>
    </row>
    <row r="5246" spans="53:55" x14ac:dyDescent="0.25">
      <c r="BA5246" s="164" t="s">
        <v>5622</v>
      </c>
      <c r="BB5246" s="164">
        <v>44.628</v>
      </c>
      <c r="BC5246" s="82">
        <f t="shared" si="98"/>
        <v>53.999879999999997</v>
      </c>
    </row>
    <row r="5247" spans="53:55" x14ac:dyDescent="0.25">
      <c r="BA5247" s="164" t="s">
        <v>5623</v>
      </c>
      <c r="BB5247" s="164">
        <v>228.09899999999999</v>
      </c>
      <c r="BC5247" s="82">
        <f t="shared" si="98"/>
        <v>275.99978999999996</v>
      </c>
    </row>
    <row r="5248" spans="53:55" x14ac:dyDescent="0.25">
      <c r="BA5248" s="164" t="s">
        <v>5624</v>
      </c>
      <c r="BB5248" s="164">
        <v>35.536999999999999</v>
      </c>
      <c r="BC5248" s="82">
        <f t="shared" si="98"/>
        <v>42.999769999999998</v>
      </c>
    </row>
    <row r="5249" spans="53:55" x14ac:dyDescent="0.25">
      <c r="BA5249" s="164" t="s">
        <v>5625</v>
      </c>
      <c r="BB5249" s="164">
        <v>170.24799999999999</v>
      </c>
      <c r="BC5249" s="82">
        <f t="shared" si="98"/>
        <v>206.00007999999997</v>
      </c>
    </row>
    <row r="5250" spans="53:55" x14ac:dyDescent="0.25">
      <c r="BA5250" s="164" t="s">
        <v>5626</v>
      </c>
      <c r="BB5250" s="164">
        <v>53.719000000000001</v>
      </c>
      <c r="BC5250" s="82">
        <f t="shared" si="98"/>
        <v>64.999989999999997</v>
      </c>
    </row>
    <row r="5251" spans="53:55" x14ac:dyDescent="0.25">
      <c r="BA5251" s="164" t="s">
        <v>5627</v>
      </c>
      <c r="BB5251" s="164">
        <v>247.934</v>
      </c>
      <c r="BC5251" s="82">
        <f t="shared" ref="BC5251:BC5314" si="99">BB5251*1.21</f>
        <v>300.00013999999999</v>
      </c>
    </row>
    <row r="5252" spans="53:55" x14ac:dyDescent="0.25">
      <c r="BA5252" s="164" t="s">
        <v>5628</v>
      </c>
      <c r="BB5252" s="164">
        <v>44.628</v>
      </c>
      <c r="BC5252" s="82">
        <f t="shared" si="99"/>
        <v>53.999879999999997</v>
      </c>
    </row>
    <row r="5253" spans="53:55" x14ac:dyDescent="0.25">
      <c r="BA5253" s="164" t="s">
        <v>5629</v>
      </c>
      <c r="BB5253" s="164">
        <v>184.298</v>
      </c>
      <c r="BC5253" s="82">
        <f t="shared" si="99"/>
        <v>223.00057999999999</v>
      </c>
    </row>
    <row r="5254" spans="53:55" x14ac:dyDescent="0.25">
      <c r="BA5254" s="164" t="s">
        <v>5630</v>
      </c>
      <c r="BB5254" s="164">
        <v>44.628</v>
      </c>
      <c r="BC5254" s="82">
        <f t="shared" si="99"/>
        <v>53.999879999999997</v>
      </c>
    </row>
    <row r="5255" spans="53:55" x14ac:dyDescent="0.25">
      <c r="BA5255" s="164" t="s">
        <v>5631</v>
      </c>
      <c r="BB5255" s="164">
        <v>200</v>
      </c>
      <c r="BC5255" s="82">
        <f t="shared" si="99"/>
        <v>242</v>
      </c>
    </row>
    <row r="5256" spans="53:55" x14ac:dyDescent="0.25">
      <c r="BA5256" s="164" t="s">
        <v>5632</v>
      </c>
      <c r="BB5256" s="164">
        <v>62.81</v>
      </c>
      <c r="BC5256" s="82">
        <f t="shared" si="99"/>
        <v>76.000100000000003</v>
      </c>
    </row>
    <row r="5257" spans="53:55" x14ac:dyDescent="0.25">
      <c r="BA5257" s="164" t="s">
        <v>5633</v>
      </c>
      <c r="BB5257" s="164">
        <v>172.727</v>
      </c>
      <c r="BC5257" s="82">
        <f t="shared" si="99"/>
        <v>208.99967000000001</v>
      </c>
    </row>
    <row r="5258" spans="53:55" x14ac:dyDescent="0.25">
      <c r="BA5258" s="164" t="s">
        <v>5634</v>
      </c>
      <c r="BB5258" s="164">
        <v>71.900999999999996</v>
      </c>
      <c r="BC5258" s="82">
        <f t="shared" si="99"/>
        <v>87.000209999999996</v>
      </c>
    </row>
    <row r="5259" spans="53:55" x14ac:dyDescent="0.25">
      <c r="BA5259" s="164" t="s">
        <v>5635</v>
      </c>
      <c r="BB5259" s="164">
        <v>209.917</v>
      </c>
      <c r="BC5259" s="82">
        <f t="shared" si="99"/>
        <v>253.99957000000001</v>
      </c>
    </row>
    <row r="5260" spans="53:55" x14ac:dyDescent="0.25">
      <c r="BA5260" s="164" t="s">
        <v>5636</v>
      </c>
      <c r="BB5260" s="164">
        <v>62.81</v>
      </c>
      <c r="BC5260" s="82">
        <f t="shared" si="99"/>
        <v>76.000100000000003</v>
      </c>
    </row>
    <row r="5261" spans="53:55" x14ac:dyDescent="0.25">
      <c r="BA5261" s="164" t="s">
        <v>5637</v>
      </c>
      <c r="BB5261" s="164">
        <v>266.94200000000001</v>
      </c>
      <c r="BC5261" s="82">
        <f t="shared" si="99"/>
        <v>322.99982</v>
      </c>
    </row>
    <row r="5262" spans="53:55" x14ac:dyDescent="0.25">
      <c r="BA5262" s="164" t="s">
        <v>5638</v>
      </c>
      <c r="BB5262" s="164">
        <v>62.81</v>
      </c>
      <c r="BC5262" s="82">
        <f t="shared" si="99"/>
        <v>76.000100000000003</v>
      </c>
    </row>
    <row r="5263" spans="53:55" x14ac:dyDescent="0.25">
      <c r="BA5263" s="164" t="s">
        <v>5639</v>
      </c>
      <c r="BB5263" s="164">
        <v>314.87599999999998</v>
      </c>
      <c r="BC5263" s="82">
        <f t="shared" si="99"/>
        <v>380.99995999999999</v>
      </c>
    </row>
    <row r="5264" spans="53:55" x14ac:dyDescent="0.25">
      <c r="BA5264" s="164" t="s">
        <v>5640</v>
      </c>
      <c r="BB5264" s="164">
        <v>62.81</v>
      </c>
      <c r="BC5264" s="82">
        <f t="shared" si="99"/>
        <v>76.000100000000003</v>
      </c>
    </row>
    <row r="5265" spans="53:55" x14ac:dyDescent="0.25">
      <c r="BA5265" s="164" t="s">
        <v>5641</v>
      </c>
      <c r="BB5265" s="164">
        <v>370.24799999999999</v>
      </c>
      <c r="BC5265" s="82">
        <f t="shared" si="99"/>
        <v>448.00007999999997</v>
      </c>
    </row>
    <row r="5266" spans="53:55" x14ac:dyDescent="0.25">
      <c r="BA5266" s="164" t="s">
        <v>5642</v>
      </c>
      <c r="BB5266" s="164">
        <v>35.536999999999999</v>
      </c>
      <c r="BC5266" s="82">
        <f t="shared" si="99"/>
        <v>42.999769999999998</v>
      </c>
    </row>
    <row r="5267" spans="53:55" x14ac:dyDescent="0.25">
      <c r="BA5267" s="164" t="s">
        <v>5643</v>
      </c>
      <c r="BB5267" s="164">
        <v>133.88399999999999</v>
      </c>
      <c r="BC5267" s="82">
        <f t="shared" si="99"/>
        <v>161.99963999999997</v>
      </c>
    </row>
    <row r="5268" spans="53:55" x14ac:dyDescent="0.25">
      <c r="BA5268" s="164" t="s">
        <v>5644</v>
      </c>
      <c r="BB5268" s="164">
        <v>35.536999999999999</v>
      </c>
      <c r="BC5268" s="82">
        <f t="shared" si="99"/>
        <v>42.999769999999998</v>
      </c>
    </row>
    <row r="5269" spans="53:55" x14ac:dyDescent="0.25">
      <c r="BA5269" s="164" t="s">
        <v>5645</v>
      </c>
      <c r="BB5269" s="164">
        <v>138.84299999999999</v>
      </c>
      <c r="BC5269" s="82">
        <f t="shared" si="99"/>
        <v>168.00002999999998</v>
      </c>
    </row>
    <row r="5270" spans="53:55" x14ac:dyDescent="0.25">
      <c r="BA5270" s="164" t="s">
        <v>5646</v>
      </c>
      <c r="BB5270" s="164">
        <v>53.719000000000001</v>
      </c>
      <c r="BC5270" s="82">
        <f t="shared" si="99"/>
        <v>64.999989999999997</v>
      </c>
    </row>
    <row r="5271" spans="53:55" x14ac:dyDescent="0.25">
      <c r="BA5271" s="164" t="s">
        <v>5647</v>
      </c>
      <c r="BB5271" s="164">
        <v>237.19</v>
      </c>
      <c r="BC5271" s="82">
        <f t="shared" si="99"/>
        <v>286.99989999999997</v>
      </c>
    </row>
    <row r="5272" spans="53:55" x14ac:dyDescent="0.25">
      <c r="BA5272" s="164" t="s">
        <v>5648</v>
      </c>
      <c r="BB5272" s="164">
        <v>53.719000000000001</v>
      </c>
      <c r="BC5272" s="82">
        <f t="shared" si="99"/>
        <v>64.999989999999997</v>
      </c>
    </row>
    <row r="5273" spans="53:55" x14ac:dyDescent="0.25">
      <c r="BA5273" s="164" t="s">
        <v>5649</v>
      </c>
      <c r="BB5273" s="164">
        <v>237.19</v>
      </c>
      <c r="BC5273" s="82">
        <f t="shared" si="99"/>
        <v>286.99989999999997</v>
      </c>
    </row>
    <row r="5274" spans="53:55" x14ac:dyDescent="0.25">
      <c r="BA5274" s="164" t="s">
        <v>5650</v>
      </c>
      <c r="BB5274" s="164">
        <v>62.81</v>
      </c>
      <c r="BC5274" s="82">
        <f t="shared" si="99"/>
        <v>76.000100000000003</v>
      </c>
    </row>
    <row r="5275" spans="53:55" x14ac:dyDescent="0.25">
      <c r="BA5275" s="164" t="s">
        <v>5651</v>
      </c>
      <c r="BB5275" s="164">
        <v>285.12400000000002</v>
      </c>
      <c r="BC5275" s="82">
        <f t="shared" si="99"/>
        <v>345.00004000000001</v>
      </c>
    </row>
    <row r="5276" spans="53:55" x14ac:dyDescent="0.25">
      <c r="BA5276" s="164" t="s">
        <v>5652</v>
      </c>
      <c r="BB5276" s="164">
        <v>53.719000000000001</v>
      </c>
      <c r="BC5276" s="82">
        <f t="shared" si="99"/>
        <v>64.999989999999997</v>
      </c>
    </row>
    <row r="5277" spans="53:55" x14ac:dyDescent="0.25">
      <c r="BA5277" s="164" t="s">
        <v>5653</v>
      </c>
      <c r="BB5277" s="164">
        <v>132.23099999999999</v>
      </c>
      <c r="BC5277" s="82">
        <f t="shared" si="99"/>
        <v>159.99950999999999</v>
      </c>
    </row>
    <row r="5278" spans="53:55" x14ac:dyDescent="0.25">
      <c r="BA5278" s="164" t="s">
        <v>5654</v>
      </c>
      <c r="BB5278" s="164">
        <v>71.900999999999996</v>
      </c>
      <c r="BC5278" s="82">
        <f t="shared" si="99"/>
        <v>87.000209999999996</v>
      </c>
    </row>
    <row r="5279" spans="53:55" x14ac:dyDescent="0.25">
      <c r="BA5279" s="164" t="s">
        <v>5655</v>
      </c>
      <c r="BB5279" s="164">
        <v>190.90899999999999</v>
      </c>
      <c r="BC5279" s="82">
        <f t="shared" si="99"/>
        <v>230.99988999999999</v>
      </c>
    </row>
    <row r="5280" spans="53:55" x14ac:dyDescent="0.25">
      <c r="BA5280" s="164" t="s">
        <v>5656</v>
      </c>
      <c r="BB5280" s="164">
        <v>53.719000000000001</v>
      </c>
      <c r="BC5280" s="82">
        <f t="shared" si="99"/>
        <v>64.999989999999997</v>
      </c>
    </row>
    <row r="5281" spans="53:55" x14ac:dyDescent="0.25">
      <c r="BA5281" s="164" t="s">
        <v>5657</v>
      </c>
      <c r="BB5281" s="164">
        <v>139.66900000000001</v>
      </c>
      <c r="BC5281" s="82">
        <f t="shared" si="99"/>
        <v>168.99949000000001</v>
      </c>
    </row>
    <row r="5282" spans="53:55" x14ac:dyDescent="0.25">
      <c r="BA5282" s="164" t="s">
        <v>5658</v>
      </c>
      <c r="BB5282" s="164">
        <v>62.81</v>
      </c>
      <c r="BC5282" s="82">
        <f t="shared" si="99"/>
        <v>76.000100000000003</v>
      </c>
    </row>
    <row r="5283" spans="53:55" x14ac:dyDescent="0.25">
      <c r="BA5283" s="164" t="s">
        <v>5659</v>
      </c>
      <c r="BB5283" s="164">
        <v>183.471</v>
      </c>
      <c r="BC5283" s="82">
        <f t="shared" si="99"/>
        <v>221.99991</v>
      </c>
    </row>
    <row r="5284" spans="53:55" x14ac:dyDescent="0.25">
      <c r="BA5284" s="164" t="s">
        <v>5660</v>
      </c>
      <c r="BB5284" s="164">
        <v>99.174000000000007</v>
      </c>
      <c r="BC5284" s="82">
        <f t="shared" si="99"/>
        <v>120.00054</v>
      </c>
    </row>
    <row r="5285" spans="53:55" x14ac:dyDescent="0.25">
      <c r="BA5285" s="164" t="s">
        <v>5661</v>
      </c>
      <c r="BB5285" s="164">
        <v>308.26400000000001</v>
      </c>
      <c r="BC5285" s="82">
        <f t="shared" si="99"/>
        <v>372.99943999999999</v>
      </c>
    </row>
    <row r="5286" spans="53:55" x14ac:dyDescent="0.25">
      <c r="BA5286" s="164" t="s">
        <v>5662</v>
      </c>
      <c r="BB5286" s="164">
        <v>71.900999999999996</v>
      </c>
      <c r="BC5286" s="82">
        <f t="shared" si="99"/>
        <v>87.000209999999996</v>
      </c>
    </row>
    <row r="5287" spans="53:55" x14ac:dyDescent="0.25">
      <c r="BA5287" s="164" t="s">
        <v>5663</v>
      </c>
      <c r="BB5287" s="164">
        <v>190.90899999999999</v>
      </c>
      <c r="BC5287" s="82">
        <f t="shared" si="99"/>
        <v>230.99988999999999</v>
      </c>
    </row>
    <row r="5288" spans="53:55" x14ac:dyDescent="0.25">
      <c r="BA5288" s="164" t="s">
        <v>5664</v>
      </c>
      <c r="BB5288" s="164">
        <v>44.628</v>
      </c>
      <c r="BC5288" s="82">
        <f t="shared" si="99"/>
        <v>53.999879999999997</v>
      </c>
    </row>
    <row r="5289" spans="53:55" x14ac:dyDescent="0.25">
      <c r="BA5289" s="164" t="s">
        <v>5665</v>
      </c>
      <c r="BB5289" s="164">
        <v>177.68600000000001</v>
      </c>
      <c r="BC5289" s="82">
        <f t="shared" si="99"/>
        <v>215.00005999999999</v>
      </c>
    </row>
    <row r="5290" spans="53:55" x14ac:dyDescent="0.25">
      <c r="BA5290" s="164" t="s">
        <v>5666</v>
      </c>
      <c r="BB5290" s="164">
        <v>53.719000000000001</v>
      </c>
      <c r="BC5290" s="82">
        <f t="shared" si="99"/>
        <v>64.999989999999997</v>
      </c>
    </row>
    <row r="5291" spans="53:55" x14ac:dyDescent="0.25">
      <c r="BA5291" s="164" t="s">
        <v>5667</v>
      </c>
      <c r="BB5291" s="164">
        <v>260.33100000000002</v>
      </c>
      <c r="BC5291" s="82">
        <f t="shared" si="99"/>
        <v>315.00051000000002</v>
      </c>
    </row>
    <row r="5292" spans="53:55" x14ac:dyDescent="0.25">
      <c r="BA5292" s="164" t="s">
        <v>5668</v>
      </c>
      <c r="BB5292" s="164">
        <v>99.174000000000007</v>
      </c>
      <c r="BC5292" s="82">
        <f t="shared" si="99"/>
        <v>120.00054</v>
      </c>
    </row>
    <row r="5293" spans="53:55" x14ac:dyDescent="0.25">
      <c r="BA5293" s="164" t="s">
        <v>5669</v>
      </c>
      <c r="BB5293" s="164">
        <v>308.26400000000001</v>
      </c>
      <c r="BC5293" s="82">
        <f t="shared" si="99"/>
        <v>372.99943999999999</v>
      </c>
    </row>
    <row r="5294" spans="53:55" x14ac:dyDescent="0.25">
      <c r="BA5294" s="164" t="s">
        <v>5670</v>
      </c>
      <c r="BB5294" s="164">
        <v>71.900999999999996</v>
      </c>
      <c r="BC5294" s="82">
        <f t="shared" si="99"/>
        <v>87.000209999999996</v>
      </c>
    </row>
    <row r="5295" spans="53:55" x14ac:dyDescent="0.25">
      <c r="BA5295" s="164" t="s">
        <v>5671</v>
      </c>
      <c r="BB5295" s="164">
        <v>190.90899999999999</v>
      </c>
      <c r="BC5295" s="82">
        <f t="shared" si="99"/>
        <v>230.99988999999999</v>
      </c>
    </row>
    <row r="5296" spans="53:55" x14ac:dyDescent="0.25">
      <c r="BA5296" s="164" t="s">
        <v>5672</v>
      </c>
      <c r="BB5296" s="164">
        <v>80.992000000000004</v>
      </c>
      <c r="BC5296" s="82">
        <f t="shared" si="99"/>
        <v>98.000320000000002</v>
      </c>
    </row>
    <row r="5297" spans="53:55" x14ac:dyDescent="0.25">
      <c r="BA5297" s="164" t="s">
        <v>5673</v>
      </c>
      <c r="BB5297" s="164">
        <v>234.71100000000001</v>
      </c>
      <c r="BC5297" s="82">
        <f t="shared" si="99"/>
        <v>284.00031000000001</v>
      </c>
    </row>
    <row r="5298" spans="53:55" x14ac:dyDescent="0.25">
      <c r="BA5298" s="164" t="s">
        <v>5674</v>
      </c>
      <c r="BB5298" s="164">
        <v>44.628</v>
      </c>
      <c r="BC5298" s="82">
        <f t="shared" si="99"/>
        <v>53.999879999999997</v>
      </c>
    </row>
    <row r="5299" spans="53:55" x14ac:dyDescent="0.25">
      <c r="BA5299" s="164" t="s">
        <v>5675</v>
      </c>
      <c r="BB5299" s="164">
        <v>171.90100000000001</v>
      </c>
      <c r="BC5299" s="82">
        <f t="shared" si="99"/>
        <v>208.00021000000001</v>
      </c>
    </row>
    <row r="5300" spans="53:55" x14ac:dyDescent="0.25">
      <c r="BA5300" s="164" t="s">
        <v>5676</v>
      </c>
      <c r="BB5300" s="164">
        <v>53.719000000000001</v>
      </c>
      <c r="BC5300" s="82">
        <f t="shared" si="99"/>
        <v>64.999989999999997</v>
      </c>
    </row>
    <row r="5301" spans="53:55" x14ac:dyDescent="0.25">
      <c r="BA5301" s="164" t="s">
        <v>5677</v>
      </c>
      <c r="BB5301" s="164">
        <v>276.86</v>
      </c>
      <c r="BC5301" s="82">
        <f t="shared" si="99"/>
        <v>335.00060000000002</v>
      </c>
    </row>
    <row r="5302" spans="53:55" x14ac:dyDescent="0.25">
      <c r="BA5302" s="164" t="s">
        <v>5678</v>
      </c>
      <c r="BB5302" s="164">
        <v>53.719000000000001</v>
      </c>
      <c r="BC5302" s="82">
        <f t="shared" si="99"/>
        <v>64.999989999999997</v>
      </c>
    </row>
    <row r="5303" spans="53:55" x14ac:dyDescent="0.25">
      <c r="BA5303" s="164" t="s">
        <v>5679</v>
      </c>
      <c r="BB5303" s="164">
        <v>285.95</v>
      </c>
      <c r="BC5303" s="82">
        <f t="shared" si="99"/>
        <v>345.99949999999995</v>
      </c>
    </row>
    <row r="5304" spans="53:55" x14ac:dyDescent="0.25">
      <c r="BA5304" s="164" t="s">
        <v>5680</v>
      </c>
      <c r="BB5304" s="164">
        <v>53.719000000000001</v>
      </c>
      <c r="BC5304" s="82">
        <f t="shared" si="99"/>
        <v>64.999989999999997</v>
      </c>
    </row>
    <row r="5305" spans="53:55" x14ac:dyDescent="0.25">
      <c r="BA5305" s="164" t="s">
        <v>5681</v>
      </c>
      <c r="BB5305" s="164">
        <v>285.95</v>
      </c>
      <c r="BC5305" s="82">
        <f t="shared" si="99"/>
        <v>345.99949999999995</v>
      </c>
    </row>
    <row r="5306" spans="53:55" x14ac:dyDescent="0.25">
      <c r="BA5306" s="164" t="s">
        <v>5682</v>
      </c>
      <c r="BB5306" s="164">
        <v>62.81</v>
      </c>
      <c r="BC5306" s="82">
        <f t="shared" si="99"/>
        <v>76.000100000000003</v>
      </c>
    </row>
    <row r="5307" spans="53:55" x14ac:dyDescent="0.25">
      <c r="BA5307" s="164" t="s">
        <v>5683</v>
      </c>
      <c r="BB5307" s="164">
        <v>158.678</v>
      </c>
      <c r="BC5307" s="82">
        <f t="shared" si="99"/>
        <v>192.00037999999998</v>
      </c>
    </row>
    <row r="5308" spans="53:55" x14ac:dyDescent="0.25">
      <c r="BA5308" s="164" t="s">
        <v>5684</v>
      </c>
      <c r="BB5308" s="164">
        <v>44.628</v>
      </c>
      <c r="BC5308" s="82">
        <f t="shared" si="99"/>
        <v>53.999879999999997</v>
      </c>
    </row>
    <row r="5309" spans="53:55" x14ac:dyDescent="0.25">
      <c r="BA5309" s="164" t="s">
        <v>5685</v>
      </c>
      <c r="BB5309" s="164">
        <v>211.57</v>
      </c>
      <c r="BC5309" s="82">
        <f t="shared" si="99"/>
        <v>255.99969999999999</v>
      </c>
    </row>
    <row r="5310" spans="53:55" x14ac:dyDescent="0.25">
      <c r="BA5310" s="164" t="s">
        <v>5686</v>
      </c>
      <c r="BB5310" s="164">
        <v>53.719000000000001</v>
      </c>
      <c r="BC5310" s="82">
        <f t="shared" si="99"/>
        <v>64.999989999999997</v>
      </c>
    </row>
    <row r="5311" spans="53:55" x14ac:dyDescent="0.25">
      <c r="BA5311" s="164" t="s">
        <v>5687</v>
      </c>
      <c r="BB5311" s="164">
        <v>247.934</v>
      </c>
      <c r="BC5311" s="82">
        <f t="shared" si="99"/>
        <v>300.00013999999999</v>
      </c>
    </row>
    <row r="5312" spans="53:55" x14ac:dyDescent="0.25">
      <c r="BA5312" s="164" t="s">
        <v>5688</v>
      </c>
      <c r="BB5312" s="164">
        <v>53.719000000000001</v>
      </c>
      <c r="BC5312" s="82">
        <f t="shared" si="99"/>
        <v>64.999989999999997</v>
      </c>
    </row>
    <row r="5313" spans="53:55" x14ac:dyDescent="0.25">
      <c r="BA5313" s="164" t="s">
        <v>5689</v>
      </c>
      <c r="BB5313" s="164">
        <v>292.56200000000001</v>
      </c>
      <c r="BC5313" s="82">
        <f t="shared" si="99"/>
        <v>354.00002000000001</v>
      </c>
    </row>
    <row r="5314" spans="53:55" x14ac:dyDescent="0.25">
      <c r="BA5314" s="164" t="s">
        <v>5690</v>
      </c>
      <c r="BB5314" s="164">
        <v>71.900999999999996</v>
      </c>
      <c r="BC5314" s="82">
        <f t="shared" si="99"/>
        <v>87.000209999999996</v>
      </c>
    </row>
    <row r="5315" spans="53:55" x14ac:dyDescent="0.25">
      <c r="BA5315" s="164" t="s">
        <v>5691</v>
      </c>
      <c r="BB5315" s="164">
        <v>409.09100000000001</v>
      </c>
      <c r="BC5315" s="82">
        <f t="shared" ref="BC5315:BC5378" si="100">BB5315*1.21</f>
        <v>495.00011000000001</v>
      </c>
    </row>
    <row r="5316" spans="53:55" x14ac:dyDescent="0.25">
      <c r="BA5316" s="164" t="s">
        <v>5692</v>
      </c>
      <c r="BB5316" s="164">
        <v>53.719000000000001</v>
      </c>
      <c r="BC5316" s="82">
        <f t="shared" si="100"/>
        <v>64.999989999999997</v>
      </c>
    </row>
    <row r="5317" spans="53:55" x14ac:dyDescent="0.25">
      <c r="BA5317" s="164" t="s">
        <v>5693</v>
      </c>
      <c r="BB5317" s="164">
        <v>139.66900000000001</v>
      </c>
      <c r="BC5317" s="82">
        <f t="shared" si="100"/>
        <v>168.99949000000001</v>
      </c>
    </row>
    <row r="5318" spans="53:55" x14ac:dyDescent="0.25">
      <c r="BA5318" s="164" t="s">
        <v>5694</v>
      </c>
      <c r="BB5318" s="164">
        <v>53.719000000000001</v>
      </c>
      <c r="BC5318" s="82">
        <f t="shared" si="100"/>
        <v>64.999989999999997</v>
      </c>
    </row>
    <row r="5319" spans="53:55" x14ac:dyDescent="0.25">
      <c r="BA5319" s="164" t="s">
        <v>5695</v>
      </c>
      <c r="BB5319" s="164">
        <v>293.38799999999998</v>
      </c>
      <c r="BC5319" s="82">
        <f t="shared" si="100"/>
        <v>354.99947999999995</v>
      </c>
    </row>
    <row r="5320" spans="53:55" x14ac:dyDescent="0.25">
      <c r="BA5320" s="164" t="s">
        <v>5696</v>
      </c>
      <c r="BB5320" s="164">
        <v>99.174000000000007</v>
      </c>
      <c r="BC5320" s="82">
        <f t="shared" si="100"/>
        <v>120.00054</v>
      </c>
    </row>
    <row r="5321" spans="53:55" x14ac:dyDescent="0.25">
      <c r="BA5321" s="164" t="s">
        <v>5697</v>
      </c>
      <c r="BB5321" s="164">
        <v>308.26400000000001</v>
      </c>
      <c r="BC5321" s="82">
        <f t="shared" si="100"/>
        <v>372.99943999999999</v>
      </c>
    </row>
    <row r="5322" spans="53:55" x14ac:dyDescent="0.25">
      <c r="BA5322" s="164" t="s">
        <v>5698</v>
      </c>
      <c r="BB5322" s="164">
        <v>44.628</v>
      </c>
      <c r="BC5322" s="82">
        <f t="shared" si="100"/>
        <v>53.999879999999997</v>
      </c>
    </row>
    <row r="5323" spans="53:55" x14ac:dyDescent="0.25">
      <c r="BA5323" s="164" t="s">
        <v>5699</v>
      </c>
      <c r="BB5323" s="164">
        <v>110.744</v>
      </c>
      <c r="BC5323" s="82">
        <f t="shared" si="100"/>
        <v>134.00023999999999</v>
      </c>
    </row>
    <row r="5324" spans="53:55" x14ac:dyDescent="0.25">
      <c r="BA5324" s="164" t="s">
        <v>5700</v>
      </c>
      <c r="BB5324" s="164">
        <v>94.215000000000003</v>
      </c>
      <c r="BC5324" s="82">
        <f t="shared" si="100"/>
        <v>114.00015</v>
      </c>
    </row>
    <row r="5325" spans="53:55" x14ac:dyDescent="0.25">
      <c r="BA5325" s="164" t="s">
        <v>5701</v>
      </c>
      <c r="BB5325" s="164">
        <v>295.86799999999999</v>
      </c>
      <c r="BC5325" s="82">
        <f t="shared" si="100"/>
        <v>358.00027999999998</v>
      </c>
    </row>
    <row r="5326" spans="53:55" x14ac:dyDescent="0.25">
      <c r="BA5326" s="164" t="s">
        <v>5702</v>
      </c>
      <c r="BB5326" s="164">
        <v>26.446000000000002</v>
      </c>
      <c r="BC5326" s="82">
        <f t="shared" si="100"/>
        <v>31.999660000000002</v>
      </c>
    </row>
    <row r="5327" spans="53:55" x14ac:dyDescent="0.25">
      <c r="BA5327" s="164" t="s">
        <v>5703</v>
      </c>
      <c r="BB5327" s="164">
        <v>157.851</v>
      </c>
      <c r="BC5327" s="82">
        <f t="shared" si="100"/>
        <v>190.99970999999999</v>
      </c>
    </row>
    <row r="5328" spans="53:55" x14ac:dyDescent="0.25">
      <c r="BA5328" s="164" t="s">
        <v>5704</v>
      </c>
      <c r="BB5328" s="164">
        <v>32.231000000000002</v>
      </c>
      <c r="BC5328" s="82">
        <f t="shared" si="100"/>
        <v>38.999510000000001</v>
      </c>
    </row>
    <row r="5329" spans="53:55" x14ac:dyDescent="0.25">
      <c r="BA5329" s="164" t="s">
        <v>5705</v>
      </c>
      <c r="BB5329" s="164">
        <v>117.355</v>
      </c>
      <c r="BC5329" s="82">
        <f t="shared" si="100"/>
        <v>141.99955</v>
      </c>
    </row>
    <row r="5330" spans="53:55" x14ac:dyDescent="0.25">
      <c r="BA5330" s="164" t="s">
        <v>5706</v>
      </c>
      <c r="BB5330" s="164">
        <v>44.628</v>
      </c>
      <c r="BC5330" s="82">
        <f t="shared" si="100"/>
        <v>53.999879999999997</v>
      </c>
    </row>
    <row r="5331" spans="53:55" x14ac:dyDescent="0.25">
      <c r="BA5331" s="164" t="s">
        <v>5707</v>
      </c>
      <c r="BB5331" s="164">
        <v>228.09899999999999</v>
      </c>
      <c r="BC5331" s="82">
        <f t="shared" si="100"/>
        <v>275.99978999999996</v>
      </c>
    </row>
    <row r="5332" spans="53:55" x14ac:dyDescent="0.25">
      <c r="BA5332" s="164" t="s">
        <v>5708</v>
      </c>
      <c r="BB5332" s="164">
        <v>62.81</v>
      </c>
      <c r="BC5332" s="82">
        <f t="shared" si="100"/>
        <v>76.000100000000003</v>
      </c>
    </row>
    <row r="5333" spans="53:55" x14ac:dyDescent="0.25">
      <c r="BA5333" s="164" t="s">
        <v>5709</v>
      </c>
      <c r="BB5333" s="164">
        <v>187.60300000000001</v>
      </c>
      <c r="BC5333" s="82">
        <f t="shared" si="100"/>
        <v>226.99963</v>
      </c>
    </row>
    <row r="5334" spans="53:55" x14ac:dyDescent="0.25">
      <c r="BA5334" s="164" t="s">
        <v>5710</v>
      </c>
      <c r="BB5334" s="164">
        <v>62.81</v>
      </c>
      <c r="BC5334" s="82">
        <f t="shared" si="100"/>
        <v>76.000100000000003</v>
      </c>
    </row>
    <row r="5335" spans="53:55" x14ac:dyDescent="0.25">
      <c r="BA5335" s="164" t="s">
        <v>5711</v>
      </c>
      <c r="BB5335" s="164">
        <v>335.53699999999998</v>
      </c>
      <c r="BC5335" s="82">
        <f t="shared" si="100"/>
        <v>405.99976999999996</v>
      </c>
    </row>
    <row r="5336" spans="53:55" x14ac:dyDescent="0.25">
      <c r="BA5336" s="164" t="s">
        <v>5712</v>
      </c>
      <c r="BB5336" s="164">
        <v>90.082999999999998</v>
      </c>
      <c r="BC5336" s="82">
        <f t="shared" si="100"/>
        <v>109.00042999999999</v>
      </c>
    </row>
    <row r="5337" spans="53:55" x14ac:dyDescent="0.25">
      <c r="BA5337" s="164" t="s">
        <v>5713</v>
      </c>
      <c r="BB5337" s="164">
        <v>439.66899999999998</v>
      </c>
      <c r="BC5337" s="82">
        <f t="shared" si="100"/>
        <v>531.99948999999992</v>
      </c>
    </row>
    <row r="5338" spans="53:55" x14ac:dyDescent="0.25">
      <c r="BA5338" s="164" t="s">
        <v>5714</v>
      </c>
      <c r="BB5338" s="164">
        <v>35.536999999999999</v>
      </c>
      <c r="BC5338" s="82">
        <f t="shared" si="100"/>
        <v>42.999769999999998</v>
      </c>
    </row>
    <row r="5339" spans="53:55" x14ac:dyDescent="0.25">
      <c r="BA5339" s="164" t="s">
        <v>5715</v>
      </c>
      <c r="BB5339" s="164">
        <v>131.405</v>
      </c>
      <c r="BC5339" s="82">
        <f t="shared" si="100"/>
        <v>159.00004999999999</v>
      </c>
    </row>
    <row r="5340" spans="53:55" x14ac:dyDescent="0.25">
      <c r="BA5340" s="164" t="s">
        <v>5716</v>
      </c>
      <c r="BB5340" s="164">
        <v>62.81</v>
      </c>
      <c r="BC5340" s="82">
        <f t="shared" si="100"/>
        <v>76.000100000000003</v>
      </c>
    </row>
    <row r="5341" spans="53:55" x14ac:dyDescent="0.25">
      <c r="BA5341" s="164" t="s">
        <v>5717</v>
      </c>
      <c r="BB5341" s="164">
        <v>176.03299999999999</v>
      </c>
      <c r="BC5341" s="82">
        <f t="shared" si="100"/>
        <v>212.99992999999998</v>
      </c>
    </row>
    <row r="5342" spans="53:55" x14ac:dyDescent="0.25">
      <c r="BA5342" s="164" t="s">
        <v>5718</v>
      </c>
      <c r="BB5342" s="164">
        <v>53.719000000000001</v>
      </c>
      <c r="BC5342" s="82">
        <f t="shared" si="100"/>
        <v>64.999989999999997</v>
      </c>
    </row>
    <row r="5343" spans="53:55" x14ac:dyDescent="0.25">
      <c r="BA5343" s="164" t="s">
        <v>5719</v>
      </c>
      <c r="BB5343" s="164">
        <v>136.364</v>
      </c>
      <c r="BC5343" s="82">
        <f t="shared" si="100"/>
        <v>165.00044</v>
      </c>
    </row>
    <row r="5344" spans="53:55" x14ac:dyDescent="0.25">
      <c r="BA5344" s="164" t="s">
        <v>5720</v>
      </c>
      <c r="BB5344" s="164">
        <v>62.81</v>
      </c>
      <c r="BC5344" s="82">
        <f t="shared" si="100"/>
        <v>76.000100000000003</v>
      </c>
    </row>
    <row r="5345" spans="53:55" x14ac:dyDescent="0.25">
      <c r="BA5345" s="164" t="s">
        <v>5721</v>
      </c>
      <c r="BB5345" s="164">
        <v>172.727</v>
      </c>
      <c r="BC5345" s="82">
        <f t="shared" si="100"/>
        <v>208.99967000000001</v>
      </c>
    </row>
    <row r="5346" spans="53:55" x14ac:dyDescent="0.25">
      <c r="BA5346" s="164" t="s">
        <v>5722</v>
      </c>
      <c r="BB5346" s="164">
        <v>80.992000000000004</v>
      </c>
      <c r="BC5346" s="82">
        <f t="shared" si="100"/>
        <v>98.000320000000002</v>
      </c>
    </row>
    <row r="5347" spans="53:55" x14ac:dyDescent="0.25">
      <c r="BA5347" s="164" t="s">
        <v>5723</v>
      </c>
      <c r="BB5347" s="164">
        <v>231.405</v>
      </c>
      <c r="BC5347" s="82">
        <f t="shared" si="100"/>
        <v>280.00004999999999</v>
      </c>
    </row>
    <row r="5348" spans="53:55" x14ac:dyDescent="0.25">
      <c r="BA5348" s="164" t="s">
        <v>5724</v>
      </c>
      <c r="BB5348" s="164">
        <v>93.388000000000005</v>
      </c>
      <c r="BC5348" s="82">
        <f t="shared" si="100"/>
        <v>112.99948000000001</v>
      </c>
    </row>
    <row r="5349" spans="53:55" x14ac:dyDescent="0.25">
      <c r="BA5349" s="164" t="s">
        <v>5725</v>
      </c>
      <c r="BB5349" s="164">
        <v>294.21499999999997</v>
      </c>
      <c r="BC5349" s="82">
        <f t="shared" si="100"/>
        <v>356.00014999999996</v>
      </c>
    </row>
    <row r="5350" spans="53:55" x14ac:dyDescent="0.25">
      <c r="BA5350" s="164" t="s">
        <v>5726</v>
      </c>
      <c r="BB5350" s="164">
        <v>71.900999999999996</v>
      </c>
      <c r="BC5350" s="82">
        <f t="shared" si="100"/>
        <v>87.000209999999996</v>
      </c>
    </row>
    <row r="5351" spans="53:55" x14ac:dyDescent="0.25">
      <c r="BA5351" s="164" t="s">
        <v>5727</v>
      </c>
      <c r="BB5351" s="164">
        <v>190.90899999999999</v>
      </c>
      <c r="BC5351" s="82">
        <f t="shared" si="100"/>
        <v>230.99988999999999</v>
      </c>
    </row>
    <row r="5352" spans="53:55" x14ac:dyDescent="0.25">
      <c r="BA5352" s="164" t="s">
        <v>5728</v>
      </c>
      <c r="BB5352" s="164">
        <v>62.81</v>
      </c>
      <c r="BC5352" s="82">
        <f t="shared" si="100"/>
        <v>76.000100000000003</v>
      </c>
    </row>
    <row r="5353" spans="53:55" x14ac:dyDescent="0.25">
      <c r="BA5353" s="164" t="s">
        <v>5729</v>
      </c>
      <c r="BB5353" s="164">
        <v>352.06599999999997</v>
      </c>
      <c r="BC5353" s="82">
        <f t="shared" si="100"/>
        <v>425.99985999999996</v>
      </c>
    </row>
    <row r="5354" spans="53:55" x14ac:dyDescent="0.25">
      <c r="BA5354" s="164" t="s">
        <v>5730</v>
      </c>
      <c r="BB5354" s="164">
        <v>35.536999999999999</v>
      </c>
      <c r="BC5354" s="82">
        <f t="shared" si="100"/>
        <v>42.999769999999998</v>
      </c>
    </row>
    <row r="5355" spans="53:55" x14ac:dyDescent="0.25">
      <c r="BA5355" s="164" t="s">
        <v>5731</v>
      </c>
      <c r="BB5355" s="164">
        <v>85.123999999999995</v>
      </c>
      <c r="BC5355" s="82">
        <f t="shared" si="100"/>
        <v>103.00003999999998</v>
      </c>
    </row>
    <row r="5356" spans="53:55" x14ac:dyDescent="0.25">
      <c r="BA5356" s="164" t="s">
        <v>5732</v>
      </c>
      <c r="BB5356" s="164">
        <v>53.719000000000001</v>
      </c>
      <c r="BC5356" s="82">
        <f t="shared" si="100"/>
        <v>64.999989999999997</v>
      </c>
    </row>
    <row r="5357" spans="53:55" x14ac:dyDescent="0.25">
      <c r="BA5357" s="164" t="s">
        <v>5733</v>
      </c>
      <c r="BB5357" s="164">
        <v>277.68599999999998</v>
      </c>
      <c r="BC5357" s="82">
        <f t="shared" si="100"/>
        <v>336.00005999999996</v>
      </c>
    </row>
    <row r="5358" spans="53:55" x14ac:dyDescent="0.25">
      <c r="BA5358" s="164" t="s">
        <v>5734</v>
      </c>
      <c r="BB5358" s="164">
        <v>53.719000000000001</v>
      </c>
      <c r="BC5358" s="82">
        <f t="shared" si="100"/>
        <v>64.999989999999997</v>
      </c>
    </row>
    <row r="5359" spans="53:55" x14ac:dyDescent="0.25">
      <c r="BA5359" s="164" t="s">
        <v>5735</v>
      </c>
      <c r="BB5359" s="164">
        <v>233.05799999999999</v>
      </c>
      <c r="BC5359" s="82">
        <f t="shared" si="100"/>
        <v>282.00018</v>
      </c>
    </row>
    <row r="5360" spans="53:55" x14ac:dyDescent="0.25">
      <c r="BA5360" s="164" t="s">
        <v>5736</v>
      </c>
      <c r="BB5360" s="164">
        <v>117.355</v>
      </c>
      <c r="BC5360" s="82">
        <f t="shared" si="100"/>
        <v>141.99955</v>
      </c>
    </row>
    <row r="5361" spans="53:55" x14ac:dyDescent="0.25">
      <c r="BA5361" s="164" t="s">
        <v>5737</v>
      </c>
      <c r="BB5361" s="164">
        <v>374.38</v>
      </c>
      <c r="BC5361" s="82">
        <f t="shared" si="100"/>
        <v>452.99979999999999</v>
      </c>
    </row>
    <row r="5362" spans="53:55" x14ac:dyDescent="0.25">
      <c r="BA5362" s="164" t="s">
        <v>5738</v>
      </c>
      <c r="BB5362" s="164">
        <v>53.719000000000001</v>
      </c>
      <c r="BC5362" s="82">
        <f t="shared" si="100"/>
        <v>64.999989999999997</v>
      </c>
    </row>
    <row r="5363" spans="53:55" x14ac:dyDescent="0.25">
      <c r="BA5363" s="164" t="s">
        <v>5739</v>
      </c>
      <c r="BB5363" s="164">
        <v>293.38799999999998</v>
      </c>
      <c r="BC5363" s="82">
        <f t="shared" si="100"/>
        <v>354.99947999999995</v>
      </c>
    </row>
    <row r="5364" spans="53:55" x14ac:dyDescent="0.25">
      <c r="BA5364" s="164" t="s">
        <v>5740</v>
      </c>
      <c r="BB5364" s="164">
        <v>44.628</v>
      </c>
      <c r="BC5364" s="82">
        <f t="shared" si="100"/>
        <v>53.999879999999997</v>
      </c>
    </row>
    <row r="5365" spans="53:55" x14ac:dyDescent="0.25">
      <c r="BA5365" s="164" t="s">
        <v>5741</v>
      </c>
      <c r="BB5365" s="164">
        <v>248.76</v>
      </c>
      <c r="BC5365" s="82">
        <f t="shared" si="100"/>
        <v>300.99959999999999</v>
      </c>
    </row>
    <row r="5366" spans="53:55" x14ac:dyDescent="0.25">
      <c r="BA5366" s="164" t="s">
        <v>5742</v>
      </c>
      <c r="BB5366" s="164">
        <v>62.81</v>
      </c>
      <c r="BC5366" s="82">
        <f t="shared" si="100"/>
        <v>76.000100000000003</v>
      </c>
    </row>
    <row r="5367" spans="53:55" x14ac:dyDescent="0.25">
      <c r="BA5367" s="164" t="s">
        <v>5743</v>
      </c>
      <c r="BB5367" s="164">
        <v>172.727</v>
      </c>
      <c r="BC5367" s="82">
        <f t="shared" si="100"/>
        <v>208.99967000000001</v>
      </c>
    </row>
    <row r="5368" spans="53:55" x14ac:dyDescent="0.25">
      <c r="BA5368" s="164" t="s">
        <v>5744</v>
      </c>
      <c r="BB5368" s="164">
        <v>80.992000000000004</v>
      </c>
      <c r="BC5368" s="82">
        <f t="shared" si="100"/>
        <v>98.000320000000002</v>
      </c>
    </row>
    <row r="5369" spans="53:55" x14ac:dyDescent="0.25">
      <c r="BA5369" s="164" t="s">
        <v>5745</v>
      </c>
      <c r="BB5369" s="164">
        <v>257.02499999999998</v>
      </c>
      <c r="BC5369" s="82">
        <f t="shared" si="100"/>
        <v>311.00024999999994</v>
      </c>
    </row>
    <row r="5370" spans="53:55" x14ac:dyDescent="0.25">
      <c r="BA5370" s="164" t="s">
        <v>5746</v>
      </c>
      <c r="BB5370" s="164">
        <v>71.900999999999996</v>
      </c>
      <c r="BC5370" s="82">
        <f t="shared" si="100"/>
        <v>87.000209999999996</v>
      </c>
    </row>
    <row r="5371" spans="53:55" x14ac:dyDescent="0.25">
      <c r="BA5371" s="164" t="s">
        <v>5747</v>
      </c>
      <c r="BB5371" s="164">
        <v>216.529</v>
      </c>
      <c r="BC5371" s="82">
        <f t="shared" si="100"/>
        <v>262.00009</v>
      </c>
    </row>
    <row r="5372" spans="53:55" x14ac:dyDescent="0.25">
      <c r="BA5372" s="164" t="s">
        <v>5748</v>
      </c>
      <c r="BB5372" s="164">
        <v>53.719000000000001</v>
      </c>
      <c r="BC5372" s="82">
        <f t="shared" si="100"/>
        <v>64.999989999999997</v>
      </c>
    </row>
    <row r="5373" spans="53:55" x14ac:dyDescent="0.25">
      <c r="BA5373" s="164" t="s">
        <v>5749</v>
      </c>
      <c r="BB5373" s="164">
        <v>244.62799999999999</v>
      </c>
      <c r="BC5373" s="82">
        <f t="shared" si="100"/>
        <v>295.99987999999996</v>
      </c>
    </row>
    <row r="5374" spans="53:55" x14ac:dyDescent="0.25">
      <c r="BA5374" s="164" t="s">
        <v>5750</v>
      </c>
      <c r="BB5374" s="164">
        <v>62.81</v>
      </c>
      <c r="BC5374" s="82">
        <f t="shared" si="100"/>
        <v>76.000100000000003</v>
      </c>
    </row>
    <row r="5375" spans="53:55" x14ac:dyDescent="0.25">
      <c r="BA5375" s="164" t="s">
        <v>5751</v>
      </c>
      <c r="BB5375" s="164">
        <v>169.42099999999999</v>
      </c>
      <c r="BC5375" s="82">
        <f t="shared" si="100"/>
        <v>204.99940999999998</v>
      </c>
    </row>
    <row r="5376" spans="53:55" x14ac:dyDescent="0.25">
      <c r="BA5376" s="164" t="s">
        <v>5752</v>
      </c>
      <c r="BB5376" s="164">
        <v>71.900999999999996</v>
      </c>
      <c r="BC5376" s="82">
        <f t="shared" si="100"/>
        <v>87.000209999999996</v>
      </c>
    </row>
    <row r="5377" spans="53:55" x14ac:dyDescent="0.25">
      <c r="BA5377" s="164" t="s">
        <v>5753</v>
      </c>
      <c r="BB5377" s="164">
        <v>348.76</v>
      </c>
      <c r="BC5377" s="82">
        <f t="shared" si="100"/>
        <v>421.99959999999999</v>
      </c>
    </row>
    <row r="5378" spans="53:55" x14ac:dyDescent="0.25">
      <c r="BA5378" s="164" t="s">
        <v>5754</v>
      </c>
      <c r="BB5378" s="164">
        <v>71.900999999999996</v>
      </c>
      <c r="BC5378" s="82">
        <f t="shared" si="100"/>
        <v>87.000209999999996</v>
      </c>
    </row>
    <row r="5379" spans="53:55" x14ac:dyDescent="0.25">
      <c r="BA5379" s="164" t="s">
        <v>5755</v>
      </c>
      <c r="BB5379" s="164">
        <v>366.94200000000001</v>
      </c>
      <c r="BC5379" s="82">
        <f t="shared" ref="BC5379:BC5442" si="101">BB5379*1.21</f>
        <v>443.99982</v>
      </c>
    </row>
    <row r="5380" spans="53:55" x14ac:dyDescent="0.25">
      <c r="BA5380" s="164" t="s">
        <v>5756</v>
      </c>
      <c r="BB5380" s="164">
        <v>32.231000000000002</v>
      </c>
      <c r="BC5380" s="82">
        <f t="shared" si="101"/>
        <v>38.999510000000001</v>
      </c>
    </row>
    <row r="5381" spans="53:55" x14ac:dyDescent="0.25">
      <c r="BA5381" s="164" t="s">
        <v>5757</v>
      </c>
      <c r="BB5381" s="164">
        <v>213.22300000000001</v>
      </c>
      <c r="BC5381" s="82">
        <f t="shared" si="101"/>
        <v>257.99983000000003</v>
      </c>
    </row>
    <row r="5382" spans="53:55" x14ac:dyDescent="0.25">
      <c r="BA5382" s="164" t="s">
        <v>5758</v>
      </c>
      <c r="BB5382" s="164">
        <v>23.966999999999999</v>
      </c>
      <c r="BC5382" s="82">
        <f t="shared" si="101"/>
        <v>29.000069999999997</v>
      </c>
    </row>
    <row r="5383" spans="53:55" x14ac:dyDescent="0.25">
      <c r="BA5383" s="164" t="s">
        <v>5759</v>
      </c>
      <c r="BB5383" s="164">
        <v>121.488</v>
      </c>
      <c r="BC5383" s="82">
        <f t="shared" si="101"/>
        <v>147.00047999999998</v>
      </c>
    </row>
    <row r="5384" spans="53:55" x14ac:dyDescent="0.25">
      <c r="BA5384" s="164" t="s">
        <v>5760</v>
      </c>
      <c r="BB5384" s="164">
        <v>44.628</v>
      </c>
      <c r="BC5384" s="82">
        <f t="shared" si="101"/>
        <v>53.999879999999997</v>
      </c>
    </row>
    <row r="5385" spans="53:55" x14ac:dyDescent="0.25">
      <c r="BA5385" s="164" t="s">
        <v>5761</v>
      </c>
      <c r="BB5385" s="164">
        <v>223.96700000000001</v>
      </c>
      <c r="BC5385" s="82">
        <f t="shared" si="101"/>
        <v>271.00006999999999</v>
      </c>
    </row>
    <row r="5386" spans="53:55" x14ac:dyDescent="0.25">
      <c r="BA5386" s="164" t="s">
        <v>5762</v>
      </c>
      <c r="BB5386" s="164">
        <v>35.536999999999999</v>
      </c>
      <c r="BC5386" s="82">
        <f t="shared" si="101"/>
        <v>42.999769999999998</v>
      </c>
    </row>
    <row r="5387" spans="53:55" x14ac:dyDescent="0.25">
      <c r="BA5387" s="164" t="s">
        <v>5763</v>
      </c>
      <c r="BB5387" s="164">
        <v>121.488</v>
      </c>
      <c r="BC5387" s="82">
        <f t="shared" si="101"/>
        <v>147.00047999999998</v>
      </c>
    </row>
    <row r="5388" spans="53:55" x14ac:dyDescent="0.25">
      <c r="BA5388" s="164" t="s">
        <v>5764</v>
      </c>
      <c r="BB5388" s="164">
        <v>62.81</v>
      </c>
      <c r="BC5388" s="82">
        <f t="shared" si="101"/>
        <v>76.000100000000003</v>
      </c>
    </row>
    <row r="5389" spans="53:55" x14ac:dyDescent="0.25">
      <c r="BA5389" s="164" t="s">
        <v>5765</v>
      </c>
      <c r="BB5389" s="164">
        <v>356.19799999999998</v>
      </c>
      <c r="BC5389" s="82">
        <f t="shared" si="101"/>
        <v>430.99957999999998</v>
      </c>
    </row>
    <row r="5390" spans="53:55" x14ac:dyDescent="0.25">
      <c r="BA5390" s="164" t="s">
        <v>5766</v>
      </c>
      <c r="BB5390" s="164">
        <v>44.628</v>
      </c>
      <c r="BC5390" s="82">
        <f t="shared" si="101"/>
        <v>53.999879999999997</v>
      </c>
    </row>
    <row r="5391" spans="53:55" x14ac:dyDescent="0.25">
      <c r="BA5391" s="164" t="s">
        <v>5767</v>
      </c>
      <c r="BB5391" s="164">
        <v>222.31399999999999</v>
      </c>
      <c r="BC5391" s="82">
        <f t="shared" si="101"/>
        <v>268.99993999999998</v>
      </c>
    </row>
    <row r="5392" spans="53:55" x14ac:dyDescent="0.25">
      <c r="BA5392" s="164" t="s">
        <v>5768</v>
      </c>
      <c r="BB5392" s="164">
        <v>35.536999999999999</v>
      </c>
      <c r="BC5392" s="82">
        <f t="shared" si="101"/>
        <v>42.999769999999998</v>
      </c>
    </row>
    <row r="5393" spans="53:55" x14ac:dyDescent="0.25">
      <c r="BA5393" s="164" t="s">
        <v>5769</v>
      </c>
      <c r="BB5393" s="164">
        <v>111.57</v>
      </c>
      <c r="BC5393" s="82">
        <f t="shared" si="101"/>
        <v>134.99969999999999</v>
      </c>
    </row>
    <row r="5394" spans="53:55" x14ac:dyDescent="0.25">
      <c r="BA5394" s="164" t="s">
        <v>5770</v>
      </c>
      <c r="BB5394" s="164">
        <v>90.082999999999998</v>
      </c>
      <c r="BC5394" s="82">
        <f t="shared" si="101"/>
        <v>109.00042999999999</v>
      </c>
    </row>
    <row r="5395" spans="53:55" x14ac:dyDescent="0.25">
      <c r="BA5395" s="164" t="s">
        <v>5771</v>
      </c>
      <c r="BB5395" s="164">
        <v>590.90899999999999</v>
      </c>
      <c r="BC5395" s="82">
        <f t="shared" si="101"/>
        <v>714.99988999999994</v>
      </c>
    </row>
    <row r="5396" spans="53:55" x14ac:dyDescent="0.25">
      <c r="BA5396" s="164" t="s">
        <v>5772</v>
      </c>
      <c r="BB5396" s="164">
        <v>44.628</v>
      </c>
      <c r="BC5396" s="82">
        <f t="shared" si="101"/>
        <v>53.999879999999997</v>
      </c>
    </row>
    <row r="5397" spans="53:55" x14ac:dyDescent="0.25">
      <c r="BA5397" s="164" t="s">
        <v>5773</v>
      </c>
      <c r="BB5397" s="164">
        <v>339.66899999999998</v>
      </c>
      <c r="BC5397" s="82">
        <f t="shared" si="101"/>
        <v>410.99948999999998</v>
      </c>
    </row>
    <row r="5398" spans="53:55" x14ac:dyDescent="0.25">
      <c r="BA5398" s="164" t="s">
        <v>5774</v>
      </c>
      <c r="BB5398" s="164">
        <v>44.628</v>
      </c>
      <c r="BC5398" s="82">
        <f t="shared" si="101"/>
        <v>53.999879999999997</v>
      </c>
    </row>
    <row r="5399" spans="53:55" x14ac:dyDescent="0.25">
      <c r="BA5399" s="164" t="s">
        <v>5775</v>
      </c>
      <c r="BB5399" s="164">
        <v>348.76</v>
      </c>
      <c r="BC5399" s="82">
        <f t="shared" si="101"/>
        <v>421.99959999999999</v>
      </c>
    </row>
    <row r="5400" spans="53:55" x14ac:dyDescent="0.25">
      <c r="BA5400" s="164" t="s">
        <v>5776</v>
      </c>
      <c r="BB5400" s="164">
        <v>23.14</v>
      </c>
      <c r="BC5400" s="82">
        <f t="shared" si="101"/>
        <v>27.999400000000001</v>
      </c>
    </row>
    <row r="5401" spans="53:55" x14ac:dyDescent="0.25">
      <c r="BA5401" s="164" t="s">
        <v>5777</v>
      </c>
      <c r="BB5401" s="164">
        <v>26.446000000000002</v>
      </c>
      <c r="BC5401" s="82">
        <f t="shared" si="101"/>
        <v>31.999660000000002</v>
      </c>
    </row>
    <row r="5402" spans="53:55" x14ac:dyDescent="0.25">
      <c r="BA5402" s="164" t="s">
        <v>5778</v>
      </c>
      <c r="BB5402" s="164">
        <v>95.040999999999997</v>
      </c>
      <c r="BC5402" s="82">
        <f t="shared" si="101"/>
        <v>114.99960999999999</v>
      </c>
    </row>
    <row r="5403" spans="53:55" x14ac:dyDescent="0.25">
      <c r="BA5403" s="164" t="s">
        <v>5779</v>
      </c>
      <c r="BB5403" s="164">
        <v>35.536999999999999</v>
      </c>
      <c r="BC5403" s="82">
        <f t="shared" si="101"/>
        <v>42.999769999999998</v>
      </c>
    </row>
    <row r="5404" spans="53:55" x14ac:dyDescent="0.25">
      <c r="BA5404" s="164" t="s">
        <v>5780</v>
      </c>
      <c r="BB5404" s="164">
        <v>183.471</v>
      </c>
      <c r="BC5404" s="82">
        <f t="shared" si="101"/>
        <v>221.99991</v>
      </c>
    </row>
    <row r="5405" spans="53:55" x14ac:dyDescent="0.25">
      <c r="BA5405" s="164" t="s">
        <v>5781</v>
      </c>
      <c r="BB5405" s="164">
        <v>53.719000000000001</v>
      </c>
      <c r="BC5405" s="82">
        <f t="shared" si="101"/>
        <v>64.999989999999997</v>
      </c>
    </row>
    <row r="5406" spans="53:55" x14ac:dyDescent="0.25">
      <c r="BA5406" s="164" t="s">
        <v>5782</v>
      </c>
      <c r="BB5406" s="164">
        <v>272.72699999999998</v>
      </c>
      <c r="BC5406" s="82">
        <f t="shared" si="101"/>
        <v>329.99966999999998</v>
      </c>
    </row>
    <row r="5407" spans="53:55" x14ac:dyDescent="0.25">
      <c r="BA5407" s="164" t="s">
        <v>5783</v>
      </c>
      <c r="BB5407" s="164">
        <v>71.900999999999996</v>
      </c>
      <c r="BC5407" s="82">
        <f t="shared" si="101"/>
        <v>87.000209999999996</v>
      </c>
    </row>
    <row r="5408" spans="53:55" x14ac:dyDescent="0.25">
      <c r="BA5408" s="164" t="s">
        <v>5784</v>
      </c>
      <c r="BB5408" s="164">
        <v>224.79300000000001</v>
      </c>
      <c r="BC5408" s="82">
        <f t="shared" si="101"/>
        <v>271.99952999999999</v>
      </c>
    </row>
    <row r="5409" spans="53:55" x14ac:dyDescent="0.25">
      <c r="BA5409" s="164" t="s">
        <v>5785</v>
      </c>
      <c r="BB5409" s="164">
        <v>62.81</v>
      </c>
      <c r="BC5409" s="82">
        <f t="shared" si="101"/>
        <v>76.000100000000003</v>
      </c>
    </row>
    <row r="5410" spans="53:55" x14ac:dyDescent="0.25">
      <c r="BA5410" s="164" t="s">
        <v>5786</v>
      </c>
      <c r="BB5410" s="164">
        <v>319.83499999999998</v>
      </c>
      <c r="BC5410" s="82">
        <f t="shared" si="101"/>
        <v>387.00034999999997</v>
      </c>
    </row>
    <row r="5411" spans="53:55" x14ac:dyDescent="0.25">
      <c r="BA5411" s="164" t="s">
        <v>5787</v>
      </c>
      <c r="BB5411" s="164">
        <v>62.81</v>
      </c>
      <c r="BC5411" s="82">
        <f t="shared" si="101"/>
        <v>76.000100000000003</v>
      </c>
    </row>
    <row r="5412" spans="53:55" x14ac:dyDescent="0.25">
      <c r="BA5412" s="164" t="s">
        <v>5788</v>
      </c>
      <c r="BB5412" s="164">
        <v>358.678</v>
      </c>
      <c r="BC5412" s="82">
        <f t="shared" si="101"/>
        <v>434.00038000000001</v>
      </c>
    </row>
    <row r="5413" spans="53:55" x14ac:dyDescent="0.25">
      <c r="BA5413" s="164" t="s">
        <v>5789</v>
      </c>
      <c r="BB5413" s="164">
        <v>382.64499999999998</v>
      </c>
      <c r="BC5413" s="82">
        <f t="shared" si="101"/>
        <v>463.00044999999994</v>
      </c>
    </row>
    <row r="5414" spans="53:55" x14ac:dyDescent="0.25">
      <c r="BA5414" s="164" t="s">
        <v>5790</v>
      </c>
      <c r="BB5414" s="164">
        <v>382.64499999999998</v>
      </c>
      <c r="BC5414" s="82">
        <f t="shared" si="101"/>
        <v>463.00044999999994</v>
      </c>
    </row>
    <row r="5415" spans="53:55" x14ac:dyDescent="0.25">
      <c r="BA5415" s="164" t="s">
        <v>5791</v>
      </c>
      <c r="BB5415" s="164">
        <v>469.42200000000003</v>
      </c>
      <c r="BC5415" s="82">
        <f t="shared" si="101"/>
        <v>568.00062000000003</v>
      </c>
    </row>
    <row r="5416" spans="53:55" x14ac:dyDescent="0.25">
      <c r="BA5416" s="164" t="s">
        <v>5792</v>
      </c>
      <c r="BB5416" s="164">
        <v>469.42200000000003</v>
      </c>
      <c r="BC5416" s="82">
        <f t="shared" si="101"/>
        <v>568.00062000000003</v>
      </c>
    </row>
    <row r="5417" spans="53:55" x14ac:dyDescent="0.25">
      <c r="BA5417" s="164" t="s">
        <v>5793</v>
      </c>
      <c r="BB5417" s="164">
        <v>564.46299999999997</v>
      </c>
      <c r="BC5417" s="82">
        <f t="shared" si="101"/>
        <v>683.00022999999999</v>
      </c>
    </row>
    <row r="5418" spans="53:55" x14ac:dyDescent="0.25">
      <c r="BA5418" s="164" t="s">
        <v>5794</v>
      </c>
      <c r="BB5418" s="164">
        <v>564.46299999999997</v>
      </c>
      <c r="BC5418" s="82">
        <f t="shared" si="101"/>
        <v>683.00022999999999</v>
      </c>
    </row>
    <row r="5419" spans="53:55" x14ac:dyDescent="0.25">
      <c r="BA5419" s="164" t="s">
        <v>5795</v>
      </c>
      <c r="BB5419" s="164">
        <v>619.83500000000004</v>
      </c>
      <c r="BC5419" s="82">
        <f t="shared" si="101"/>
        <v>750.00035000000003</v>
      </c>
    </row>
    <row r="5420" spans="53:55" x14ac:dyDescent="0.25">
      <c r="BA5420" s="164" t="s">
        <v>5796</v>
      </c>
      <c r="BB5420" s="164">
        <v>619.83500000000004</v>
      </c>
      <c r="BC5420" s="82">
        <f t="shared" si="101"/>
        <v>750.00035000000003</v>
      </c>
    </row>
    <row r="5421" spans="53:55" x14ac:dyDescent="0.25">
      <c r="BA5421" s="164" t="s">
        <v>5797</v>
      </c>
      <c r="BB5421" s="164">
        <v>737.19</v>
      </c>
      <c r="BC5421" s="82">
        <f t="shared" si="101"/>
        <v>891.99990000000003</v>
      </c>
    </row>
    <row r="5422" spans="53:55" x14ac:dyDescent="0.25">
      <c r="BA5422" s="164" t="s">
        <v>5798</v>
      </c>
      <c r="BB5422" s="164">
        <v>842.149</v>
      </c>
      <c r="BC5422" s="82">
        <f t="shared" si="101"/>
        <v>1019.0002899999999</v>
      </c>
    </row>
    <row r="5423" spans="53:55" x14ac:dyDescent="0.25">
      <c r="BA5423" s="164" t="s">
        <v>5799</v>
      </c>
      <c r="BB5423" s="164">
        <v>1771.9010000000001</v>
      </c>
      <c r="BC5423" s="82">
        <f t="shared" si="101"/>
        <v>2144.0002100000002</v>
      </c>
    </row>
    <row r="5424" spans="53:55" x14ac:dyDescent="0.25">
      <c r="BA5424" s="164" t="s">
        <v>5800</v>
      </c>
      <c r="BB5424" s="164">
        <v>12.397</v>
      </c>
      <c r="BC5424" s="82">
        <f t="shared" si="101"/>
        <v>15.00037</v>
      </c>
    </row>
    <row r="5425" spans="53:55" x14ac:dyDescent="0.25">
      <c r="BA5425" s="164" t="s">
        <v>5801</v>
      </c>
      <c r="BB5425" s="164">
        <v>144.62799999999999</v>
      </c>
      <c r="BC5425" s="82">
        <f t="shared" si="101"/>
        <v>174.99987999999999</v>
      </c>
    </row>
    <row r="5426" spans="53:55" x14ac:dyDescent="0.25">
      <c r="BA5426" s="164" t="s">
        <v>5802</v>
      </c>
      <c r="BB5426" s="164">
        <v>164.46299999999999</v>
      </c>
      <c r="BC5426" s="82">
        <f t="shared" si="101"/>
        <v>199.00022999999999</v>
      </c>
    </row>
    <row r="5427" spans="53:55" x14ac:dyDescent="0.25">
      <c r="BA5427" s="164" t="s">
        <v>5803</v>
      </c>
      <c r="BB5427" s="164">
        <v>194.215</v>
      </c>
      <c r="BC5427" s="82">
        <f t="shared" si="101"/>
        <v>235.00014999999999</v>
      </c>
    </row>
    <row r="5428" spans="53:55" x14ac:dyDescent="0.25">
      <c r="BA5428" s="164" t="s">
        <v>5804</v>
      </c>
      <c r="BB5428" s="164">
        <v>206.61199999999999</v>
      </c>
      <c r="BC5428" s="82">
        <f t="shared" si="101"/>
        <v>250.00051999999999</v>
      </c>
    </row>
    <row r="5429" spans="53:55" x14ac:dyDescent="0.25">
      <c r="BA5429" s="164" t="s">
        <v>5805</v>
      </c>
      <c r="BB5429" s="164">
        <v>219.00800000000001</v>
      </c>
      <c r="BC5429" s="82">
        <f t="shared" si="101"/>
        <v>264.99968000000001</v>
      </c>
    </row>
    <row r="5430" spans="53:55" x14ac:dyDescent="0.25">
      <c r="BA5430" s="164" t="s">
        <v>5806</v>
      </c>
      <c r="BB5430" s="164">
        <v>247.107</v>
      </c>
      <c r="BC5430" s="82">
        <f t="shared" si="101"/>
        <v>298.99946999999997</v>
      </c>
    </row>
    <row r="5431" spans="53:55" x14ac:dyDescent="0.25">
      <c r="BA5431" s="164" t="s">
        <v>5807</v>
      </c>
      <c r="BB5431" s="164">
        <v>231.405</v>
      </c>
      <c r="BC5431" s="82">
        <f t="shared" si="101"/>
        <v>280.00004999999999</v>
      </c>
    </row>
    <row r="5432" spans="53:55" x14ac:dyDescent="0.25">
      <c r="BA5432" s="164" t="s">
        <v>5808</v>
      </c>
      <c r="BB5432" s="164">
        <v>247.107</v>
      </c>
      <c r="BC5432" s="82">
        <f t="shared" si="101"/>
        <v>298.99946999999997</v>
      </c>
    </row>
    <row r="5433" spans="53:55" x14ac:dyDescent="0.25">
      <c r="BA5433" s="164" t="s">
        <v>5809</v>
      </c>
      <c r="BB5433" s="164">
        <v>288.43</v>
      </c>
      <c r="BC5433" s="82">
        <f t="shared" si="101"/>
        <v>349.00029999999998</v>
      </c>
    </row>
    <row r="5434" spans="53:55" x14ac:dyDescent="0.25">
      <c r="BA5434" s="164" t="s">
        <v>5810</v>
      </c>
      <c r="BB5434" s="164">
        <v>28.099</v>
      </c>
      <c r="BC5434" s="82">
        <f t="shared" si="101"/>
        <v>33.999789999999997</v>
      </c>
    </row>
    <row r="5435" spans="53:55" x14ac:dyDescent="0.25">
      <c r="BA5435" s="164" t="s">
        <v>5811</v>
      </c>
      <c r="BB5435" s="164">
        <v>25.62</v>
      </c>
      <c r="BC5435" s="82">
        <f t="shared" si="101"/>
        <v>31.0002</v>
      </c>
    </row>
    <row r="5436" spans="53:55" x14ac:dyDescent="0.25">
      <c r="BA5436" s="164" t="s">
        <v>5812</v>
      </c>
      <c r="BB5436" s="164">
        <v>20.66</v>
      </c>
      <c r="BC5436" s="82">
        <f t="shared" si="101"/>
        <v>24.9986</v>
      </c>
    </row>
    <row r="5437" spans="53:55" x14ac:dyDescent="0.25">
      <c r="BA5437" s="164" t="s">
        <v>5813</v>
      </c>
      <c r="BB5437" s="164">
        <v>9.0500000000000007</v>
      </c>
      <c r="BC5437" s="82">
        <f t="shared" si="101"/>
        <v>10.9505</v>
      </c>
    </row>
    <row r="5438" spans="53:55" x14ac:dyDescent="0.25">
      <c r="BA5438" s="164" t="s">
        <v>5814</v>
      </c>
      <c r="BB5438" s="164">
        <v>8.18</v>
      </c>
      <c r="BC5438" s="82">
        <f t="shared" si="101"/>
        <v>9.8978000000000002</v>
      </c>
    </row>
    <row r="5439" spans="53:55" x14ac:dyDescent="0.25">
      <c r="BA5439" s="164" t="s">
        <v>5815</v>
      </c>
      <c r="BB5439" s="164">
        <v>13.22</v>
      </c>
      <c r="BC5439" s="82">
        <f t="shared" si="101"/>
        <v>15.9962</v>
      </c>
    </row>
    <row r="5440" spans="53:55" x14ac:dyDescent="0.25">
      <c r="BA5440" s="164" t="s">
        <v>5816</v>
      </c>
      <c r="BB5440" s="164">
        <v>8.2639999999999993</v>
      </c>
      <c r="BC5440" s="82">
        <f t="shared" si="101"/>
        <v>9.9994399999999981</v>
      </c>
    </row>
    <row r="5441" spans="53:55" x14ac:dyDescent="0.25">
      <c r="BA5441" s="164" t="s">
        <v>5817</v>
      </c>
      <c r="BB5441" s="164">
        <v>12.397</v>
      </c>
      <c r="BC5441" s="82">
        <f t="shared" si="101"/>
        <v>15.00037</v>
      </c>
    </row>
    <row r="5442" spans="53:55" x14ac:dyDescent="0.25">
      <c r="BA5442" s="164" t="s">
        <v>5818</v>
      </c>
      <c r="BB5442" s="164">
        <v>8.26</v>
      </c>
      <c r="BC5442" s="82">
        <f t="shared" si="101"/>
        <v>9.9946000000000002</v>
      </c>
    </row>
    <row r="5443" spans="53:55" x14ac:dyDescent="0.25">
      <c r="BA5443" s="164" t="s">
        <v>5819</v>
      </c>
      <c r="BB5443" s="164">
        <v>8.26</v>
      </c>
      <c r="BC5443" s="82">
        <f t="shared" ref="BC5443:BC5506" si="102">BB5443*1.21</f>
        <v>9.9946000000000002</v>
      </c>
    </row>
    <row r="5444" spans="53:55" x14ac:dyDescent="0.25">
      <c r="BA5444" s="164" t="s">
        <v>5820</v>
      </c>
      <c r="BB5444" s="164">
        <v>417.35500000000002</v>
      </c>
      <c r="BC5444" s="82">
        <f t="shared" si="102"/>
        <v>504.99955</v>
      </c>
    </row>
    <row r="5445" spans="53:55" x14ac:dyDescent="0.25">
      <c r="BA5445" s="164" t="s">
        <v>5821</v>
      </c>
      <c r="BB5445" s="164">
        <v>454.54599999999999</v>
      </c>
      <c r="BC5445" s="82">
        <f t="shared" si="102"/>
        <v>550.00065999999993</v>
      </c>
    </row>
    <row r="5446" spans="53:55" x14ac:dyDescent="0.25">
      <c r="BA5446" s="164" t="s">
        <v>5822</v>
      </c>
      <c r="BB5446" s="164">
        <v>78.510000000000005</v>
      </c>
      <c r="BC5446" s="82">
        <f t="shared" si="102"/>
        <v>94.997100000000003</v>
      </c>
    </row>
    <row r="5447" spans="53:55" x14ac:dyDescent="0.25">
      <c r="BA5447" s="164" t="s">
        <v>5823</v>
      </c>
      <c r="BB5447" s="164">
        <v>109.09099999999999</v>
      </c>
      <c r="BC5447" s="82">
        <f t="shared" si="102"/>
        <v>132.00010999999998</v>
      </c>
    </row>
    <row r="5448" spans="53:55" x14ac:dyDescent="0.25">
      <c r="BA5448" s="164" t="s">
        <v>5824</v>
      </c>
      <c r="BB5448" s="164">
        <v>537.19000000000005</v>
      </c>
      <c r="BC5448" s="82">
        <f t="shared" si="102"/>
        <v>649.99990000000003</v>
      </c>
    </row>
    <row r="5449" spans="53:55" x14ac:dyDescent="0.25">
      <c r="BA5449" s="164" t="s">
        <v>5825</v>
      </c>
      <c r="BB5449" s="164">
        <v>124.79300000000001</v>
      </c>
      <c r="BC5449" s="82">
        <f t="shared" si="102"/>
        <v>150.99952999999999</v>
      </c>
    </row>
    <row r="5450" spans="53:55" x14ac:dyDescent="0.25">
      <c r="BA5450" s="164" t="s">
        <v>5826</v>
      </c>
      <c r="BB5450" s="164">
        <v>386.77699999999999</v>
      </c>
      <c r="BC5450" s="82">
        <f t="shared" si="102"/>
        <v>468.00016999999997</v>
      </c>
    </row>
    <row r="5451" spans="53:55" x14ac:dyDescent="0.25">
      <c r="BA5451" s="164" t="s">
        <v>5827</v>
      </c>
      <c r="BB5451" s="164">
        <v>33.017000000000003</v>
      </c>
      <c r="BC5451" s="82">
        <f t="shared" si="102"/>
        <v>39.950569999999999</v>
      </c>
    </row>
    <row r="5452" spans="53:55" x14ac:dyDescent="0.25">
      <c r="BA5452" s="164" t="s">
        <v>5828</v>
      </c>
      <c r="BB5452" s="164">
        <v>37.19</v>
      </c>
      <c r="BC5452" s="82">
        <f t="shared" si="102"/>
        <v>44.999899999999997</v>
      </c>
    </row>
    <row r="5453" spans="53:55" x14ac:dyDescent="0.25">
      <c r="BA5453" s="164" t="s">
        <v>5829</v>
      </c>
      <c r="BB5453" s="164">
        <v>37.19</v>
      </c>
      <c r="BC5453" s="82">
        <f t="shared" si="102"/>
        <v>44.999899999999997</v>
      </c>
    </row>
    <row r="5454" spans="53:55" x14ac:dyDescent="0.25">
      <c r="BA5454" s="164" t="s">
        <v>5830</v>
      </c>
      <c r="BB5454" s="164">
        <v>66.116</v>
      </c>
      <c r="BC5454" s="82">
        <f t="shared" si="102"/>
        <v>80.000360000000001</v>
      </c>
    </row>
    <row r="5455" spans="53:55" x14ac:dyDescent="0.25">
      <c r="BA5455" s="164" t="s">
        <v>5831</v>
      </c>
      <c r="BB5455" s="164">
        <v>49.17</v>
      </c>
      <c r="BC5455" s="82">
        <f t="shared" si="102"/>
        <v>59.495699999999999</v>
      </c>
    </row>
    <row r="5456" spans="53:55" x14ac:dyDescent="0.25">
      <c r="BA5456" s="164" t="s">
        <v>5832</v>
      </c>
      <c r="BB5456" s="164">
        <v>46.280999999999999</v>
      </c>
      <c r="BC5456" s="82">
        <f t="shared" si="102"/>
        <v>56.000009999999996</v>
      </c>
    </row>
    <row r="5457" spans="53:55" x14ac:dyDescent="0.25">
      <c r="BA5457" s="164" t="s">
        <v>5833</v>
      </c>
      <c r="BB5457" s="164">
        <v>57.44</v>
      </c>
      <c r="BC5457" s="82">
        <f t="shared" si="102"/>
        <v>69.502399999999994</v>
      </c>
    </row>
    <row r="5458" spans="53:55" x14ac:dyDescent="0.25">
      <c r="BA5458" s="164" t="s">
        <v>5834</v>
      </c>
      <c r="BB5458" s="164">
        <v>52.066000000000003</v>
      </c>
      <c r="BC5458" s="82">
        <f t="shared" si="102"/>
        <v>62.999859999999998</v>
      </c>
    </row>
    <row r="5459" spans="53:55" x14ac:dyDescent="0.25">
      <c r="BA5459" s="164" t="s">
        <v>5835</v>
      </c>
      <c r="BB5459" s="164">
        <v>47.81</v>
      </c>
      <c r="BC5459" s="82">
        <f t="shared" si="102"/>
        <v>57.850099999999998</v>
      </c>
    </row>
    <row r="5460" spans="53:55" x14ac:dyDescent="0.25">
      <c r="BA5460" s="164" t="s">
        <v>5836</v>
      </c>
      <c r="BB5460" s="164">
        <v>45.52</v>
      </c>
      <c r="BC5460" s="82">
        <f t="shared" si="102"/>
        <v>55.0792</v>
      </c>
    </row>
    <row r="5461" spans="53:55" x14ac:dyDescent="0.25">
      <c r="BA5461" s="164" t="s">
        <v>5837</v>
      </c>
      <c r="BB5461" s="164">
        <v>56</v>
      </c>
      <c r="BC5461" s="82">
        <f t="shared" si="102"/>
        <v>67.759999999999991</v>
      </c>
    </row>
    <row r="5462" spans="53:55" x14ac:dyDescent="0.25">
      <c r="BA5462" s="164" t="s">
        <v>5838</v>
      </c>
      <c r="BB5462" s="164">
        <v>51.32</v>
      </c>
      <c r="BC5462" s="82">
        <f t="shared" si="102"/>
        <v>62.097200000000001</v>
      </c>
    </row>
    <row r="5463" spans="53:55" x14ac:dyDescent="0.25">
      <c r="BA5463" s="164" t="s">
        <v>5839</v>
      </c>
      <c r="BB5463" s="164">
        <v>41.32</v>
      </c>
      <c r="BC5463" s="82">
        <f t="shared" si="102"/>
        <v>49.997199999999999</v>
      </c>
    </row>
    <row r="5464" spans="53:55" x14ac:dyDescent="0.25">
      <c r="BA5464" s="164" t="s">
        <v>5840</v>
      </c>
      <c r="BB5464" s="164">
        <v>234.08</v>
      </c>
      <c r="BC5464" s="82">
        <f t="shared" si="102"/>
        <v>283.23680000000002</v>
      </c>
    </row>
    <row r="5465" spans="53:55" x14ac:dyDescent="0.25">
      <c r="BA5465" s="164" t="s">
        <v>5841</v>
      </c>
      <c r="BB5465" s="164">
        <v>72.31</v>
      </c>
      <c r="BC5465" s="82">
        <f t="shared" si="102"/>
        <v>87.495099999999994</v>
      </c>
    </row>
    <row r="5466" spans="53:55" x14ac:dyDescent="0.25">
      <c r="BA5466" s="164" t="s">
        <v>5842</v>
      </c>
      <c r="BB5466" s="164">
        <v>141.94999999999999</v>
      </c>
      <c r="BC5466" s="82">
        <f t="shared" si="102"/>
        <v>171.75949999999997</v>
      </c>
    </row>
    <row r="5467" spans="53:55" x14ac:dyDescent="0.25">
      <c r="BA5467" s="164" t="s">
        <v>5843</v>
      </c>
      <c r="BB5467" s="164">
        <v>141.94999999999999</v>
      </c>
      <c r="BC5467" s="82">
        <f t="shared" si="102"/>
        <v>171.75949999999997</v>
      </c>
    </row>
    <row r="5468" spans="53:55" x14ac:dyDescent="0.25">
      <c r="BA5468" s="164" t="s">
        <v>5844</v>
      </c>
      <c r="BB5468" s="164">
        <v>141.94999999999999</v>
      </c>
      <c r="BC5468" s="82">
        <f t="shared" si="102"/>
        <v>171.75949999999997</v>
      </c>
    </row>
    <row r="5469" spans="53:55" x14ac:dyDescent="0.25">
      <c r="BA5469" s="164" t="s">
        <v>5845</v>
      </c>
      <c r="BB5469" s="164">
        <v>141.94999999999999</v>
      </c>
      <c r="BC5469" s="82">
        <f t="shared" si="102"/>
        <v>171.75949999999997</v>
      </c>
    </row>
    <row r="5470" spans="53:55" x14ac:dyDescent="0.25">
      <c r="BA5470" s="164" t="s">
        <v>5846</v>
      </c>
      <c r="BB5470" s="164">
        <v>141.94999999999999</v>
      </c>
      <c r="BC5470" s="82">
        <f t="shared" si="102"/>
        <v>171.75949999999997</v>
      </c>
    </row>
    <row r="5471" spans="53:55" x14ac:dyDescent="0.25">
      <c r="BA5471" s="164" t="s">
        <v>5847</v>
      </c>
      <c r="BB5471" s="164">
        <v>45.52</v>
      </c>
      <c r="BC5471" s="82">
        <f t="shared" si="102"/>
        <v>55.0792</v>
      </c>
    </row>
    <row r="5472" spans="53:55" x14ac:dyDescent="0.25">
      <c r="BA5472" s="164" t="s">
        <v>5848</v>
      </c>
      <c r="BB5472" s="164">
        <v>108.95</v>
      </c>
      <c r="BC5472" s="82">
        <f t="shared" si="102"/>
        <v>131.8295</v>
      </c>
    </row>
    <row r="5473" spans="53:55" x14ac:dyDescent="0.25">
      <c r="BA5473" s="164" t="s">
        <v>5849</v>
      </c>
      <c r="BB5473" s="164">
        <v>83.47</v>
      </c>
      <c r="BC5473" s="82">
        <f t="shared" si="102"/>
        <v>100.9987</v>
      </c>
    </row>
    <row r="5474" spans="53:55" x14ac:dyDescent="0.25">
      <c r="BA5474" s="164" t="s">
        <v>5850</v>
      </c>
      <c r="BB5474" s="164">
        <v>49.587000000000003</v>
      </c>
      <c r="BC5474" s="82">
        <f t="shared" si="102"/>
        <v>60.00027</v>
      </c>
    </row>
    <row r="5475" spans="53:55" x14ac:dyDescent="0.25">
      <c r="BA5475" s="164" t="s">
        <v>5851</v>
      </c>
      <c r="BB5475" s="164">
        <v>165.69</v>
      </c>
      <c r="BC5475" s="82">
        <f t="shared" si="102"/>
        <v>200.48489999999998</v>
      </c>
    </row>
    <row r="5476" spans="53:55" x14ac:dyDescent="0.25">
      <c r="BA5476" s="164" t="s">
        <v>5852</v>
      </c>
      <c r="BB5476" s="164">
        <v>85.92</v>
      </c>
      <c r="BC5476" s="82">
        <f t="shared" si="102"/>
        <v>103.9632</v>
      </c>
    </row>
    <row r="5477" spans="53:55" x14ac:dyDescent="0.25">
      <c r="BA5477" s="164" t="s">
        <v>5853</v>
      </c>
      <c r="BB5477" s="164">
        <v>55.24</v>
      </c>
      <c r="BC5477" s="82">
        <f t="shared" si="102"/>
        <v>66.840400000000002</v>
      </c>
    </row>
    <row r="5478" spans="53:55" x14ac:dyDescent="0.25">
      <c r="BA5478" s="164" t="s">
        <v>5854</v>
      </c>
      <c r="BB5478" s="164">
        <v>208.65</v>
      </c>
      <c r="BC5478" s="82">
        <f t="shared" si="102"/>
        <v>252.4665</v>
      </c>
    </row>
    <row r="5479" spans="53:55" x14ac:dyDescent="0.25">
      <c r="BA5479" s="164" t="s">
        <v>5855</v>
      </c>
      <c r="BB5479" s="164">
        <v>82.38</v>
      </c>
      <c r="BC5479" s="82">
        <f t="shared" si="102"/>
        <v>99.679799999999986</v>
      </c>
    </row>
    <row r="5480" spans="53:55" x14ac:dyDescent="0.25">
      <c r="BA5480" s="164" t="s">
        <v>5856</v>
      </c>
      <c r="BB5480" s="164">
        <v>168.52</v>
      </c>
      <c r="BC5480" s="82">
        <f t="shared" si="102"/>
        <v>203.9092</v>
      </c>
    </row>
    <row r="5481" spans="53:55" x14ac:dyDescent="0.25">
      <c r="BA5481" s="164" t="s">
        <v>5857</v>
      </c>
      <c r="BB5481" s="164">
        <v>45.52</v>
      </c>
      <c r="BC5481" s="82">
        <f t="shared" si="102"/>
        <v>55.0792</v>
      </c>
    </row>
    <row r="5482" spans="53:55" x14ac:dyDescent="0.25">
      <c r="BA5482" s="164" t="s">
        <v>5858</v>
      </c>
      <c r="BB5482" s="164">
        <v>42.55</v>
      </c>
      <c r="BC5482" s="82">
        <f t="shared" si="102"/>
        <v>51.485499999999995</v>
      </c>
    </row>
    <row r="5483" spans="53:55" x14ac:dyDescent="0.25">
      <c r="BA5483" s="164" t="s">
        <v>5859</v>
      </c>
      <c r="BB5483" s="164">
        <v>129.81</v>
      </c>
      <c r="BC5483" s="82">
        <f t="shared" si="102"/>
        <v>157.0701</v>
      </c>
    </row>
    <row r="5484" spans="53:55" x14ac:dyDescent="0.25">
      <c r="BA5484" s="164" t="s">
        <v>5860</v>
      </c>
      <c r="BB5484" s="164">
        <v>70.760000000000005</v>
      </c>
      <c r="BC5484" s="82">
        <f t="shared" si="102"/>
        <v>85.619600000000005</v>
      </c>
    </row>
    <row r="5485" spans="53:55" x14ac:dyDescent="0.25">
      <c r="BA5485" s="164" t="s">
        <v>5861</v>
      </c>
      <c r="BB5485" s="164">
        <v>129.81</v>
      </c>
      <c r="BC5485" s="82">
        <f t="shared" si="102"/>
        <v>157.0701</v>
      </c>
    </row>
    <row r="5486" spans="53:55" x14ac:dyDescent="0.25">
      <c r="BA5486" s="164" t="s">
        <v>5862</v>
      </c>
      <c r="BB5486" s="164">
        <v>71.06</v>
      </c>
      <c r="BC5486" s="82">
        <f t="shared" si="102"/>
        <v>85.982600000000005</v>
      </c>
    </row>
    <row r="5487" spans="53:55" x14ac:dyDescent="0.25">
      <c r="BA5487" s="164" t="s">
        <v>5863</v>
      </c>
      <c r="BB5487" s="164">
        <v>86.77</v>
      </c>
      <c r="BC5487" s="82">
        <f t="shared" si="102"/>
        <v>104.99169999999999</v>
      </c>
    </row>
    <row r="5488" spans="53:55" x14ac:dyDescent="0.25">
      <c r="BA5488" s="164" t="s">
        <v>5864</v>
      </c>
      <c r="BB5488" s="164">
        <v>107.27</v>
      </c>
      <c r="BC5488" s="82">
        <f t="shared" si="102"/>
        <v>129.79669999999999</v>
      </c>
    </row>
    <row r="5489" spans="53:55" x14ac:dyDescent="0.25">
      <c r="BA5489" s="164" t="s">
        <v>5865</v>
      </c>
      <c r="BB5489" s="164">
        <v>54.545000000000002</v>
      </c>
      <c r="BC5489" s="82">
        <f t="shared" si="102"/>
        <v>65.999449999999996</v>
      </c>
    </row>
    <row r="5490" spans="53:55" x14ac:dyDescent="0.25">
      <c r="BA5490" s="164" t="s">
        <v>5866</v>
      </c>
      <c r="BB5490" s="164">
        <v>109.28</v>
      </c>
      <c r="BC5490" s="82">
        <f t="shared" si="102"/>
        <v>132.22880000000001</v>
      </c>
    </row>
    <row r="5491" spans="53:55" x14ac:dyDescent="0.25">
      <c r="BA5491" s="164" t="s">
        <v>5867</v>
      </c>
      <c r="BB5491" s="164">
        <v>102.2</v>
      </c>
      <c r="BC5491" s="82">
        <f t="shared" si="102"/>
        <v>123.66200000000001</v>
      </c>
    </row>
    <row r="5492" spans="53:55" x14ac:dyDescent="0.25">
      <c r="BA5492" s="164" t="s">
        <v>5868</v>
      </c>
      <c r="BB5492" s="164">
        <v>47.81</v>
      </c>
      <c r="BC5492" s="82">
        <f t="shared" si="102"/>
        <v>57.850099999999998</v>
      </c>
    </row>
    <row r="5493" spans="53:55" x14ac:dyDescent="0.25">
      <c r="BA5493" s="164" t="s">
        <v>5869</v>
      </c>
      <c r="BB5493" s="164">
        <v>84.67</v>
      </c>
      <c r="BC5493" s="82">
        <f t="shared" si="102"/>
        <v>102.4507</v>
      </c>
    </row>
    <row r="5494" spans="53:55" x14ac:dyDescent="0.25">
      <c r="BA5494" s="164" t="s">
        <v>5870</v>
      </c>
      <c r="BB5494" s="164">
        <v>305.08</v>
      </c>
      <c r="BC5494" s="82">
        <f t="shared" si="102"/>
        <v>369.14679999999998</v>
      </c>
    </row>
    <row r="5495" spans="53:55" x14ac:dyDescent="0.25">
      <c r="BA5495" s="164" t="s">
        <v>5871</v>
      </c>
      <c r="BB5495" s="164">
        <v>50.37</v>
      </c>
      <c r="BC5495" s="82">
        <f t="shared" si="102"/>
        <v>60.947699999999998</v>
      </c>
    </row>
    <row r="5496" spans="53:55" x14ac:dyDescent="0.25">
      <c r="BA5496" s="164" t="s">
        <v>5872</v>
      </c>
      <c r="BB5496" s="164">
        <v>139.94</v>
      </c>
      <c r="BC5496" s="82">
        <f t="shared" si="102"/>
        <v>169.32739999999998</v>
      </c>
    </row>
    <row r="5497" spans="53:55" x14ac:dyDescent="0.25">
      <c r="BA5497" s="164" t="s">
        <v>5873</v>
      </c>
      <c r="BB5497" s="164">
        <v>72.31</v>
      </c>
      <c r="BC5497" s="82">
        <f t="shared" si="102"/>
        <v>87.495099999999994</v>
      </c>
    </row>
    <row r="5498" spans="53:55" x14ac:dyDescent="0.25">
      <c r="BA5498" s="164" t="s">
        <v>5874</v>
      </c>
      <c r="BB5498" s="164">
        <v>45.22</v>
      </c>
      <c r="BC5498" s="82">
        <f t="shared" si="102"/>
        <v>54.716199999999994</v>
      </c>
    </row>
    <row r="5499" spans="53:55" x14ac:dyDescent="0.25">
      <c r="BA5499" s="164" t="s">
        <v>5875</v>
      </c>
      <c r="BB5499" s="164">
        <v>161.83000000000001</v>
      </c>
      <c r="BC5499" s="82">
        <f t="shared" si="102"/>
        <v>195.8143</v>
      </c>
    </row>
    <row r="5500" spans="53:55" x14ac:dyDescent="0.25">
      <c r="BA5500" s="164" t="s">
        <v>5876</v>
      </c>
      <c r="BB5500" s="164">
        <v>90.88</v>
      </c>
      <c r="BC5500" s="82">
        <f t="shared" si="102"/>
        <v>109.9648</v>
      </c>
    </row>
    <row r="5501" spans="53:55" x14ac:dyDescent="0.25">
      <c r="BA5501" s="164" t="s">
        <v>5877</v>
      </c>
      <c r="BB5501" s="164">
        <v>62.37</v>
      </c>
      <c r="BC5501" s="82">
        <f t="shared" si="102"/>
        <v>75.467699999999994</v>
      </c>
    </row>
    <row r="5502" spans="53:55" x14ac:dyDescent="0.25">
      <c r="BA5502" s="164" t="s">
        <v>5878</v>
      </c>
      <c r="BB5502" s="164">
        <v>170.92</v>
      </c>
      <c r="BC5502" s="82">
        <f t="shared" si="102"/>
        <v>206.81319999999997</v>
      </c>
    </row>
    <row r="5503" spans="53:55" x14ac:dyDescent="0.25">
      <c r="BA5503" s="164" t="s">
        <v>5879</v>
      </c>
      <c r="BB5503" s="164">
        <v>170.92</v>
      </c>
      <c r="BC5503" s="82">
        <f t="shared" si="102"/>
        <v>206.81319999999997</v>
      </c>
    </row>
    <row r="5504" spans="53:55" x14ac:dyDescent="0.25">
      <c r="BA5504" s="164" t="s">
        <v>5880</v>
      </c>
      <c r="BB5504" s="164">
        <v>170.92</v>
      </c>
      <c r="BC5504" s="82">
        <f t="shared" si="102"/>
        <v>206.81319999999997</v>
      </c>
    </row>
    <row r="5505" spans="53:55" x14ac:dyDescent="0.25">
      <c r="BA5505" s="164" t="s">
        <v>5881</v>
      </c>
      <c r="BB5505" s="164">
        <v>170.92</v>
      </c>
      <c r="BC5505" s="82">
        <f t="shared" si="102"/>
        <v>206.81319999999997</v>
      </c>
    </row>
    <row r="5506" spans="53:55" x14ac:dyDescent="0.25">
      <c r="BA5506" s="164" t="s">
        <v>5882</v>
      </c>
      <c r="BB5506" s="164">
        <v>170.92</v>
      </c>
      <c r="BC5506" s="82">
        <f t="shared" si="102"/>
        <v>206.81319999999997</v>
      </c>
    </row>
    <row r="5507" spans="53:55" x14ac:dyDescent="0.25">
      <c r="BA5507" s="164" t="s">
        <v>5883</v>
      </c>
      <c r="BB5507" s="164">
        <v>363.63600000000002</v>
      </c>
      <c r="BC5507" s="82">
        <f t="shared" ref="BC5507:BC5570" si="103">BB5507*1.21</f>
        <v>439.99956000000003</v>
      </c>
    </row>
    <row r="5508" spans="53:55" x14ac:dyDescent="0.25">
      <c r="BA5508" s="164" t="s">
        <v>5884</v>
      </c>
      <c r="BB5508" s="164">
        <v>363.63600000000002</v>
      </c>
      <c r="BC5508" s="82">
        <f t="shared" si="103"/>
        <v>439.99956000000003</v>
      </c>
    </row>
    <row r="5509" spans="53:55" x14ac:dyDescent="0.25">
      <c r="BA5509" s="164" t="s">
        <v>5885</v>
      </c>
      <c r="BB5509" s="164">
        <v>429.75200000000001</v>
      </c>
      <c r="BC5509" s="82">
        <f t="shared" si="103"/>
        <v>519.99991999999997</v>
      </c>
    </row>
    <row r="5510" spans="53:55" x14ac:dyDescent="0.25">
      <c r="BA5510" s="164" t="s">
        <v>5886</v>
      </c>
      <c r="BB5510" s="164">
        <v>413.22300000000001</v>
      </c>
      <c r="BC5510" s="82">
        <f t="shared" si="103"/>
        <v>499.99982999999997</v>
      </c>
    </row>
    <row r="5511" spans="53:55" x14ac:dyDescent="0.25">
      <c r="BA5511" s="164" t="s">
        <v>5887</v>
      </c>
      <c r="BB5511" s="164">
        <v>429.75200000000001</v>
      </c>
      <c r="BC5511" s="82">
        <f t="shared" si="103"/>
        <v>519.99991999999997</v>
      </c>
    </row>
    <row r="5512" spans="53:55" x14ac:dyDescent="0.25">
      <c r="BA5512" s="164" t="s">
        <v>5888</v>
      </c>
      <c r="BB5512" s="164">
        <v>429.75200000000001</v>
      </c>
      <c r="BC5512" s="82">
        <f t="shared" si="103"/>
        <v>519.99991999999997</v>
      </c>
    </row>
    <row r="5513" spans="53:55" x14ac:dyDescent="0.25">
      <c r="BA5513" s="164" t="s">
        <v>5889</v>
      </c>
      <c r="BB5513" s="164">
        <v>462.81</v>
      </c>
      <c r="BC5513" s="82">
        <f t="shared" si="103"/>
        <v>560.00009999999997</v>
      </c>
    </row>
    <row r="5514" spans="53:55" x14ac:dyDescent="0.25">
      <c r="BA5514" s="164" t="s">
        <v>5890</v>
      </c>
      <c r="BB5514" s="164">
        <v>462.81</v>
      </c>
      <c r="BC5514" s="82">
        <f t="shared" si="103"/>
        <v>560.00009999999997</v>
      </c>
    </row>
    <row r="5515" spans="53:55" x14ac:dyDescent="0.25">
      <c r="BA5515" s="164" t="s">
        <v>5891</v>
      </c>
      <c r="BB5515" s="164">
        <v>512.39700000000005</v>
      </c>
      <c r="BC5515" s="82">
        <f t="shared" si="103"/>
        <v>620.00037000000009</v>
      </c>
    </row>
    <row r="5516" spans="53:55" x14ac:dyDescent="0.25">
      <c r="BA5516" s="164" t="s">
        <v>5892</v>
      </c>
      <c r="BB5516" s="164">
        <v>512.39700000000005</v>
      </c>
      <c r="BC5516" s="82">
        <f t="shared" si="103"/>
        <v>620.00037000000009</v>
      </c>
    </row>
    <row r="5517" spans="53:55" x14ac:dyDescent="0.25">
      <c r="BA5517" s="164" t="s">
        <v>5893</v>
      </c>
      <c r="BB5517" s="164">
        <v>78.510000000000005</v>
      </c>
      <c r="BC5517" s="82">
        <f t="shared" si="103"/>
        <v>94.997100000000003</v>
      </c>
    </row>
    <row r="5518" spans="53:55" x14ac:dyDescent="0.25">
      <c r="BA5518" s="164" t="s">
        <v>5894</v>
      </c>
      <c r="BB5518" s="164">
        <v>163.63999999999999</v>
      </c>
      <c r="BC5518" s="82">
        <f t="shared" si="103"/>
        <v>198.00439999999998</v>
      </c>
    </row>
    <row r="5519" spans="53:55" x14ac:dyDescent="0.25">
      <c r="BA5519" s="164" t="s">
        <v>5895</v>
      </c>
      <c r="BB5519" s="164">
        <v>16.529</v>
      </c>
      <c r="BC5519" s="82">
        <f t="shared" si="103"/>
        <v>20.00009</v>
      </c>
    </row>
    <row r="5520" spans="53:55" x14ac:dyDescent="0.25">
      <c r="BA5520" s="164" t="s">
        <v>5896</v>
      </c>
      <c r="BB5520" s="164">
        <v>16.529</v>
      </c>
      <c r="BC5520" s="82">
        <f t="shared" si="103"/>
        <v>20.00009</v>
      </c>
    </row>
    <row r="5521" spans="53:55" x14ac:dyDescent="0.25">
      <c r="BA5521" s="164" t="s">
        <v>5897</v>
      </c>
      <c r="BB5521" s="164">
        <v>16.529</v>
      </c>
      <c r="BC5521" s="82">
        <f t="shared" si="103"/>
        <v>20.00009</v>
      </c>
    </row>
    <row r="5522" spans="53:55" x14ac:dyDescent="0.25">
      <c r="BA5522" s="164" t="s">
        <v>5898</v>
      </c>
      <c r="BB5522" s="164">
        <v>16.529</v>
      </c>
      <c r="BC5522" s="82">
        <f t="shared" si="103"/>
        <v>20.00009</v>
      </c>
    </row>
    <row r="5523" spans="53:55" x14ac:dyDescent="0.25">
      <c r="BA5523" s="164" t="s">
        <v>5899</v>
      </c>
      <c r="BB5523" s="164">
        <v>16.529</v>
      </c>
      <c r="BC5523" s="82">
        <f t="shared" si="103"/>
        <v>20.00009</v>
      </c>
    </row>
    <row r="5524" spans="53:55" x14ac:dyDescent="0.25">
      <c r="BA5524" s="164" t="s">
        <v>5900</v>
      </c>
      <c r="BB5524" s="164">
        <v>16.529</v>
      </c>
      <c r="BC5524" s="82">
        <f t="shared" si="103"/>
        <v>20.00009</v>
      </c>
    </row>
    <row r="5525" spans="53:55" x14ac:dyDescent="0.25">
      <c r="BA5525" s="164" t="s">
        <v>5901</v>
      </c>
      <c r="BB5525" s="164">
        <v>16.529</v>
      </c>
      <c r="BC5525" s="82">
        <f t="shared" si="103"/>
        <v>20.00009</v>
      </c>
    </row>
    <row r="5526" spans="53:55" x14ac:dyDescent="0.25">
      <c r="BA5526" s="164" t="s">
        <v>5902</v>
      </c>
      <c r="BB5526" s="164">
        <v>16.529</v>
      </c>
      <c r="BC5526" s="82">
        <f t="shared" si="103"/>
        <v>20.00009</v>
      </c>
    </row>
    <row r="5527" spans="53:55" x14ac:dyDescent="0.25">
      <c r="BA5527" s="164" t="s">
        <v>5903</v>
      </c>
      <c r="BB5527" s="164">
        <v>16.529</v>
      </c>
      <c r="BC5527" s="82">
        <f t="shared" si="103"/>
        <v>20.00009</v>
      </c>
    </row>
    <row r="5528" spans="53:55" x14ac:dyDescent="0.25">
      <c r="BA5528" s="164" t="s">
        <v>5904</v>
      </c>
      <c r="BB5528" s="164">
        <v>16.529</v>
      </c>
      <c r="BC5528" s="82">
        <f t="shared" si="103"/>
        <v>20.00009</v>
      </c>
    </row>
    <row r="5529" spans="53:55" x14ac:dyDescent="0.25">
      <c r="BA5529" s="164" t="s">
        <v>5905</v>
      </c>
      <c r="BB5529" s="164">
        <v>16.529</v>
      </c>
      <c r="BC5529" s="82">
        <f t="shared" si="103"/>
        <v>20.00009</v>
      </c>
    </row>
    <row r="5530" spans="53:55" x14ac:dyDescent="0.25">
      <c r="BA5530" s="164" t="s">
        <v>5906</v>
      </c>
      <c r="BB5530" s="164">
        <v>16.529</v>
      </c>
      <c r="BC5530" s="82">
        <f t="shared" si="103"/>
        <v>20.00009</v>
      </c>
    </row>
    <row r="5531" spans="53:55" x14ac:dyDescent="0.25">
      <c r="BA5531" s="164" t="s">
        <v>5907</v>
      </c>
      <c r="BB5531" s="164">
        <v>16.529</v>
      </c>
      <c r="BC5531" s="82">
        <f t="shared" si="103"/>
        <v>20.00009</v>
      </c>
    </row>
    <row r="5532" spans="53:55" x14ac:dyDescent="0.25">
      <c r="BA5532" s="164" t="s">
        <v>5908</v>
      </c>
      <c r="BB5532" s="164">
        <v>16.529</v>
      </c>
      <c r="BC5532" s="82">
        <f t="shared" si="103"/>
        <v>20.00009</v>
      </c>
    </row>
    <row r="5533" spans="53:55" x14ac:dyDescent="0.25">
      <c r="BA5533" s="164" t="s">
        <v>5909</v>
      </c>
      <c r="BB5533" s="164">
        <v>16.529</v>
      </c>
      <c r="BC5533" s="82">
        <f t="shared" si="103"/>
        <v>20.00009</v>
      </c>
    </row>
    <row r="5534" spans="53:55" x14ac:dyDescent="0.25">
      <c r="BA5534" s="164" t="s">
        <v>5910</v>
      </c>
      <c r="BB5534" s="164">
        <v>16.529</v>
      </c>
      <c r="BC5534" s="82">
        <f t="shared" si="103"/>
        <v>20.00009</v>
      </c>
    </row>
    <row r="5535" spans="53:55" x14ac:dyDescent="0.25">
      <c r="BA5535" s="164" t="s">
        <v>5911</v>
      </c>
      <c r="BB5535" s="164">
        <v>16.529</v>
      </c>
      <c r="BC5535" s="82">
        <f t="shared" si="103"/>
        <v>20.00009</v>
      </c>
    </row>
    <row r="5536" spans="53:55" x14ac:dyDescent="0.25">
      <c r="BA5536" s="164" t="s">
        <v>5912</v>
      </c>
      <c r="BB5536" s="164">
        <v>16.529</v>
      </c>
      <c r="BC5536" s="82">
        <f t="shared" si="103"/>
        <v>20.00009</v>
      </c>
    </row>
    <row r="5537" spans="53:55" x14ac:dyDescent="0.25">
      <c r="BA5537" s="164" t="s">
        <v>5913</v>
      </c>
      <c r="BB5537" s="164">
        <v>16.529</v>
      </c>
      <c r="BC5537" s="82">
        <f t="shared" si="103"/>
        <v>20.00009</v>
      </c>
    </row>
    <row r="5538" spans="53:55" x14ac:dyDescent="0.25">
      <c r="BA5538" s="164" t="s">
        <v>5914</v>
      </c>
      <c r="BB5538" s="164">
        <v>16.529</v>
      </c>
      <c r="BC5538" s="82">
        <f t="shared" si="103"/>
        <v>20.00009</v>
      </c>
    </row>
    <row r="5539" spans="53:55" x14ac:dyDescent="0.25">
      <c r="BA5539" s="164" t="s">
        <v>5915</v>
      </c>
      <c r="BB5539" s="164">
        <v>16.529</v>
      </c>
      <c r="BC5539" s="82">
        <f t="shared" si="103"/>
        <v>20.00009</v>
      </c>
    </row>
    <row r="5540" spans="53:55" x14ac:dyDescent="0.25">
      <c r="BA5540" s="164" t="s">
        <v>5916</v>
      </c>
      <c r="BB5540" s="164">
        <v>16.529</v>
      </c>
      <c r="BC5540" s="82">
        <f t="shared" si="103"/>
        <v>20.00009</v>
      </c>
    </row>
    <row r="5541" spans="53:55" x14ac:dyDescent="0.25">
      <c r="BA5541" s="164" t="s">
        <v>5917</v>
      </c>
      <c r="BB5541" s="164">
        <v>16.529</v>
      </c>
      <c r="BC5541" s="82">
        <f t="shared" si="103"/>
        <v>20.00009</v>
      </c>
    </row>
    <row r="5542" spans="53:55" x14ac:dyDescent="0.25">
      <c r="BA5542" s="164" t="s">
        <v>5918</v>
      </c>
      <c r="BB5542" s="164">
        <v>16.529</v>
      </c>
      <c r="BC5542" s="82">
        <f t="shared" si="103"/>
        <v>20.00009</v>
      </c>
    </row>
    <row r="5543" spans="53:55" x14ac:dyDescent="0.25">
      <c r="BA5543" s="164" t="s">
        <v>5919</v>
      </c>
      <c r="BB5543" s="164">
        <v>16.529</v>
      </c>
      <c r="BC5543" s="82">
        <f t="shared" si="103"/>
        <v>20.00009</v>
      </c>
    </row>
    <row r="5544" spans="53:55" x14ac:dyDescent="0.25">
      <c r="BA5544" s="164" t="s">
        <v>5920</v>
      </c>
      <c r="BB5544" s="164">
        <v>16.529</v>
      </c>
      <c r="BC5544" s="82">
        <f t="shared" si="103"/>
        <v>20.00009</v>
      </c>
    </row>
    <row r="5545" spans="53:55" x14ac:dyDescent="0.25">
      <c r="BA5545" s="164" t="s">
        <v>5921</v>
      </c>
      <c r="BB5545" s="164">
        <v>16.529</v>
      </c>
      <c r="BC5545" s="82">
        <f t="shared" si="103"/>
        <v>20.00009</v>
      </c>
    </row>
    <row r="5546" spans="53:55" x14ac:dyDescent="0.25">
      <c r="BA5546" s="164" t="s">
        <v>5922</v>
      </c>
      <c r="BB5546" s="164">
        <v>16.529</v>
      </c>
      <c r="BC5546" s="82">
        <f t="shared" si="103"/>
        <v>20.00009</v>
      </c>
    </row>
    <row r="5547" spans="53:55" x14ac:dyDescent="0.25">
      <c r="BA5547" s="164" t="s">
        <v>5923</v>
      </c>
      <c r="BB5547" s="164">
        <v>16.529</v>
      </c>
      <c r="BC5547" s="82">
        <f t="shared" si="103"/>
        <v>20.00009</v>
      </c>
    </row>
    <row r="5548" spans="53:55" x14ac:dyDescent="0.25">
      <c r="BA5548" s="164" t="s">
        <v>5924</v>
      </c>
      <c r="BB5548" s="164">
        <v>16.529</v>
      </c>
      <c r="BC5548" s="82">
        <f t="shared" si="103"/>
        <v>20.00009</v>
      </c>
    </row>
    <row r="5549" spans="53:55" x14ac:dyDescent="0.25">
      <c r="BA5549" s="164" t="s">
        <v>5925</v>
      </c>
      <c r="BB5549" s="164">
        <v>16.529</v>
      </c>
      <c r="BC5549" s="82">
        <f t="shared" si="103"/>
        <v>20.00009</v>
      </c>
    </row>
    <row r="5550" spans="53:55" x14ac:dyDescent="0.25">
      <c r="BA5550" s="164" t="s">
        <v>5926</v>
      </c>
      <c r="BB5550" s="164">
        <v>16.529</v>
      </c>
      <c r="BC5550" s="82">
        <f t="shared" si="103"/>
        <v>20.00009</v>
      </c>
    </row>
    <row r="5551" spans="53:55" x14ac:dyDescent="0.25">
      <c r="BA5551" s="164" t="s">
        <v>5927</v>
      </c>
      <c r="BB5551" s="164">
        <v>16.529</v>
      </c>
      <c r="BC5551" s="82">
        <f t="shared" si="103"/>
        <v>20.00009</v>
      </c>
    </row>
    <row r="5552" spans="53:55" x14ac:dyDescent="0.25">
      <c r="BA5552" s="164" t="s">
        <v>5928</v>
      </c>
      <c r="BB5552" s="164">
        <v>16.529</v>
      </c>
      <c r="BC5552" s="82">
        <f t="shared" si="103"/>
        <v>20.00009</v>
      </c>
    </row>
    <row r="5553" spans="53:55" x14ac:dyDescent="0.25">
      <c r="BA5553" s="164" t="s">
        <v>5929</v>
      </c>
      <c r="BB5553" s="164">
        <v>16.529</v>
      </c>
      <c r="BC5553" s="82">
        <f t="shared" si="103"/>
        <v>20.00009</v>
      </c>
    </row>
    <row r="5554" spans="53:55" x14ac:dyDescent="0.25">
      <c r="BA5554" s="164" t="s">
        <v>5930</v>
      </c>
      <c r="BB5554" s="164">
        <v>16.529</v>
      </c>
      <c r="BC5554" s="82">
        <f t="shared" si="103"/>
        <v>20.00009</v>
      </c>
    </row>
    <row r="5555" spans="53:55" x14ac:dyDescent="0.25">
      <c r="BA5555" s="164" t="s">
        <v>5931</v>
      </c>
      <c r="BB5555" s="164">
        <v>16.529</v>
      </c>
      <c r="BC5555" s="82">
        <f t="shared" si="103"/>
        <v>20.00009</v>
      </c>
    </row>
    <row r="5556" spans="53:55" x14ac:dyDescent="0.25">
      <c r="BA5556" s="164" t="s">
        <v>5932</v>
      </c>
      <c r="BB5556" s="164">
        <v>16.529</v>
      </c>
      <c r="BC5556" s="82">
        <f t="shared" si="103"/>
        <v>20.00009</v>
      </c>
    </row>
    <row r="5557" spans="53:55" x14ac:dyDescent="0.25">
      <c r="BA5557" s="164" t="s">
        <v>5933</v>
      </c>
      <c r="BB5557" s="164">
        <v>159.50399999999999</v>
      </c>
      <c r="BC5557" s="82">
        <f t="shared" si="103"/>
        <v>192.99983999999998</v>
      </c>
    </row>
    <row r="5558" spans="53:55" x14ac:dyDescent="0.25">
      <c r="BA5558" s="164" t="s">
        <v>5934</v>
      </c>
      <c r="BB5558" s="164">
        <v>61.982999999999997</v>
      </c>
      <c r="BC5558" s="82">
        <f t="shared" si="103"/>
        <v>74.99942999999999</v>
      </c>
    </row>
    <row r="5559" spans="53:55" x14ac:dyDescent="0.25">
      <c r="BA5559" s="164" t="s">
        <v>5935</v>
      </c>
      <c r="BB5559" s="164">
        <v>16.529</v>
      </c>
      <c r="BC5559" s="82">
        <f t="shared" si="103"/>
        <v>20.00009</v>
      </c>
    </row>
    <row r="5560" spans="53:55" x14ac:dyDescent="0.25">
      <c r="BA5560" s="164" t="s">
        <v>5936</v>
      </c>
      <c r="BB5560" s="164">
        <v>16.529</v>
      </c>
      <c r="BC5560" s="82">
        <f t="shared" si="103"/>
        <v>20.00009</v>
      </c>
    </row>
    <row r="5561" spans="53:55" x14ac:dyDescent="0.25">
      <c r="BA5561" s="164" t="s">
        <v>5937</v>
      </c>
      <c r="BB5561" s="164">
        <v>16.529</v>
      </c>
      <c r="BC5561" s="82">
        <f t="shared" si="103"/>
        <v>20.00009</v>
      </c>
    </row>
    <row r="5562" spans="53:55" x14ac:dyDescent="0.25">
      <c r="BA5562" s="164" t="s">
        <v>5938</v>
      </c>
      <c r="BB5562" s="164">
        <v>16.529</v>
      </c>
      <c r="BC5562" s="82">
        <f t="shared" si="103"/>
        <v>20.00009</v>
      </c>
    </row>
    <row r="5563" spans="53:55" x14ac:dyDescent="0.25">
      <c r="BA5563" s="164" t="s">
        <v>5939</v>
      </c>
      <c r="BB5563" s="164">
        <v>16.529</v>
      </c>
      <c r="BC5563" s="82">
        <f t="shared" si="103"/>
        <v>20.00009</v>
      </c>
    </row>
    <row r="5564" spans="53:55" x14ac:dyDescent="0.25">
      <c r="BA5564" s="164" t="s">
        <v>5940</v>
      </c>
      <c r="BB5564" s="164">
        <v>16.529</v>
      </c>
      <c r="BC5564" s="82">
        <f t="shared" si="103"/>
        <v>20.00009</v>
      </c>
    </row>
    <row r="5565" spans="53:55" x14ac:dyDescent="0.25">
      <c r="BA5565" s="164" t="s">
        <v>5941</v>
      </c>
      <c r="BB5565" s="164">
        <v>16.529</v>
      </c>
      <c r="BC5565" s="82">
        <f t="shared" si="103"/>
        <v>20.00009</v>
      </c>
    </row>
    <row r="5566" spans="53:55" x14ac:dyDescent="0.25">
      <c r="BA5566" s="164" t="s">
        <v>5942</v>
      </c>
      <c r="BB5566" s="164">
        <v>16.529</v>
      </c>
      <c r="BC5566" s="82">
        <f t="shared" si="103"/>
        <v>20.00009</v>
      </c>
    </row>
    <row r="5567" spans="53:55" x14ac:dyDescent="0.25">
      <c r="BA5567" s="164" t="s">
        <v>5943</v>
      </c>
      <c r="BB5567" s="164">
        <v>16.529</v>
      </c>
      <c r="BC5567" s="82">
        <f t="shared" si="103"/>
        <v>20.00009</v>
      </c>
    </row>
    <row r="5568" spans="53:55" x14ac:dyDescent="0.25">
      <c r="BA5568" s="164" t="s">
        <v>5944</v>
      </c>
      <c r="BB5568" s="164">
        <v>16.529</v>
      </c>
      <c r="BC5568" s="82">
        <f t="shared" si="103"/>
        <v>20.00009</v>
      </c>
    </row>
    <row r="5569" spans="53:55" x14ac:dyDescent="0.25">
      <c r="BA5569" s="164" t="s">
        <v>5945</v>
      </c>
      <c r="BB5569" s="164">
        <v>16.529</v>
      </c>
      <c r="BC5569" s="82">
        <f t="shared" si="103"/>
        <v>20.00009</v>
      </c>
    </row>
    <row r="5570" spans="53:55" x14ac:dyDescent="0.25">
      <c r="BA5570" s="164" t="s">
        <v>5946</v>
      </c>
      <c r="BB5570" s="164">
        <v>16.529</v>
      </c>
      <c r="BC5570" s="82">
        <f t="shared" si="103"/>
        <v>20.00009</v>
      </c>
    </row>
    <row r="5571" spans="53:55" x14ac:dyDescent="0.25">
      <c r="BA5571" s="164" t="s">
        <v>5947</v>
      </c>
      <c r="BB5571" s="164">
        <v>16.529</v>
      </c>
      <c r="BC5571" s="82">
        <f t="shared" ref="BC5571:BC5634" si="104">BB5571*1.21</f>
        <v>20.00009</v>
      </c>
    </row>
    <row r="5572" spans="53:55" x14ac:dyDescent="0.25">
      <c r="BA5572" s="164" t="s">
        <v>5948</v>
      </c>
      <c r="BB5572" s="164">
        <v>16.529</v>
      </c>
      <c r="BC5572" s="82">
        <f t="shared" si="104"/>
        <v>20.00009</v>
      </c>
    </row>
    <row r="5573" spans="53:55" x14ac:dyDescent="0.25">
      <c r="BA5573" s="164" t="s">
        <v>5949</v>
      </c>
      <c r="BB5573" s="164">
        <v>16.529</v>
      </c>
      <c r="BC5573" s="82">
        <f t="shared" si="104"/>
        <v>20.00009</v>
      </c>
    </row>
    <row r="5574" spans="53:55" x14ac:dyDescent="0.25">
      <c r="BA5574" s="164" t="s">
        <v>5950</v>
      </c>
      <c r="BB5574" s="164">
        <v>14.875999999999999</v>
      </c>
      <c r="BC5574" s="82">
        <f t="shared" si="104"/>
        <v>17.999959999999998</v>
      </c>
    </row>
    <row r="5575" spans="53:55" x14ac:dyDescent="0.25">
      <c r="BA5575" s="164" t="s">
        <v>5951</v>
      </c>
      <c r="BB5575" s="164">
        <v>9999</v>
      </c>
      <c r="BC5575" s="82">
        <f t="shared" si="104"/>
        <v>12098.789999999999</v>
      </c>
    </row>
    <row r="5576" spans="53:55" x14ac:dyDescent="0.25">
      <c r="BA5576" s="164" t="s">
        <v>5952</v>
      </c>
      <c r="BB5576" s="164">
        <v>9999</v>
      </c>
      <c r="BC5576" s="82">
        <f t="shared" si="104"/>
        <v>12098.789999999999</v>
      </c>
    </row>
    <row r="5577" spans="53:55" x14ac:dyDescent="0.25">
      <c r="BA5577" s="164" t="s">
        <v>5953</v>
      </c>
      <c r="BB5577" s="164">
        <v>3.306</v>
      </c>
      <c r="BC5577" s="82">
        <f t="shared" si="104"/>
        <v>4.0002599999999999</v>
      </c>
    </row>
    <row r="5578" spans="53:55" x14ac:dyDescent="0.25">
      <c r="BA5578" s="164" t="s">
        <v>5954</v>
      </c>
      <c r="BB5578" s="164">
        <v>76.033000000000001</v>
      </c>
      <c r="BC5578" s="82">
        <f t="shared" si="104"/>
        <v>91.999929999999992</v>
      </c>
    </row>
    <row r="5579" spans="53:55" x14ac:dyDescent="0.25">
      <c r="BA5579" s="164" t="s">
        <v>5955</v>
      </c>
      <c r="BB5579" s="164">
        <v>161.983</v>
      </c>
      <c r="BC5579" s="82">
        <f t="shared" si="104"/>
        <v>195.99942999999999</v>
      </c>
    </row>
    <row r="5580" spans="53:55" x14ac:dyDescent="0.25">
      <c r="BA5580" s="164" t="s">
        <v>5956</v>
      </c>
      <c r="BB5580" s="164">
        <v>9999</v>
      </c>
      <c r="BC5580" s="82">
        <f t="shared" si="104"/>
        <v>12098.789999999999</v>
      </c>
    </row>
    <row r="5581" spans="53:55" x14ac:dyDescent="0.25">
      <c r="BA5581" s="164" t="s">
        <v>5957</v>
      </c>
      <c r="BB5581" s="164">
        <v>9999</v>
      </c>
      <c r="BC5581" s="82">
        <f t="shared" si="104"/>
        <v>12098.789999999999</v>
      </c>
    </row>
    <row r="5582" spans="53:55" x14ac:dyDescent="0.25">
      <c r="BA5582" s="164" t="s">
        <v>5958</v>
      </c>
      <c r="BB5582" s="164">
        <v>9999</v>
      </c>
      <c r="BC5582" s="82">
        <f t="shared" si="104"/>
        <v>12098.789999999999</v>
      </c>
    </row>
    <row r="5583" spans="53:55" x14ac:dyDescent="0.25">
      <c r="BA5583" s="164" t="s">
        <v>5959</v>
      </c>
      <c r="BB5583" s="164">
        <v>9999</v>
      </c>
      <c r="BC5583" s="82">
        <f t="shared" si="104"/>
        <v>12098.789999999999</v>
      </c>
    </row>
    <row r="5584" spans="53:55" x14ac:dyDescent="0.25">
      <c r="BA5584" s="164" t="s">
        <v>5960</v>
      </c>
      <c r="BB5584" s="164">
        <v>2.4790000000000001</v>
      </c>
      <c r="BC5584" s="82">
        <f t="shared" si="104"/>
        <v>2.99959</v>
      </c>
    </row>
    <row r="5585" spans="53:55" x14ac:dyDescent="0.25">
      <c r="BA5585" s="164" t="s">
        <v>5961</v>
      </c>
      <c r="BB5585" s="164">
        <v>9999</v>
      </c>
      <c r="BC5585" s="82">
        <f t="shared" si="104"/>
        <v>12098.789999999999</v>
      </c>
    </row>
    <row r="5586" spans="53:55" x14ac:dyDescent="0.25">
      <c r="BA5586" s="164" t="s">
        <v>5962</v>
      </c>
      <c r="BB5586" s="164">
        <v>16.529</v>
      </c>
      <c r="BC5586" s="82">
        <f t="shared" si="104"/>
        <v>20.00009</v>
      </c>
    </row>
    <row r="5587" spans="53:55" x14ac:dyDescent="0.25">
      <c r="BA5587" s="164" t="s">
        <v>5963</v>
      </c>
      <c r="BB5587" s="164">
        <v>2.4790000000000001</v>
      </c>
      <c r="BC5587" s="82">
        <f t="shared" si="104"/>
        <v>2.99959</v>
      </c>
    </row>
    <row r="5588" spans="53:55" x14ac:dyDescent="0.25">
      <c r="BA5588" s="164" t="s">
        <v>5964</v>
      </c>
      <c r="BB5588" s="164">
        <v>2.4790000000000001</v>
      </c>
      <c r="BC5588" s="82">
        <f t="shared" si="104"/>
        <v>2.99959</v>
      </c>
    </row>
    <row r="5589" spans="53:55" x14ac:dyDescent="0.25">
      <c r="BA5589" s="164" t="s">
        <v>5965</v>
      </c>
      <c r="BB5589" s="164">
        <v>2.4790000000000001</v>
      </c>
      <c r="BC5589" s="82">
        <f t="shared" si="104"/>
        <v>2.99959</v>
      </c>
    </row>
    <row r="5590" spans="53:55" x14ac:dyDescent="0.25">
      <c r="BA5590" s="164" t="s">
        <v>5966</v>
      </c>
      <c r="BB5590" s="164">
        <v>2.4790000000000001</v>
      </c>
      <c r="BC5590" s="82">
        <f t="shared" si="104"/>
        <v>2.99959</v>
      </c>
    </row>
    <row r="5591" spans="53:55" x14ac:dyDescent="0.25">
      <c r="BA5591" s="164" t="s">
        <v>5967</v>
      </c>
      <c r="BB5591" s="164">
        <v>9999</v>
      </c>
      <c r="BC5591" s="82">
        <f t="shared" si="104"/>
        <v>12098.789999999999</v>
      </c>
    </row>
    <row r="5592" spans="53:55" x14ac:dyDescent="0.25">
      <c r="BA5592" s="164" t="s">
        <v>5968</v>
      </c>
      <c r="BB5592" s="164">
        <v>9999</v>
      </c>
      <c r="BC5592" s="82">
        <f t="shared" si="104"/>
        <v>12098.789999999999</v>
      </c>
    </row>
    <row r="5593" spans="53:55" x14ac:dyDescent="0.25">
      <c r="BA5593" s="164" t="s">
        <v>5969</v>
      </c>
      <c r="BB5593" s="164">
        <v>2.4790000000000001</v>
      </c>
      <c r="BC5593" s="82">
        <f t="shared" si="104"/>
        <v>2.99959</v>
      </c>
    </row>
    <row r="5594" spans="53:55" x14ac:dyDescent="0.25">
      <c r="BA5594" s="164" t="s">
        <v>5970</v>
      </c>
      <c r="BB5594" s="164">
        <v>428.09899999999999</v>
      </c>
      <c r="BC5594" s="82">
        <f t="shared" si="104"/>
        <v>517.99978999999996</v>
      </c>
    </row>
    <row r="5595" spans="53:55" x14ac:dyDescent="0.25">
      <c r="BA5595" s="164" t="s">
        <v>5971</v>
      </c>
      <c r="BB5595" s="164">
        <v>444.62799999999999</v>
      </c>
      <c r="BC5595" s="82">
        <f t="shared" si="104"/>
        <v>537.99987999999996</v>
      </c>
    </row>
    <row r="5596" spans="53:55" x14ac:dyDescent="0.25">
      <c r="BA5596" s="164" t="s">
        <v>5972</v>
      </c>
      <c r="BB5596" s="164">
        <v>276.03300000000002</v>
      </c>
      <c r="BC5596" s="82">
        <f t="shared" si="104"/>
        <v>333.99993000000001</v>
      </c>
    </row>
    <row r="5597" spans="53:55" x14ac:dyDescent="0.25">
      <c r="BA5597" s="164" t="s">
        <v>5973</v>
      </c>
      <c r="BB5597" s="164">
        <v>9999</v>
      </c>
      <c r="BC5597" s="82">
        <f t="shared" si="104"/>
        <v>12098.789999999999</v>
      </c>
    </row>
    <row r="5598" spans="53:55" x14ac:dyDescent="0.25">
      <c r="BA5598" s="164" t="s">
        <v>5974</v>
      </c>
      <c r="BB5598" s="164">
        <v>61.156999999999996</v>
      </c>
      <c r="BC5598" s="82">
        <f t="shared" si="104"/>
        <v>73.99996999999999</v>
      </c>
    </row>
    <row r="5599" spans="53:55" x14ac:dyDescent="0.25">
      <c r="BA5599" s="164" t="s">
        <v>5975</v>
      </c>
      <c r="BB5599" s="164">
        <v>9999</v>
      </c>
      <c r="BC5599" s="82">
        <f t="shared" si="104"/>
        <v>12098.789999999999</v>
      </c>
    </row>
    <row r="5600" spans="53:55" x14ac:dyDescent="0.25">
      <c r="BA5600" s="164" t="s">
        <v>5976</v>
      </c>
      <c r="BB5600" s="164">
        <v>9999</v>
      </c>
      <c r="BC5600" s="82">
        <f t="shared" si="104"/>
        <v>12098.789999999999</v>
      </c>
    </row>
    <row r="5601" spans="53:55" x14ac:dyDescent="0.25">
      <c r="BA5601" s="164" t="s">
        <v>5977</v>
      </c>
      <c r="BB5601" s="164">
        <v>103.306</v>
      </c>
      <c r="BC5601" s="82">
        <f t="shared" si="104"/>
        <v>125.00026</v>
      </c>
    </row>
    <row r="5602" spans="53:55" x14ac:dyDescent="0.25">
      <c r="BA5602" s="164" t="s">
        <v>5978</v>
      </c>
      <c r="BB5602" s="164">
        <v>99.174000000000007</v>
      </c>
      <c r="BC5602" s="82">
        <f t="shared" si="104"/>
        <v>120.00054</v>
      </c>
    </row>
    <row r="5603" spans="53:55" x14ac:dyDescent="0.25">
      <c r="BA5603" s="164" t="s">
        <v>5979</v>
      </c>
      <c r="BB5603" s="164">
        <v>4.9589999999999996</v>
      </c>
      <c r="BC5603" s="82">
        <f t="shared" si="104"/>
        <v>6.0003899999999994</v>
      </c>
    </row>
    <row r="5604" spans="53:55" x14ac:dyDescent="0.25">
      <c r="BA5604" s="164" t="s">
        <v>5980</v>
      </c>
      <c r="BB5604" s="164">
        <v>7.4379999999999997</v>
      </c>
      <c r="BC5604" s="82">
        <f t="shared" si="104"/>
        <v>8.999979999999999</v>
      </c>
    </row>
    <row r="5605" spans="53:55" x14ac:dyDescent="0.25">
      <c r="BA5605" s="164" t="s">
        <v>5981</v>
      </c>
      <c r="BB5605" s="164">
        <v>5.7850000000000001</v>
      </c>
      <c r="BC5605" s="82">
        <f t="shared" si="104"/>
        <v>6.9998500000000003</v>
      </c>
    </row>
    <row r="5606" spans="53:55" x14ac:dyDescent="0.25">
      <c r="BA5606" s="164" t="s">
        <v>5982</v>
      </c>
      <c r="BB5606" s="164">
        <v>16.529</v>
      </c>
      <c r="BC5606" s="82">
        <f t="shared" si="104"/>
        <v>20.00009</v>
      </c>
    </row>
    <row r="5607" spans="53:55" x14ac:dyDescent="0.25">
      <c r="BA5607" s="164" t="s">
        <v>5983</v>
      </c>
      <c r="BB5607" s="164">
        <v>39.668999999999997</v>
      </c>
      <c r="BC5607" s="82">
        <f t="shared" si="104"/>
        <v>47.999489999999994</v>
      </c>
    </row>
    <row r="5608" spans="53:55" x14ac:dyDescent="0.25">
      <c r="BA5608" s="164" t="s">
        <v>5984</v>
      </c>
      <c r="BB5608" s="164">
        <v>16.529</v>
      </c>
      <c r="BC5608" s="82">
        <f t="shared" si="104"/>
        <v>20.00009</v>
      </c>
    </row>
    <row r="5609" spans="53:55" x14ac:dyDescent="0.25">
      <c r="BA5609" s="164" t="s">
        <v>5985</v>
      </c>
      <c r="BB5609" s="164">
        <v>16.529</v>
      </c>
      <c r="BC5609" s="82">
        <f t="shared" si="104"/>
        <v>20.00009</v>
      </c>
    </row>
    <row r="5610" spans="53:55" x14ac:dyDescent="0.25">
      <c r="BA5610" s="164" t="s">
        <v>5986</v>
      </c>
      <c r="BB5610" s="164">
        <v>6.6120000000000001</v>
      </c>
      <c r="BC5610" s="82">
        <f t="shared" si="104"/>
        <v>8.0005199999999999</v>
      </c>
    </row>
    <row r="5611" spans="53:55" x14ac:dyDescent="0.25">
      <c r="BA5611" s="164" t="s">
        <v>5987</v>
      </c>
      <c r="BB5611" s="164">
        <v>4.9589999999999996</v>
      </c>
      <c r="BC5611" s="82">
        <f t="shared" si="104"/>
        <v>6.0003899999999994</v>
      </c>
    </row>
    <row r="5612" spans="53:55" x14ac:dyDescent="0.25">
      <c r="BA5612" s="164" t="s">
        <v>5988</v>
      </c>
      <c r="BB5612" s="164">
        <v>4.9589999999999996</v>
      </c>
      <c r="BC5612" s="82">
        <f t="shared" si="104"/>
        <v>6.0003899999999994</v>
      </c>
    </row>
    <row r="5613" spans="53:55" x14ac:dyDescent="0.25">
      <c r="BA5613" s="164" t="s">
        <v>5989</v>
      </c>
      <c r="BB5613" s="164">
        <v>44.628</v>
      </c>
      <c r="BC5613" s="82">
        <f t="shared" si="104"/>
        <v>53.999879999999997</v>
      </c>
    </row>
    <row r="5614" spans="53:55" x14ac:dyDescent="0.25">
      <c r="BA5614" s="164" t="s">
        <v>5990</v>
      </c>
      <c r="BB5614" s="164">
        <v>55.372</v>
      </c>
      <c r="BC5614" s="82">
        <f t="shared" si="104"/>
        <v>67.000119999999995</v>
      </c>
    </row>
    <row r="5615" spans="53:55" x14ac:dyDescent="0.25">
      <c r="BA5615" s="164" t="s">
        <v>5991</v>
      </c>
      <c r="BB5615" s="164">
        <v>38.017000000000003</v>
      </c>
      <c r="BC5615" s="82">
        <f t="shared" si="104"/>
        <v>46.000570000000003</v>
      </c>
    </row>
    <row r="5616" spans="53:55" x14ac:dyDescent="0.25">
      <c r="BA5616" s="164" t="s">
        <v>5992</v>
      </c>
      <c r="BB5616" s="164">
        <v>16.529</v>
      </c>
      <c r="BC5616" s="82">
        <f t="shared" si="104"/>
        <v>20.00009</v>
      </c>
    </row>
    <row r="5617" spans="53:55" x14ac:dyDescent="0.25">
      <c r="BA5617" s="164" t="s">
        <v>5993</v>
      </c>
      <c r="BB5617" s="164">
        <v>63.636000000000003</v>
      </c>
      <c r="BC5617" s="82">
        <f t="shared" si="104"/>
        <v>76.999560000000002</v>
      </c>
    </row>
    <row r="5618" spans="53:55" x14ac:dyDescent="0.25">
      <c r="BA5618" s="164" t="s">
        <v>5994</v>
      </c>
      <c r="BB5618" s="164">
        <v>24.792999999999999</v>
      </c>
      <c r="BC5618" s="82">
        <f t="shared" si="104"/>
        <v>29.999529999999996</v>
      </c>
    </row>
    <row r="5619" spans="53:55" x14ac:dyDescent="0.25">
      <c r="BA5619" s="164" t="s">
        <v>5995</v>
      </c>
      <c r="BB5619" s="164">
        <v>18.181999999999999</v>
      </c>
      <c r="BC5619" s="82">
        <f t="shared" si="104"/>
        <v>22.000219999999999</v>
      </c>
    </row>
    <row r="5620" spans="53:55" x14ac:dyDescent="0.25">
      <c r="BA5620" s="164" t="s">
        <v>5996</v>
      </c>
      <c r="BB5620" s="164">
        <v>27.273</v>
      </c>
      <c r="BC5620" s="82">
        <f t="shared" si="104"/>
        <v>33.000329999999998</v>
      </c>
    </row>
    <row r="5621" spans="53:55" x14ac:dyDescent="0.25">
      <c r="BA5621" s="164" t="s">
        <v>5997</v>
      </c>
      <c r="BB5621" s="164">
        <v>16.529</v>
      </c>
      <c r="BC5621" s="82">
        <f t="shared" si="104"/>
        <v>20.00009</v>
      </c>
    </row>
    <row r="5622" spans="53:55" x14ac:dyDescent="0.25">
      <c r="BA5622" s="164" t="s">
        <v>5998</v>
      </c>
      <c r="BB5622" s="164">
        <v>9999</v>
      </c>
      <c r="BC5622" s="82">
        <f t="shared" si="104"/>
        <v>12098.789999999999</v>
      </c>
    </row>
    <row r="5623" spans="53:55" x14ac:dyDescent="0.25">
      <c r="BA5623" s="164" t="s">
        <v>5999</v>
      </c>
      <c r="BB5623" s="164">
        <v>9999</v>
      </c>
      <c r="BC5623" s="82">
        <f t="shared" si="104"/>
        <v>12098.789999999999</v>
      </c>
    </row>
    <row r="5624" spans="53:55" x14ac:dyDescent="0.25">
      <c r="BA5624" s="164" t="s">
        <v>6000</v>
      </c>
      <c r="BB5624" s="164">
        <v>123.14100000000001</v>
      </c>
      <c r="BC5624" s="82">
        <f t="shared" si="104"/>
        <v>149.00060999999999</v>
      </c>
    </row>
    <row r="5625" spans="53:55" x14ac:dyDescent="0.25">
      <c r="BA5625" s="164" t="s">
        <v>6001</v>
      </c>
      <c r="BB5625" s="164">
        <v>9999</v>
      </c>
      <c r="BC5625" s="82">
        <f t="shared" si="104"/>
        <v>12098.789999999999</v>
      </c>
    </row>
    <row r="5626" spans="53:55" x14ac:dyDescent="0.25">
      <c r="BA5626" s="164" t="s">
        <v>6002</v>
      </c>
      <c r="BB5626" s="164">
        <v>2.4790000000000001</v>
      </c>
      <c r="BC5626" s="82">
        <f t="shared" si="104"/>
        <v>2.99959</v>
      </c>
    </row>
    <row r="5627" spans="53:55" x14ac:dyDescent="0.25">
      <c r="BA5627" s="164" t="s">
        <v>6003</v>
      </c>
      <c r="BB5627" s="164">
        <v>2.4790000000000001</v>
      </c>
      <c r="BC5627" s="82">
        <f t="shared" si="104"/>
        <v>2.99959</v>
      </c>
    </row>
    <row r="5628" spans="53:55" x14ac:dyDescent="0.25">
      <c r="BA5628" s="164" t="s">
        <v>6004</v>
      </c>
      <c r="BB5628" s="164">
        <v>9999</v>
      </c>
      <c r="BC5628" s="82">
        <f t="shared" si="104"/>
        <v>12098.789999999999</v>
      </c>
    </row>
    <row r="5629" spans="53:55" x14ac:dyDescent="0.25">
      <c r="BA5629" s="164" t="s">
        <v>6005</v>
      </c>
      <c r="BB5629" s="164">
        <v>2.4790000000000001</v>
      </c>
      <c r="BC5629" s="82">
        <f t="shared" si="104"/>
        <v>2.99959</v>
      </c>
    </row>
    <row r="5630" spans="53:55" x14ac:dyDescent="0.25">
      <c r="BA5630" s="164" t="s">
        <v>6006</v>
      </c>
      <c r="BB5630" s="164">
        <v>9999</v>
      </c>
      <c r="BC5630" s="82">
        <f t="shared" si="104"/>
        <v>12098.789999999999</v>
      </c>
    </row>
    <row r="5631" spans="53:55" x14ac:dyDescent="0.25">
      <c r="BA5631" s="164" t="s">
        <v>6007</v>
      </c>
      <c r="BB5631" s="164">
        <v>9999</v>
      </c>
      <c r="BC5631" s="82">
        <f t="shared" si="104"/>
        <v>12098.789999999999</v>
      </c>
    </row>
    <row r="5632" spans="53:55" x14ac:dyDescent="0.25">
      <c r="BA5632" s="164" t="s">
        <v>6008</v>
      </c>
      <c r="BB5632" s="164">
        <v>738.84299999999996</v>
      </c>
      <c r="BC5632" s="82">
        <f t="shared" si="104"/>
        <v>894.00002999999992</v>
      </c>
    </row>
    <row r="5633" spans="53:55" x14ac:dyDescent="0.25">
      <c r="BA5633" s="164" t="s">
        <v>6009</v>
      </c>
      <c r="BB5633" s="164">
        <v>9999</v>
      </c>
      <c r="BC5633" s="82">
        <f t="shared" si="104"/>
        <v>12098.789999999999</v>
      </c>
    </row>
    <row r="5634" spans="53:55" x14ac:dyDescent="0.25">
      <c r="BA5634" s="164" t="s">
        <v>6010</v>
      </c>
      <c r="BB5634" s="164">
        <v>16.529</v>
      </c>
      <c r="BC5634" s="82">
        <f t="shared" si="104"/>
        <v>20.00009</v>
      </c>
    </row>
    <row r="5635" spans="53:55" x14ac:dyDescent="0.25">
      <c r="BA5635" s="164" t="s">
        <v>6011</v>
      </c>
      <c r="BB5635" s="164">
        <v>9999</v>
      </c>
      <c r="BC5635" s="82">
        <f t="shared" ref="BC5635:BC5698" si="105">BB5635*1.21</f>
        <v>12098.789999999999</v>
      </c>
    </row>
    <row r="5636" spans="53:55" x14ac:dyDescent="0.25">
      <c r="BA5636" s="164" t="s">
        <v>6012</v>
      </c>
      <c r="BB5636" s="164">
        <v>9999</v>
      </c>
      <c r="BC5636" s="82">
        <f t="shared" si="105"/>
        <v>12098.789999999999</v>
      </c>
    </row>
    <row r="5637" spans="53:55" x14ac:dyDescent="0.25">
      <c r="BA5637" s="164" t="s">
        <v>6013</v>
      </c>
      <c r="BB5637" s="164">
        <v>9999</v>
      </c>
      <c r="BC5637" s="82">
        <f t="shared" si="105"/>
        <v>12098.789999999999</v>
      </c>
    </row>
    <row r="5638" spans="53:55" x14ac:dyDescent="0.25">
      <c r="BA5638" s="164" t="s">
        <v>6014</v>
      </c>
      <c r="BB5638" s="164">
        <v>170.24799999999999</v>
      </c>
      <c r="BC5638" s="82">
        <f t="shared" si="105"/>
        <v>206.00007999999997</v>
      </c>
    </row>
    <row r="5639" spans="53:55" x14ac:dyDescent="0.25">
      <c r="BA5639" s="164" t="s">
        <v>6015</v>
      </c>
      <c r="BB5639" s="164">
        <v>55.372</v>
      </c>
      <c r="BC5639" s="82">
        <f t="shared" si="105"/>
        <v>67.000119999999995</v>
      </c>
    </row>
    <row r="5640" spans="53:55" x14ac:dyDescent="0.25">
      <c r="BA5640" s="164" t="s">
        <v>6016</v>
      </c>
      <c r="BB5640" s="164">
        <v>9999</v>
      </c>
      <c r="BC5640" s="82">
        <f t="shared" si="105"/>
        <v>12098.789999999999</v>
      </c>
    </row>
    <row r="5641" spans="53:55" x14ac:dyDescent="0.25">
      <c r="BA5641" s="164" t="s">
        <v>6017</v>
      </c>
      <c r="BB5641" s="164">
        <v>16.529</v>
      </c>
      <c r="BC5641" s="82">
        <f t="shared" si="105"/>
        <v>20.00009</v>
      </c>
    </row>
    <row r="5642" spans="53:55" x14ac:dyDescent="0.25">
      <c r="BA5642" s="164" t="s">
        <v>6018</v>
      </c>
      <c r="BB5642" s="164">
        <v>61.984000000000002</v>
      </c>
      <c r="BC5642" s="82">
        <f t="shared" si="105"/>
        <v>75.000640000000004</v>
      </c>
    </row>
    <row r="5643" spans="53:55" x14ac:dyDescent="0.25">
      <c r="BA5643" s="164" t="s">
        <v>6019</v>
      </c>
      <c r="BB5643" s="164">
        <v>2.4790000000000001</v>
      </c>
      <c r="BC5643" s="82">
        <f t="shared" si="105"/>
        <v>2.99959</v>
      </c>
    </row>
    <row r="5644" spans="53:55" x14ac:dyDescent="0.25">
      <c r="BA5644" s="164" t="s">
        <v>6020</v>
      </c>
      <c r="BB5644" s="164">
        <v>3.306</v>
      </c>
      <c r="BC5644" s="82">
        <f t="shared" si="105"/>
        <v>4.0002599999999999</v>
      </c>
    </row>
    <row r="5645" spans="53:55" x14ac:dyDescent="0.25">
      <c r="BA5645" s="164" t="s">
        <v>6021</v>
      </c>
      <c r="BB5645" s="164">
        <v>9999</v>
      </c>
      <c r="BC5645" s="82">
        <f t="shared" si="105"/>
        <v>12098.789999999999</v>
      </c>
    </row>
    <row r="5646" spans="53:55" x14ac:dyDescent="0.25">
      <c r="BA5646" s="164" t="s">
        <v>6022</v>
      </c>
      <c r="BB5646" s="164">
        <v>9999</v>
      </c>
      <c r="BC5646" s="82">
        <f t="shared" si="105"/>
        <v>12098.789999999999</v>
      </c>
    </row>
    <row r="5647" spans="53:55" x14ac:dyDescent="0.25">
      <c r="BA5647" s="164" t="s">
        <v>6023</v>
      </c>
      <c r="BB5647" s="164">
        <v>9999</v>
      </c>
      <c r="BC5647" s="82">
        <f t="shared" si="105"/>
        <v>12098.789999999999</v>
      </c>
    </row>
    <row r="5648" spans="53:55" x14ac:dyDescent="0.25">
      <c r="BA5648" s="164" t="s">
        <v>6024</v>
      </c>
      <c r="BB5648" s="164">
        <v>9999</v>
      </c>
      <c r="BC5648" s="82">
        <f t="shared" si="105"/>
        <v>12098.789999999999</v>
      </c>
    </row>
    <row r="5649" spans="53:55" x14ac:dyDescent="0.25">
      <c r="BA5649" s="164" t="s">
        <v>6025</v>
      </c>
      <c r="BB5649" s="164">
        <v>466.11599999999999</v>
      </c>
      <c r="BC5649" s="82">
        <f t="shared" si="105"/>
        <v>564.00036</v>
      </c>
    </row>
    <row r="5650" spans="53:55" x14ac:dyDescent="0.25">
      <c r="BA5650" s="164" t="s">
        <v>6026</v>
      </c>
      <c r="BB5650" s="164">
        <v>405.78500000000003</v>
      </c>
      <c r="BC5650" s="82">
        <f t="shared" si="105"/>
        <v>490.99985000000004</v>
      </c>
    </row>
    <row r="5651" spans="53:55" x14ac:dyDescent="0.25">
      <c r="BA5651" s="164" t="s">
        <v>6027</v>
      </c>
      <c r="BB5651" s="164">
        <v>2.4790000000000001</v>
      </c>
      <c r="BC5651" s="82">
        <f t="shared" si="105"/>
        <v>2.99959</v>
      </c>
    </row>
    <row r="5652" spans="53:55" x14ac:dyDescent="0.25">
      <c r="BA5652" s="164" t="s">
        <v>6028</v>
      </c>
      <c r="BB5652" s="164">
        <v>4.1319999999999997</v>
      </c>
      <c r="BC5652" s="82">
        <f t="shared" si="105"/>
        <v>4.9997199999999991</v>
      </c>
    </row>
    <row r="5653" spans="53:55" x14ac:dyDescent="0.25">
      <c r="BA5653" s="164" t="s">
        <v>6029</v>
      </c>
      <c r="BB5653" s="164">
        <v>16.529</v>
      </c>
      <c r="BC5653" s="82">
        <f t="shared" si="105"/>
        <v>20.00009</v>
      </c>
    </row>
    <row r="5654" spans="53:55" x14ac:dyDescent="0.25">
      <c r="BA5654" s="164" t="s">
        <v>6030</v>
      </c>
      <c r="BB5654" s="164">
        <v>9999</v>
      </c>
      <c r="BC5654" s="82">
        <f t="shared" si="105"/>
        <v>12098.789999999999</v>
      </c>
    </row>
    <row r="5655" spans="53:55" x14ac:dyDescent="0.25">
      <c r="BA5655" s="164" t="s">
        <v>6031</v>
      </c>
      <c r="BB5655" s="164">
        <v>16.529</v>
      </c>
      <c r="BC5655" s="82">
        <f t="shared" si="105"/>
        <v>20.00009</v>
      </c>
    </row>
    <row r="5656" spans="53:55" x14ac:dyDescent="0.25">
      <c r="BA5656" s="164" t="s">
        <v>6032</v>
      </c>
      <c r="BB5656" s="164">
        <v>9999</v>
      </c>
      <c r="BC5656" s="82">
        <f t="shared" si="105"/>
        <v>12098.789999999999</v>
      </c>
    </row>
    <row r="5657" spans="53:55" x14ac:dyDescent="0.25">
      <c r="BA5657" s="164" t="s">
        <v>6033</v>
      </c>
      <c r="BB5657" s="164">
        <v>16.529</v>
      </c>
      <c r="BC5657" s="82">
        <f t="shared" si="105"/>
        <v>20.00009</v>
      </c>
    </row>
    <row r="5658" spans="53:55" x14ac:dyDescent="0.25">
      <c r="BA5658" s="164" t="s">
        <v>6034</v>
      </c>
      <c r="BB5658" s="164">
        <v>490.08300000000003</v>
      </c>
      <c r="BC5658" s="82">
        <f t="shared" si="105"/>
        <v>593.00043000000005</v>
      </c>
    </row>
    <row r="5659" spans="53:55" x14ac:dyDescent="0.25">
      <c r="BA5659" s="164" t="s">
        <v>6035</v>
      </c>
      <c r="BB5659" s="164">
        <v>901.65300000000002</v>
      </c>
      <c r="BC5659" s="82">
        <f t="shared" si="105"/>
        <v>1091.0001299999999</v>
      </c>
    </row>
    <row r="5660" spans="53:55" x14ac:dyDescent="0.25">
      <c r="BA5660" s="164" t="s">
        <v>6036</v>
      </c>
      <c r="BB5660" s="164">
        <v>9999</v>
      </c>
      <c r="BC5660" s="82">
        <f t="shared" si="105"/>
        <v>12098.789999999999</v>
      </c>
    </row>
    <row r="5661" spans="53:55" x14ac:dyDescent="0.25">
      <c r="BA5661" s="164" t="s">
        <v>6037</v>
      </c>
      <c r="BB5661" s="164">
        <v>16.529</v>
      </c>
      <c r="BC5661" s="82">
        <f t="shared" si="105"/>
        <v>20.00009</v>
      </c>
    </row>
    <row r="5662" spans="53:55" x14ac:dyDescent="0.25">
      <c r="BA5662" s="164" t="s">
        <v>6038</v>
      </c>
      <c r="BB5662" s="164">
        <v>308.26499999999999</v>
      </c>
      <c r="BC5662" s="82">
        <f t="shared" si="105"/>
        <v>373.00064999999995</v>
      </c>
    </row>
    <row r="5663" spans="53:55" x14ac:dyDescent="0.25">
      <c r="BA5663" s="164" t="s">
        <v>6039</v>
      </c>
      <c r="BB5663" s="164">
        <v>574.38</v>
      </c>
      <c r="BC5663" s="82">
        <f t="shared" si="105"/>
        <v>694.99979999999994</v>
      </c>
    </row>
    <row r="5664" spans="53:55" x14ac:dyDescent="0.25">
      <c r="BA5664" s="164" t="s">
        <v>6040</v>
      </c>
      <c r="BB5664" s="164">
        <v>780.16499999999996</v>
      </c>
      <c r="BC5664" s="82">
        <f t="shared" si="105"/>
        <v>943.99964999999997</v>
      </c>
    </row>
    <row r="5665" spans="53:55" x14ac:dyDescent="0.25">
      <c r="BA5665" s="164" t="s">
        <v>6041</v>
      </c>
      <c r="BB5665" s="164">
        <v>619.01</v>
      </c>
      <c r="BC5665" s="82">
        <f t="shared" si="105"/>
        <v>749.00209999999993</v>
      </c>
    </row>
    <row r="5666" spans="53:55" x14ac:dyDescent="0.25">
      <c r="BA5666" s="164" t="s">
        <v>6042</v>
      </c>
      <c r="BB5666" s="164">
        <v>685.12400000000002</v>
      </c>
      <c r="BC5666" s="82">
        <f t="shared" si="105"/>
        <v>829.00004000000001</v>
      </c>
    </row>
    <row r="5667" spans="53:55" x14ac:dyDescent="0.25">
      <c r="BA5667" s="164" t="s">
        <v>6043</v>
      </c>
      <c r="BB5667" s="164">
        <v>57.024999999999999</v>
      </c>
      <c r="BC5667" s="82">
        <f t="shared" si="105"/>
        <v>69.000249999999994</v>
      </c>
    </row>
    <row r="5668" spans="53:55" x14ac:dyDescent="0.25">
      <c r="BA5668" s="164" t="s">
        <v>6044</v>
      </c>
      <c r="BB5668" s="164">
        <v>40.5</v>
      </c>
      <c r="BC5668" s="82">
        <f t="shared" si="105"/>
        <v>49.004999999999995</v>
      </c>
    </row>
    <row r="5669" spans="53:55" x14ac:dyDescent="0.25">
      <c r="BA5669" s="164" t="s">
        <v>6045</v>
      </c>
      <c r="BB5669" s="164">
        <v>65.290000000000006</v>
      </c>
      <c r="BC5669" s="82">
        <f t="shared" si="105"/>
        <v>79.000900000000001</v>
      </c>
    </row>
    <row r="5670" spans="53:55" x14ac:dyDescent="0.25">
      <c r="BA5670" s="164" t="s">
        <v>6046</v>
      </c>
      <c r="BB5670" s="164">
        <v>1213.223</v>
      </c>
      <c r="BC5670" s="82">
        <f t="shared" si="105"/>
        <v>1467.99983</v>
      </c>
    </row>
    <row r="5671" spans="53:55" x14ac:dyDescent="0.25">
      <c r="BA5671" s="164" t="s">
        <v>6047</v>
      </c>
      <c r="BB5671" s="164">
        <v>266.11599999999999</v>
      </c>
      <c r="BC5671" s="82">
        <f t="shared" si="105"/>
        <v>322.00036</v>
      </c>
    </row>
    <row r="5672" spans="53:55" x14ac:dyDescent="0.25">
      <c r="BA5672" s="164" t="s">
        <v>6048</v>
      </c>
      <c r="BB5672" s="164">
        <v>180.99</v>
      </c>
      <c r="BC5672" s="82">
        <f t="shared" si="105"/>
        <v>218.99790000000002</v>
      </c>
    </row>
    <row r="5673" spans="53:55" x14ac:dyDescent="0.25">
      <c r="BA5673" s="164" t="s">
        <v>6049</v>
      </c>
      <c r="BB5673" s="164">
        <v>305.78500000000003</v>
      </c>
      <c r="BC5673" s="82">
        <f t="shared" si="105"/>
        <v>369.99985000000004</v>
      </c>
    </row>
    <row r="5674" spans="53:55" x14ac:dyDescent="0.25">
      <c r="BA5674" s="164" t="s">
        <v>6050</v>
      </c>
      <c r="BB5674" s="164">
        <v>311.57</v>
      </c>
      <c r="BC5674" s="82">
        <f t="shared" si="105"/>
        <v>376.99969999999996</v>
      </c>
    </row>
    <row r="5675" spans="53:55" x14ac:dyDescent="0.25">
      <c r="BA5675" s="164" t="s">
        <v>6051</v>
      </c>
      <c r="BB5675" s="164">
        <v>222.31399999999999</v>
      </c>
      <c r="BC5675" s="82">
        <f t="shared" si="105"/>
        <v>268.99993999999998</v>
      </c>
    </row>
    <row r="5676" spans="53:55" x14ac:dyDescent="0.25">
      <c r="BA5676" s="164" t="s">
        <v>6052</v>
      </c>
      <c r="BB5676" s="164">
        <v>519.83500000000004</v>
      </c>
      <c r="BC5676" s="82">
        <f t="shared" si="105"/>
        <v>629.00035000000003</v>
      </c>
    </row>
    <row r="5677" spans="53:55" x14ac:dyDescent="0.25">
      <c r="BA5677" s="164" t="s">
        <v>6053</v>
      </c>
      <c r="BB5677" s="164">
        <v>412.39699999999999</v>
      </c>
      <c r="BC5677" s="82">
        <f t="shared" si="105"/>
        <v>499.00036999999998</v>
      </c>
    </row>
    <row r="5678" spans="53:55" x14ac:dyDescent="0.25">
      <c r="BA5678" s="164" t="s">
        <v>6054</v>
      </c>
      <c r="BB5678" s="164">
        <v>660.33100000000002</v>
      </c>
      <c r="BC5678" s="82">
        <f t="shared" si="105"/>
        <v>799.00050999999996</v>
      </c>
    </row>
    <row r="5679" spans="53:55" x14ac:dyDescent="0.25">
      <c r="BA5679" s="164" t="s">
        <v>6055</v>
      </c>
      <c r="BB5679" s="164">
        <v>739.66899999999998</v>
      </c>
      <c r="BC5679" s="82">
        <f t="shared" si="105"/>
        <v>894.99948999999992</v>
      </c>
    </row>
    <row r="5680" spans="53:55" x14ac:dyDescent="0.25">
      <c r="BA5680" s="164" t="s">
        <v>6056</v>
      </c>
      <c r="BB5680" s="164">
        <v>761.15700000000004</v>
      </c>
      <c r="BC5680" s="82">
        <f t="shared" si="105"/>
        <v>920.99997000000008</v>
      </c>
    </row>
    <row r="5681" spans="53:55" x14ac:dyDescent="0.25">
      <c r="BA5681" s="164" t="s">
        <v>6057</v>
      </c>
      <c r="BB5681" s="164">
        <v>99.17</v>
      </c>
      <c r="BC5681" s="82">
        <f t="shared" si="105"/>
        <v>119.9957</v>
      </c>
    </row>
    <row r="5682" spans="53:55" x14ac:dyDescent="0.25">
      <c r="BA5682" s="164" t="s">
        <v>6058</v>
      </c>
      <c r="BB5682" s="164">
        <v>144.63</v>
      </c>
      <c r="BC5682" s="82">
        <f t="shared" si="105"/>
        <v>175.00229999999999</v>
      </c>
    </row>
    <row r="5683" spans="53:55" x14ac:dyDescent="0.25">
      <c r="BA5683" s="164" t="s">
        <v>6059</v>
      </c>
      <c r="BB5683" s="164">
        <v>48.76</v>
      </c>
      <c r="BC5683" s="82">
        <f t="shared" si="105"/>
        <v>58.999599999999994</v>
      </c>
    </row>
    <row r="5684" spans="53:55" x14ac:dyDescent="0.25">
      <c r="BA5684" s="164" t="s">
        <v>6060</v>
      </c>
      <c r="BB5684" s="164">
        <v>40.496000000000002</v>
      </c>
      <c r="BC5684" s="82">
        <f t="shared" si="105"/>
        <v>49.000160000000001</v>
      </c>
    </row>
    <row r="5685" spans="53:55" x14ac:dyDescent="0.25">
      <c r="BA5685" s="164" t="s">
        <v>6061</v>
      </c>
      <c r="BB5685" s="164">
        <v>1396.69</v>
      </c>
      <c r="BC5685" s="82">
        <f t="shared" si="105"/>
        <v>1689.9948999999999</v>
      </c>
    </row>
    <row r="5686" spans="53:55" x14ac:dyDescent="0.25">
      <c r="BA5686" s="164" t="s">
        <v>6062</v>
      </c>
      <c r="BB5686" s="164">
        <v>38.843000000000004</v>
      </c>
      <c r="BC5686" s="82">
        <f t="shared" si="105"/>
        <v>47.000030000000002</v>
      </c>
    </row>
    <row r="5687" spans="53:55" x14ac:dyDescent="0.25">
      <c r="BA5687" s="164" t="s">
        <v>6063</v>
      </c>
      <c r="BB5687" s="164">
        <v>111.57</v>
      </c>
      <c r="BC5687" s="82">
        <f t="shared" si="105"/>
        <v>134.99969999999999</v>
      </c>
    </row>
    <row r="5688" spans="53:55" x14ac:dyDescent="0.25">
      <c r="BA5688" s="164" t="s">
        <v>6064</v>
      </c>
      <c r="BB5688" s="164">
        <v>115.7</v>
      </c>
      <c r="BC5688" s="82">
        <f t="shared" si="105"/>
        <v>139.99699999999999</v>
      </c>
    </row>
    <row r="5689" spans="53:55" x14ac:dyDescent="0.25">
      <c r="BA5689" s="164" t="s">
        <v>6065</v>
      </c>
      <c r="BB5689" s="164">
        <v>73.554000000000002</v>
      </c>
      <c r="BC5689" s="82">
        <f t="shared" si="105"/>
        <v>89.000339999999994</v>
      </c>
    </row>
    <row r="5690" spans="53:55" x14ac:dyDescent="0.25">
      <c r="BA5690" s="164" t="s">
        <v>6066</v>
      </c>
      <c r="BB5690" s="164">
        <v>48.76</v>
      </c>
      <c r="BC5690" s="82">
        <f t="shared" si="105"/>
        <v>58.999599999999994</v>
      </c>
    </row>
    <row r="5691" spans="53:55" x14ac:dyDescent="0.25">
      <c r="BA5691" s="164" t="s">
        <v>6067</v>
      </c>
      <c r="BB5691" s="164">
        <v>123.97</v>
      </c>
      <c r="BC5691" s="82">
        <f t="shared" si="105"/>
        <v>150.00369999999998</v>
      </c>
    </row>
    <row r="5692" spans="53:55" x14ac:dyDescent="0.25">
      <c r="BA5692" s="164" t="s">
        <v>6068</v>
      </c>
      <c r="BB5692" s="164">
        <v>65.290000000000006</v>
      </c>
      <c r="BC5692" s="82">
        <f t="shared" si="105"/>
        <v>79.000900000000001</v>
      </c>
    </row>
    <row r="5693" spans="53:55" x14ac:dyDescent="0.25">
      <c r="BA5693" s="164" t="s">
        <v>6069</v>
      </c>
      <c r="BB5693" s="164">
        <v>1652.066</v>
      </c>
      <c r="BC5693" s="82">
        <f t="shared" si="105"/>
        <v>1998.9998599999999</v>
      </c>
    </row>
    <row r="5694" spans="53:55" x14ac:dyDescent="0.25">
      <c r="BA5694" s="164" t="s">
        <v>6070</v>
      </c>
      <c r="BB5694" s="164">
        <v>404.96</v>
      </c>
      <c r="BC5694" s="82">
        <f t="shared" si="105"/>
        <v>490.00159999999994</v>
      </c>
    </row>
    <row r="5695" spans="53:55" x14ac:dyDescent="0.25">
      <c r="BA5695" s="164" t="s">
        <v>6071</v>
      </c>
      <c r="BB5695" s="164">
        <v>866.94200000000001</v>
      </c>
      <c r="BC5695" s="82">
        <f t="shared" si="105"/>
        <v>1048.99982</v>
      </c>
    </row>
    <row r="5696" spans="53:55" x14ac:dyDescent="0.25">
      <c r="BA5696" s="164" t="s">
        <v>6072</v>
      </c>
      <c r="BB5696" s="164">
        <v>900</v>
      </c>
      <c r="BC5696" s="82">
        <f t="shared" si="105"/>
        <v>1089</v>
      </c>
    </row>
    <row r="5697" spans="53:55" x14ac:dyDescent="0.25">
      <c r="BA5697" s="164" t="s">
        <v>6073</v>
      </c>
      <c r="BB5697" s="164">
        <v>477.68599999999998</v>
      </c>
      <c r="BC5697" s="82">
        <f t="shared" si="105"/>
        <v>578.00005999999996</v>
      </c>
    </row>
    <row r="5698" spans="53:55" x14ac:dyDescent="0.25">
      <c r="BA5698" s="164" t="s">
        <v>6074</v>
      </c>
      <c r="BB5698" s="164">
        <v>1258.6780000000001</v>
      </c>
      <c r="BC5698" s="82">
        <f t="shared" si="105"/>
        <v>1523.0003800000002</v>
      </c>
    </row>
    <row r="5699" spans="53:55" x14ac:dyDescent="0.25">
      <c r="BA5699" s="164" t="s">
        <v>6075</v>
      </c>
      <c r="BB5699" s="164">
        <v>1404.1320000000001</v>
      </c>
      <c r="BC5699" s="82">
        <f t="shared" ref="BC5699:BC5762" si="106">BB5699*1.21</f>
        <v>1698.99972</v>
      </c>
    </row>
    <row r="5700" spans="53:55" x14ac:dyDescent="0.25">
      <c r="BA5700" s="164" t="s">
        <v>6076</v>
      </c>
      <c r="BB5700" s="164">
        <v>1779.34</v>
      </c>
      <c r="BC5700" s="82">
        <f t="shared" si="106"/>
        <v>2153.0013999999996</v>
      </c>
    </row>
    <row r="5701" spans="53:55" x14ac:dyDescent="0.25">
      <c r="BA5701" s="164" t="s">
        <v>6077</v>
      </c>
      <c r="BB5701" s="164">
        <v>37.19</v>
      </c>
      <c r="BC5701" s="82">
        <f t="shared" si="106"/>
        <v>44.999899999999997</v>
      </c>
    </row>
    <row r="5702" spans="53:55" x14ac:dyDescent="0.25">
      <c r="BA5702" s="164" t="s">
        <v>6078</v>
      </c>
      <c r="BB5702" s="164">
        <v>81.819999999999993</v>
      </c>
      <c r="BC5702" s="82">
        <f t="shared" si="106"/>
        <v>99.002199999999988</v>
      </c>
    </row>
    <row r="5703" spans="53:55" x14ac:dyDescent="0.25">
      <c r="BA5703" s="164" t="s">
        <v>6079</v>
      </c>
      <c r="BB5703" s="164">
        <v>37.93</v>
      </c>
      <c r="BC5703" s="82">
        <f t="shared" si="106"/>
        <v>45.895299999999999</v>
      </c>
    </row>
    <row r="5704" spans="53:55" x14ac:dyDescent="0.25">
      <c r="BA5704" s="164" t="s">
        <v>6080</v>
      </c>
      <c r="BB5704" s="164">
        <v>57.77</v>
      </c>
      <c r="BC5704" s="82">
        <f t="shared" si="106"/>
        <v>69.901700000000005</v>
      </c>
    </row>
    <row r="5705" spans="53:55" x14ac:dyDescent="0.25">
      <c r="BA5705" s="164" t="s">
        <v>6081</v>
      </c>
      <c r="BB5705" s="164">
        <v>123.967</v>
      </c>
      <c r="BC5705" s="82">
        <f t="shared" si="106"/>
        <v>150.00006999999999</v>
      </c>
    </row>
    <row r="5706" spans="53:55" x14ac:dyDescent="0.25">
      <c r="BA5706" s="164" t="s">
        <v>6082</v>
      </c>
      <c r="BB5706" s="164">
        <v>74.38</v>
      </c>
      <c r="BC5706" s="82">
        <f t="shared" si="106"/>
        <v>89.999799999999993</v>
      </c>
    </row>
    <row r="5707" spans="53:55" x14ac:dyDescent="0.25">
      <c r="BA5707" s="164" t="s">
        <v>6083</v>
      </c>
      <c r="BB5707" s="164">
        <v>577.69000000000005</v>
      </c>
      <c r="BC5707" s="82">
        <f t="shared" si="106"/>
        <v>699.00490000000002</v>
      </c>
    </row>
    <row r="5708" spans="53:55" x14ac:dyDescent="0.25">
      <c r="BA5708" s="164" t="s">
        <v>6084</v>
      </c>
      <c r="BB5708" s="164">
        <v>214.05</v>
      </c>
      <c r="BC5708" s="82">
        <f t="shared" si="106"/>
        <v>259.00049999999999</v>
      </c>
    </row>
    <row r="5709" spans="53:55" x14ac:dyDescent="0.25">
      <c r="BA5709" s="164" t="s">
        <v>6085</v>
      </c>
      <c r="BB5709" s="164">
        <v>165.28899999999999</v>
      </c>
      <c r="BC5709" s="82">
        <f t="shared" si="106"/>
        <v>199.99968999999999</v>
      </c>
    </row>
    <row r="5710" spans="53:55" x14ac:dyDescent="0.25">
      <c r="BA5710" s="164" t="s">
        <v>6086</v>
      </c>
      <c r="BB5710" s="164">
        <v>429.75200000000001</v>
      </c>
      <c r="BC5710" s="82">
        <f t="shared" si="106"/>
        <v>519.99991999999997</v>
      </c>
    </row>
    <row r="5711" spans="53:55" x14ac:dyDescent="0.25">
      <c r="BA5711" s="164" t="s">
        <v>6087</v>
      </c>
      <c r="BB5711" s="164">
        <v>41.32</v>
      </c>
      <c r="BC5711" s="82">
        <f t="shared" si="106"/>
        <v>49.997199999999999</v>
      </c>
    </row>
    <row r="5712" spans="53:55" x14ac:dyDescent="0.25">
      <c r="BA5712" s="164" t="s">
        <v>6088</v>
      </c>
      <c r="BB5712" s="164">
        <v>648.76</v>
      </c>
      <c r="BC5712" s="82">
        <f t="shared" si="106"/>
        <v>784.99959999999999</v>
      </c>
    </row>
    <row r="5713" spans="53:55" x14ac:dyDescent="0.25">
      <c r="BA5713" s="164" t="s">
        <v>6089</v>
      </c>
      <c r="BB5713" s="164">
        <v>214.05</v>
      </c>
      <c r="BC5713" s="82">
        <f t="shared" si="106"/>
        <v>259.00049999999999</v>
      </c>
    </row>
    <row r="5714" spans="53:55" x14ac:dyDescent="0.25">
      <c r="BA5714" s="164" t="s">
        <v>6090</v>
      </c>
      <c r="BB5714" s="164">
        <v>65.7</v>
      </c>
      <c r="BC5714" s="82">
        <f t="shared" si="106"/>
        <v>79.497</v>
      </c>
    </row>
    <row r="5715" spans="53:55" x14ac:dyDescent="0.25">
      <c r="BA5715" s="164" t="s">
        <v>6091</v>
      </c>
      <c r="BB5715" s="164">
        <v>20661</v>
      </c>
      <c r="BC5715" s="82">
        <f t="shared" si="106"/>
        <v>24999.809999999998</v>
      </c>
    </row>
    <row r="5716" spans="53:55" x14ac:dyDescent="0.25">
      <c r="BA5716" s="164" t="s">
        <v>6092</v>
      </c>
      <c r="BB5716" s="164">
        <v>809.91700000000003</v>
      </c>
      <c r="BC5716" s="82">
        <f t="shared" si="106"/>
        <v>979.99957000000006</v>
      </c>
    </row>
    <row r="5717" spans="53:55" x14ac:dyDescent="0.25">
      <c r="BA5717" s="164" t="s">
        <v>6093</v>
      </c>
      <c r="BB5717" s="164">
        <v>222.31</v>
      </c>
      <c r="BC5717" s="82">
        <f t="shared" si="106"/>
        <v>268.99509999999998</v>
      </c>
    </row>
    <row r="5718" spans="53:55" x14ac:dyDescent="0.25">
      <c r="BA5718" s="164" t="s">
        <v>6094</v>
      </c>
      <c r="BB5718" s="164">
        <v>247.934</v>
      </c>
      <c r="BC5718" s="82">
        <f t="shared" si="106"/>
        <v>300.00013999999999</v>
      </c>
    </row>
    <row r="5719" spans="53:55" x14ac:dyDescent="0.25">
      <c r="BA5719" s="164" t="s">
        <v>6095</v>
      </c>
      <c r="BB5719" s="164">
        <v>680.16499999999996</v>
      </c>
      <c r="BC5719" s="82">
        <f t="shared" si="106"/>
        <v>822.99964999999997</v>
      </c>
    </row>
    <row r="5720" spans="53:55" x14ac:dyDescent="0.25">
      <c r="BA5720" s="164" t="s">
        <v>6096</v>
      </c>
      <c r="BB5720" s="164">
        <v>161.16</v>
      </c>
      <c r="BC5720" s="82">
        <f t="shared" si="106"/>
        <v>195.00359999999998</v>
      </c>
    </row>
    <row r="5721" spans="53:55" x14ac:dyDescent="0.25">
      <c r="BA5721" s="164" t="s">
        <v>6097</v>
      </c>
      <c r="BB5721" s="164">
        <v>155.37200000000001</v>
      </c>
      <c r="BC5721" s="82">
        <f t="shared" si="106"/>
        <v>188.00012000000001</v>
      </c>
    </row>
    <row r="5722" spans="53:55" x14ac:dyDescent="0.25">
      <c r="BA5722" s="164" t="s">
        <v>6098</v>
      </c>
      <c r="BB5722" s="164">
        <v>404.13</v>
      </c>
      <c r="BC5722" s="82">
        <f t="shared" si="106"/>
        <v>488.9973</v>
      </c>
    </row>
    <row r="5723" spans="53:55" x14ac:dyDescent="0.25">
      <c r="BA5723" s="164" t="s">
        <v>6099</v>
      </c>
      <c r="BB5723" s="164">
        <v>433.88400000000001</v>
      </c>
      <c r="BC5723" s="82">
        <f t="shared" si="106"/>
        <v>524.99964</v>
      </c>
    </row>
    <row r="5724" spans="53:55" x14ac:dyDescent="0.25">
      <c r="BA5724" s="164" t="s">
        <v>6100</v>
      </c>
      <c r="BB5724" s="164">
        <v>222.31399999999999</v>
      </c>
      <c r="BC5724" s="82">
        <f t="shared" si="106"/>
        <v>268.99993999999998</v>
      </c>
    </row>
    <row r="5725" spans="53:55" x14ac:dyDescent="0.25">
      <c r="BA5725" s="164" t="s">
        <v>6101</v>
      </c>
      <c r="BB5725" s="164">
        <v>164.46</v>
      </c>
      <c r="BC5725" s="82">
        <f t="shared" si="106"/>
        <v>198.9966</v>
      </c>
    </row>
    <row r="5726" spans="53:55" x14ac:dyDescent="0.25">
      <c r="BA5726" s="164" t="s">
        <v>6102</v>
      </c>
      <c r="BB5726" s="164">
        <v>1171.9010000000001</v>
      </c>
      <c r="BC5726" s="82">
        <f t="shared" si="106"/>
        <v>1418.0002100000002</v>
      </c>
    </row>
    <row r="5727" spans="53:55" x14ac:dyDescent="0.25">
      <c r="BA5727" s="164" t="s">
        <v>6103</v>
      </c>
      <c r="BB5727" s="164">
        <v>37.19</v>
      </c>
      <c r="BC5727" s="82">
        <f t="shared" si="106"/>
        <v>44.999899999999997</v>
      </c>
    </row>
    <row r="5728" spans="53:55" x14ac:dyDescent="0.25">
      <c r="BA5728" s="164" t="s">
        <v>6104</v>
      </c>
      <c r="BB5728" s="164">
        <v>75.206999999999994</v>
      </c>
      <c r="BC5728" s="82">
        <f t="shared" si="106"/>
        <v>91.000469999999993</v>
      </c>
    </row>
    <row r="5729" spans="53:55" x14ac:dyDescent="0.25">
      <c r="BA5729" s="164" t="s">
        <v>6105</v>
      </c>
      <c r="BB5729" s="164">
        <v>167.76900000000001</v>
      </c>
      <c r="BC5729" s="82">
        <f t="shared" si="106"/>
        <v>203.00049000000001</v>
      </c>
    </row>
    <row r="5730" spans="53:55" x14ac:dyDescent="0.25">
      <c r="BA5730" s="164" t="s">
        <v>6106</v>
      </c>
      <c r="BB5730" s="164">
        <v>95.04</v>
      </c>
      <c r="BC5730" s="82">
        <f t="shared" si="106"/>
        <v>114.9984</v>
      </c>
    </row>
    <row r="5731" spans="53:55" x14ac:dyDescent="0.25">
      <c r="BA5731" s="164" t="s">
        <v>6107</v>
      </c>
      <c r="BB5731" s="164">
        <v>48.76</v>
      </c>
      <c r="BC5731" s="82">
        <f t="shared" si="106"/>
        <v>58.999599999999994</v>
      </c>
    </row>
    <row r="5732" spans="53:55" x14ac:dyDescent="0.25">
      <c r="BA5732" s="164" t="s">
        <v>6108</v>
      </c>
      <c r="BB5732" s="164">
        <v>141.322</v>
      </c>
      <c r="BC5732" s="82">
        <f t="shared" si="106"/>
        <v>170.99961999999999</v>
      </c>
    </row>
    <row r="5733" spans="53:55" x14ac:dyDescent="0.25">
      <c r="BA5733" s="164" t="s">
        <v>6109</v>
      </c>
      <c r="BB5733" s="164">
        <v>300.82600000000002</v>
      </c>
      <c r="BC5733" s="82">
        <f t="shared" si="106"/>
        <v>363.99946</v>
      </c>
    </row>
    <row r="5734" spans="53:55" x14ac:dyDescent="0.25">
      <c r="BA5734" s="164" t="s">
        <v>6110</v>
      </c>
      <c r="BB5734" s="164">
        <v>103.306</v>
      </c>
      <c r="BC5734" s="82">
        <f t="shared" si="106"/>
        <v>125.00026</v>
      </c>
    </row>
    <row r="5735" spans="53:55" x14ac:dyDescent="0.25">
      <c r="BA5735" s="164" t="s">
        <v>6111</v>
      </c>
      <c r="BB5735" s="164">
        <v>20.66</v>
      </c>
      <c r="BC5735" s="82">
        <f t="shared" si="106"/>
        <v>24.9986</v>
      </c>
    </row>
    <row r="5736" spans="53:55" x14ac:dyDescent="0.25">
      <c r="BA5736" s="164" t="s">
        <v>6112</v>
      </c>
      <c r="BB5736" s="164">
        <v>49.587000000000003</v>
      </c>
      <c r="BC5736" s="82">
        <f t="shared" si="106"/>
        <v>60.00027</v>
      </c>
    </row>
    <row r="5737" spans="53:55" x14ac:dyDescent="0.25">
      <c r="BA5737" s="164" t="s">
        <v>6113</v>
      </c>
      <c r="BB5737" s="164">
        <v>68.594999999999999</v>
      </c>
      <c r="BC5737" s="82">
        <f t="shared" si="106"/>
        <v>82.999949999999998</v>
      </c>
    </row>
    <row r="5738" spans="53:55" x14ac:dyDescent="0.25">
      <c r="BA5738" s="164" t="s">
        <v>6114</v>
      </c>
      <c r="BB5738" s="164">
        <v>503.36</v>
      </c>
      <c r="BC5738" s="82">
        <f t="shared" si="106"/>
        <v>609.06560000000002</v>
      </c>
    </row>
    <row r="5739" spans="53:55" x14ac:dyDescent="0.25">
      <c r="BA5739" s="164" t="s">
        <v>6115</v>
      </c>
      <c r="BB5739" s="164">
        <v>654.38</v>
      </c>
      <c r="BC5739" s="82">
        <f t="shared" si="106"/>
        <v>791.7998</v>
      </c>
    </row>
    <row r="5740" spans="53:55" x14ac:dyDescent="0.25">
      <c r="BA5740" s="164" t="s">
        <v>6116</v>
      </c>
      <c r="BB5740" s="164">
        <v>447.91</v>
      </c>
      <c r="BC5740" s="82">
        <f t="shared" si="106"/>
        <v>541.97109999999998</v>
      </c>
    </row>
    <row r="5741" spans="53:55" x14ac:dyDescent="0.25">
      <c r="BA5741" s="164" t="s">
        <v>6117</v>
      </c>
      <c r="BB5741" s="164">
        <v>429.04</v>
      </c>
      <c r="BC5741" s="82">
        <f t="shared" si="106"/>
        <v>519.13840000000005</v>
      </c>
    </row>
    <row r="5742" spans="53:55" x14ac:dyDescent="0.25">
      <c r="BA5742" s="164" t="s">
        <v>6118</v>
      </c>
      <c r="BB5742" s="164">
        <v>65.289000000000001</v>
      </c>
      <c r="BC5742" s="82">
        <f t="shared" si="106"/>
        <v>78.999690000000001</v>
      </c>
    </row>
    <row r="5743" spans="53:55" x14ac:dyDescent="0.25">
      <c r="BA5743" s="164" t="s">
        <v>6119</v>
      </c>
      <c r="BB5743" s="164">
        <v>260.87</v>
      </c>
      <c r="BC5743" s="82">
        <f t="shared" si="106"/>
        <v>315.65269999999998</v>
      </c>
    </row>
    <row r="5744" spans="53:55" x14ac:dyDescent="0.25">
      <c r="BA5744" s="164" t="s">
        <v>6120</v>
      </c>
      <c r="BB5744" s="164">
        <v>42.55</v>
      </c>
      <c r="BC5744" s="82">
        <f t="shared" si="106"/>
        <v>51.485499999999995</v>
      </c>
    </row>
    <row r="5745" spans="53:55" x14ac:dyDescent="0.25">
      <c r="BA5745" s="164" t="s">
        <v>6121</v>
      </c>
      <c r="BB5745" s="164">
        <v>78.569999999999993</v>
      </c>
      <c r="BC5745" s="82">
        <f t="shared" si="106"/>
        <v>95.069699999999983</v>
      </c>
    </row>
    <row r="5746" spans="53:55" x14ac:dyDescent="0.25">
      <c r="BA5746" s="164" t="s">
        <v>6122</v>
      </c>
      <c r="BB5746" s="164">
        <v>78.569999999999993</v>
      </c>
      <c r="BC5746" s="82">
        <f t="shared" si="106"/>
        <v>95.069699999999983</v>
      </c>
    </row>
    <row r="5747" spans="53:55" x14ac:dyDescent="0.25">
      <c r="BA5747" s="164" t="s">
        <v>6123</v>
      </c>
      <c r="BB5747" s="164">
        <v>47.04</v>
      </c>
      <c r="BC5747" s="82">
        <f t="shared" si="106"/>
        <v>56.918399999999998</v>
      </c>
    </row>
    <row r="5748" spans="53:55" x14ac:dyDescent="0.25">
      <c r="BA5748" s="164" t="s">
        <v>6124</v>
      </c>
      <c r="BB5748" s="164">
        <v>73.89</v>
      </c>
      <c r="BC5748" s="82">
        <f t="shared" si="106"/>
        <v>89.406899999999993</v>
      </c>
    </row>
    <row r="5749" spans="53:55" x14ac:dyDescent="0.25">
      <c r="BA5749" s="164" t="s">
        <v>6125</v>
      </c>
      <c r="BB5749" s="164">
        <v>49.6</v>
      </c>
      <c r="BC5749" s="82">
        <f t="shared" si="106"/>
        <v>60.015999999999998</v>
      </c>
    </row>
    <row r="5750" spans="53:55" x14ac:dyDescent="0.25">
      <c r="BA5750" s="164" t="s">
        <v>6126</v>
      </c>
      <c r="BB5750" s="164">
        <v>44.628</v>
      </c>
      <c r="BC5750" s="82">
        <f t="shared" si="106"/>
        <v>53.999879999999997</v>
      </c>
    </row>
    <row r="5751" spans="53:55" x14ac:dyDescent="0.25">
      <c r="BA5751" s="164" t="s">
        <v>6127</v>
      </c>
      <c r="BB5751" s="164">
        <v>44.628</v>
      </c>
      <c r="BC5751" s="82">
        <f t="shared" si="106"/>
        <v>53.999879999999997</v>
      </c>
    </row>
    <row r="5752" spans="53:55" x14ac:dyDescent="0.25">
      <c r="BA5752" s="164" t="s">
        <v>6128</v>
      </c>
      <c r="BB5752" s="164">
        <v>82.19</v>
      </c>
      <c r="BC5752" s="82">
        <f t="shared" si="106"/>
        <v>99.4499</v>
      </c>
    </row>
    <row r="5753" spans="53:55" x14ac:dyDescent="0.25">
      <c r="BA5753" s="164" t="s">
        <v>6129</v>
      </c>
      <c r="BB5753" s="164">
        <v>860.53</v>
      </c>
      <c r="BC5753" s="82">
        <f t="shared" si="106"/>
        <v>1041.2412999999999</v>
      </c>
    </row>
    <row r="5754" spans="53:55" x14ac:dyDescent="0.25">
      <c r="BA5754" s="164" t="s">
        <v>6130</v>
      </c>
      <c r="BB5754" s="164">
        <v>973.4</v>
      </c>
      <c r="BC5754" s="82">
        <f t="shared" si="106"/>
        <v>1177.8139999999999</v>
      </c>
    </row>
    <row r="5755" spans="53:55" x14ac:dyDescent="0.25">
      <c r="BA5755" s="164" t="s">
        <v>6131</v>
      </c>
      <c r="BB5755" s="164">
        <v>76.67</v>
      </c>
      <c r="BC5755" s="82">
        <f t="shared" si="106"/>
        <v>92.770700000000005</v>
      </c>
    </row>
    <row r="5756" spans="53:55" x14ac:dyDescent="0.25">
      <c r="BA5756" s="164" t="s">
        <v>6132</v>
      </c>
      <c r="BB5756" s="164">
        <v>161.96</v>
      </c>
      <c r="BC5756" s="82">
        <f t="shared" si="106"/>
        <v>195.9716</v>
      </c>
    </row>
    <row r="5757" spans="53:55" x14ac:dyDescent="0.25">
      <c r="BA5757" s="164" t="s">
        <v>6133</v>
      </c>
      <c r="BB5757" s="164">
        <v>173.01</v>
      </c>
      <c r="BC5757" s="82">
        <f t="shared" si="106"/>
        <v>209.34209999999999</v>
      </c>
    </row>
    <row r="5758" spans="53:55" x14ac:dyDescent="0.25">
      <c r="BA5758" s="164" t="s">
        <v>6134</v>
      </c>
      <c r="BB5758" s="164">
        <v>167.49</v>
      </c>
      <c r="BC5758" s="82">
        <f t="shared" si="106"/>
        <v>202.66290000000001</v>
      </c>
    </row>
    <row r="5759" spans="53:55" x14ac:dyDescent="0.25">
      <c r="BA5759" s="164" t="s">
        <v>6135</v>
      </c>
      <c r="BB5759" s="164">
        <v>87.26</v>
      </c>
      <c r="BC5759" s="82">
        <f t="shared" si="106"/>
        <v>105.58460000000001</v>
      </c>
    </row>
    <row r="5760" spans="53:55" x14ac:dyDescent="0.25">
      <c r="BA5760" s="164" t="s">
        <v>6136</v>
      </c>
      <c r="BB5760" s="164">
        <v>98.77</v>
      </c>
      <c r="BC5760" s="82">
        <f t="shared" si="106"/>
        <v>119.51169999999999</v>
      </c>
    </row>
    <row r="5761" spans="53:55" x14ac:dyDescent="0.25">
      <c r="BA5761" s="164" t="s">
        <v>6137</v>
      </c>
      <c r="BB5761" s="164">
        <v>42.975000000000001</v>
      </c>
      <c r="BC5761" s="82">
        <f t="shared" si="106"/>
        <v>51.999749999999999</v>
      </c>
    </row>
    <row r="5762" spans="53:55" x14ac:dyDescent="0.25">
      <c r="BA5762" s="164" t="s">
        <v>6138</v>
      </c>
      <c r="BB5762" s="164">
        <v>54.56</v>
      </c>
      <c r="BC5762" s="82">
        <f t="shared" si="106"/>
        <v>66.017600000000002</v>
      </c>
    </row>
    <row r="5763" spans="53:55" x14ac:dyDescent="0.25">
      <c r="BA5763" s="164" t="s">
        <v>6139</v>
      </c>
      <c r="BB5763" s="164">
        <v>42.975000000000001</v>
      </c>
      <c r="BC5763" s="82">
        <f t="shared" ref="BC5763:BC5826" si="107">BB5763*1.21</f>
        <v>51.999749999999999</v>
      </c>
    </row>
    <row r="5764" spans="53:55" x14ac:dyDescent="0.25">
      <c r="BA5764" s="164" t="s">
        <v>6140</v>
      </c>
      <c r="BB5764" s="164">
        <v>48</v>
      </c>
      <c r="BC5764" s="82">
        <f t="shared" si="107"/>
        <v>58.08</v>
      </c>
    </row>
    <row r="5765" spans="53:55" x14ac:dyDescent="0.25">
      <c r="BA5765" s="164" t="s">
        <v>6141</v>
      </c>
      <c r="BB5765" s="164">
        <v>48</v>
      </c>
      <c r="BC5765" s="82">
        <f t="shared" si="107"/>
        <v>58.08</v>
      </c>
    </row>
    <row r="5766" spans="53:55" x14ac:dyDescent="0.25">
      <c r="BA5766" s="164" t="s">
        <v>6142</v>
      </c>
      <c r="BB5766" s="164">
        <v>42.975000000000001</v>
      </c>
      <c r="BC5766" s="82">
        <f t="shared" si="107"/>
        <v>51.999749999999999</v>
      </c>
    </row>
    <row r="5767" spans="53:55" x14ac:dyDescent="0.25">
      <c r="BA5767" s="164" t="s">
        <v>6143</v>
      </c>
      <c r="BB5767" s="164">
        <v>53.719000000000001</v>
      </c>
      <c r="BC5767" s="82">
        <f t="shared" si="107"/>
        <v>64.999989999999997</v>
      </c>
    </row>
    <row r="5768" spans="53:55" x14ac:dyDescent="0.25">
      <c r="BA5768" s="164" t="s">
        <v>6144</v>
      </c>
      <c r="BB5768" s="164">
        <v>42.975000000000001</v>
      </c>
      <c r="BC5768" s="82">
        <f t="shared" si="107"/>
        <v>51.999749999999999</v>
      </c>
    </row>
    <row r="5769" spans="53:55" x14ac:dyDescent="0.25">
      <c r="BA5769" s="164" t="s">
        <v>6145</v>
      </c>
      <c r="BB5769" s="164">
        <v>49.22</v>
      </c>
      <c r="BC5769" s="82">
        <f t="shared" si="107"/>
        <v>59.556199999999997</v>
      </c>
    </row>
    <row r="5770" spans="53:55" x14ac:dyDescent="0.25">
      <c r="BA5770" s="164" t="s">
        <v>6146</v>
      </c>
      <c r="BB5770" s="164">
        <v>41.14</v>
      </c>
      <c r="BC5770" s="82">
        <f t="shared" si="107"/>
        <v>49.779400000000003</v>
      </c>
    </row>
    <row r="5771" spans="53:55" x14ac:dyDescent="0.25">
      <c r="BA5771" s="164" t="s">
        <v>6147</v>
      </c>
      <c r="BB5771" s="164">
        <v>61.91</v>
      </c>
      <c r="BC5771" s="82">
        <f t="shared" si="107"/>
        <v>74.91109999999999</v>
      </c>
    </row>
    <row r="5772" spans="53:55" x14ac:dyDescent="0.25">
      <c r="BA5772" s="164" t="s">
        <v>6148</v>
      </c>
      <c r="BB5772" s="164">
        <v>69.040000000000006</v>
      </c>
      <c r="BC5772" s="82">
        <f t="shared" si="107"/>
        <v>83.53840000000001</v>
      </c>
    </row>
    <row r="5773" spans="53:55" x14ac:dyDescent="0.25">
      <c r="BA5773" s="164" t="s">
        <v>6149</v>
      </c>
      <c r="BB5773" s="164">
        <v>58.48</v>
      </c>
      <c r="BC5773" s="82">
        <f t="shared" si="107"/>
        <v>70.760799999999989</v>
      </c>
    </row>
    <row r="5774" spans="53:55" x14ac:dyDescent="0.25">
      <c r="BA5774" s="164" t="s">
        <v>6150</v>
      </c>
      <c r="BB5774" s="164">
        <v>42.975000000000001</v>
      </c>
      <c r="BC5774" s="82">
        <f t="shared" si="107"/>
        <v>51.999749999999999</v>
      </c>
    </row>
    <row r="5775" spans="53:55" x14ac:dyDescent="0.25">
      <c r="BA5775" s="164" t="s">
        <v>6151</v>
      </c>
      <c r="BB5775" s="164">
        <v>46.17</v>
      </c>
      <c r="BC5775" s="82">
        <f t="shared" si="107"/>
        <v>55.865700000000004</v>
      </c>
    </row>
    <row r="5776" spans="53:55" x14ac:dyDescent="0.25">
      <c r="BA5776" s="164" t="s">
        <v>6152</v>
      </c>
      <c r="BB5776" s="164">
        <v>42.975000000000001</v>
      </c>
      <c r="BC5776" s="82">
        <f t="shared" si="107"/>
        <v>51.999749999999999</v>
      </c>
    </row>
    <row r="5777" spans="53:55" x14ac:dyDescent="0.25">
      <c r="BA5777" s="164" t="s">
        <v>6153</v>
      </c>
      <c r="BB5777" s="164">
        <v>45.98</v>
      </c>
      <c r="BC5777" s="82">
        <f t="shared" si="107"/>
        <v>55.635799999999996</v>
      </c>
    </row>
    <row r="5778" spans="53:55" x14ac:dyDescent="0.25">
      <c r="BA5778" s="164" t="s">
        <v>6154</v>
      </c>
      <c r="BB5778" s="164">
        <v>51.24</v>
      </c>
      <c r="BC5778" s="82">
        <f t="shared" si="107"/>
        <v>62.000399999999999</v>
      </c>
    </row>
    <row r="5779" spans="53:55" x14ac:dyDescent="0.25">
      <c r="BA5779" s="164" t="s">
        <v>6155</v>
      </c>
      <c r="BB5779" s="164">
        <v>42.93</v>
      </c>
      <c r="BC5779" s="82">
        <f t="shared" si="107"/>
        <v>51.945299999999996</v>
      </c>
    </row>
    <row r="5780" spans="53:55" x14ac:dyDescent="0.25">
      <c r="BA5780" s="164" t="s">
        <v>6156</v>
      </c>
      <c r="BB5780" s="164">
        <v>82.55</v>
      </c>
      <c r="BC5780" s="82">
        <f t="shared" si="107"/>
        <v>99.885499999999993</v>
      </c>
    </row>
    <row r="5781" spans="53:55" x14ac:dyDescent="0.25">
      <c r="BA5781" s="164" t="s">
        <v>6157</v>
      </c>
      <c r="BB5781" s="164">
        <v>321.488</v>
      </c>
      <c r="BC5781" s="82">
        <f t="shared" si="107"/>
        <v>389.00047999999998</v>
      </c>
    </row>
    <row r="5782" spans="53:55" x14ac:dyDescent="0.25">
      <c r="BA5782" s="164" t="s">
        <v>6158</v>
      </c>
      <c r="BB5782" s="164">
        <v>247.107</v>
      </c>
      <c r="BC5782" s="82">
        <f t="shared" si="107"/>
        <v>298.99946999999997</v>
      </c>
    </row>
    <row r="5783" spans="53:55" x14ac:dyDescent="0.25">
      <c r="BA5783" s="164" t="s">
        <v>6159</v>
      </c>
      <c r="BB5783" s="164">
        <v>376.03300000000002</v>
      </c>
      <c r="BC5783" s="82">
        <f t="shared" si="107"/>
        <v>454.99993000000001</v>
      </c>
    </row>
    <row r="5784" spans="53:55" x14ac:dyDescent="0.25">
      <c r="BA5784" s="164" t="s">
        <v>6160</v>
      </c>
      <c r="BB5784" s="164">
        <v>495.04</v>
      </c>
      <c r="BC5784" s="82">
        <f t="shared" si="107"/>
        <v>598.99840000000006</v>
      </c>
    </row>
    <row r="5785" spans="53:55" x14ac:dyDescent="0.25">
      <c r="BA5785" s="164" t="s">
        <v>6161</v>
      </c>
      <c r="BB5785" s="164">
        <v>701.65</v>
      </c>
      <c r="BC5785" s="82">
        <f t="shared" si="107"/>
        <v>848.99649999999997</v>
      </c>
    </row>
    <row r="5786" spans="53:55" x14ac:dyDescent="0.25">
      <c r="BA5786" s="164" t="s">
        <v>6162</v>
      </c>
      <c r="BB5786" s="164">
        <v>891.73599999999999</v>
      </c>
      <c r="BC5786" s="82">
        <f t="shared" si="107"/>
        <v>1079.00056</v>
      </c>
    </row>
    <row r="5787" spans="53:55" x14ac:dyDescent="0.25">
      <c r="BA5787" s="164" t="s">
        <v>6163</v>
      </c>
      <c r="BB5787" s="164">
        <v>519.83500000000004</v>
      </c>
      <c r="BC5787" s="82">
        <f t="shared" si="107"/>
        <v>629.00035000000003</v>
      </c>
    </row>
    <row r="5788" spans="53:55" x14ac:dyDescent="0.25">
      <c r="BA5788" s="164" t="s">
        <v>6164</v>
      </c>
      <c r="BB5788" s="164">
        <v>495.041</v>
      </c>
      <c r="BC5788" s="82">
        <f t="shared" si="107"/>
        <v>598.99960999999996</v>
      </c>
    </row>
    <row r="5789" spans="53:55" x14ac:dyDescent="0.25">
      <c r="BA5789" s="164" t="s">
        <v>6165</v>
      </c>
      <c r="BB5789" s="164">
        <v>660.33100000000002</v>
      </c>
      <c r="BC5789" s="82">
        <f t="shared" si="107"/>
        <v>799.00050999999996</v>
      </c>
    </row>
    <row r="5790" spans="53:55" x14ac:dyDescent="0.25">
      <c r="BA5790" s="164" t="s">
        <v>6166</v>
      </c>
      <c r="BB5790" s="164">
        <v>546.28099999999995</v>
      </c>
      <c r="BC5790" s="82">
        <f t="shared" si="107"/>
        <v>661.00000999999997</v>
      </c>
    </row>
    <row r="5791" spans="53:55" x14ac:dyDescent="0.25">
      <c r="BA5791" s="164" t="s">
        <v>6167</v>
      </c>
      <c r="BB5791" s="164">
        <v>574.38</v>
      </c>
      <c r="BC5791" s="82">
        <f t="shared" si="107"/>
        <v>694.99979999999994</v>
      </c>
    </row>
    <row r="5792" spans="53:55" x14ac:dyDescent="0.25">
      <c r="BA5792" s="164" t="s">
        <v>6168</v>
      </c>
      <c r="BB5792" s="164">
        <v>702.47900000000004</v>
      </c>
      <c r="BC5792" s="82">
        <f t="shared" si="107"/>
        <v>849.99959000000001</v>
      </c>
    </row>
    <row r="5793" spans="53:55" x14ac:dyDescent="0.25">
      <c r="BA5793" s="164" t="s">
        <v>6169</v>
      </c>
      <c r="BB5793" s="164">
        <v>899.17</v>
      </c>
      <c r="BC5793" s="82">
        <f t="shared" si="107"/>
        <v>1087.9956999999999</v>
      </c>
    </row>
    <row r="5794" spans="53:55" x14ac:dyDescent="0.25">
      <c r="BA5794" s="164" t="s">
        <v>6170</v>
      </c>
      <c r="BB5794" s="164">
        <v>776.03300000000002</v>
      </c>
      <c r="BC5794" s="82">
        <f t="shared" si="107"/>
        <v>938.99992999999995</v>
      </c>
    </row>
    <row r="5795" spans="53:55" x14ac:dyDescent="0.25">
      <c r="BA5795" s="164" t="s">
        <v>6171</v>
      </c>
      <c r="BB5795" s="164">
        <v>48.76</v>
      </c>
      <c r="BC5795" s="82">
        <f t="shared" si="107"/>
        <v>58.999599999999994</v>
      </c>
    </row>
    <row r="5796" spans="53:55" x14ac:dyDescent="0.25">
      <c r="BA5796" s="164" t="s">
        <v>6172</v>
      </c>
      <c r="BB5796" s="164">
        <v>602.48</v>
      </c>
      <c r="BC5796" s="82">
        <f t="shared" si="107"/>
        <v>729.00080000000003</v>
      </c>
    </row>
    <row r="5797" spans="53:55" x14ac:dyDescent="0.25">
      <c r="BA5797" s="164" t="s">
        <v>6173</v>
      </c>
      <c r="BB5797" s="164">
        <v>333.88400000000001</v>
      </c>
      <c r="BC5797" s="82">
        <f t="shared" si="107"/>
        <v>403.99964</v>
      </c>
    </row>
    <row r="5798" spans="53:55" x14ac:dyDescent="0.25">
      <c r="BA5798" s="164" t="s">
        <v>6174</v>
      </c>
      <c r="BB5798" s="164">
        <v>86.78</v>
      </c>
      <c r="BC5798" s="82">
        <f t="shared" si="107"/>
        <v>105.0038</v>
      </c>
    </row>
    <row r="5799" spans="53:55" x14ac:dyDescent="0.25">
      <c r="BA5799" s="164" t="s">
        <v>6175</v>
      </c>
      <c r="BB5799" s="164">
        <v>189.256</v>
      </c>
      <c r="BC5799" s="82">
        <f t="shared" si="107"/>
        <v>228.99975999999998</v>
      </c>
    </row>
    <row r="5800" spans="53:55" x14ac:dyDescent="0.25">
      <c r="BA5800" s="164" t="s">
        <v>6176</v>
      </c>
      <c r="BB5800" s="164">
        <v>31.405000000000001</v>
      </c>
      <c r="BC5800" s="82">
        <f t="shared" si="107"/>
        <v>38.000050000000002</v>
      </c>
    </row>
    <row r="5801" spans="53:55" x14ac:dyDescent="0.25">
      <c r="BA5801" s="164" t="s">
        <v>6177</v>
      </c>
      <c r="BB5801" s="164">
        <v>41.735999999999997</v>
      </c>
      <c r="BC5801" s="82">
        <f t="shared" si="107"/>
        <v>50.500559999999993</v>
      </c>
    </row>
    <row r="5802" spans="53:55" x14ac:dyDescent="0.25">
      <c r="BA5802" s="164" t="s">
        <v>6178</v>
      </c>
      <c r="BB5802" s="164">
        <v>49.587000000000003</v>
      </c>
      <c r="BC5802" s="82">
        <f t="shared" si="107"/>
        <v>60.00027</v>
      </c>
    </row>
    <row r="5803" spans="53:55" x14ac:dyDescent="0.25">
      <c r="BA5803" s="164" t="s">
        <v>6179</v>
      </c>
      <c r="BB5803" s="164">
        <v>95.040999999999997</v>
      </c>
      <c r="BC5803" s="82">
        <f t="shared" si="107"/>
        <v>114.99960999999999</v>
      </c>
    </row>
    <row r="5804" spans="53:55" x14ac:dyDescent="0.25">
      <c r="BA5804" s="164" t="s">
        <v>6180</v>
      </c>
      <c r="BB5804" s="164">
        <v>61.98</v>
      </c>
      <c r="BC5804" s="82">
        <f t="shared" si="107"/>
        <v>74.995799999999988</v>
      </c>
    </row>
    <row r="5805" spans="53:55" x14ac:dyDescent="0.25">
      <c r="BA5805" s="164" t="s">
        <v>6181</v>
      </c>
      <c r="BB5805" s="164">
        <v>1.0740000000000001</v>
      </c>
      <c r="BC5805" s="82">
        <f t="shared" si="107"/>
        <v>1.2995400000000001</v>
      </c>
    </row>
    <row r="5806" spans="53:55" x14ac:dyDescent="0.25">
      <c r="BA5806" s="164" t="s">
        <v>6182</v>
      </c>
      <c r="BB5806" s="164">
        <v>1.0740000000000001</v>
      </c>
      <c r="BC5806" s="82">
        <f t="shared" si="107"/>
        <v>1.2995400000000001</v>
      </c>
    </row>
    <row r="5807" spans="53:55" x14ac:dyDescent="0.25">
      <c r="BA5807" s="164" t="s">
        <v>6183</v>
      </c>
      <c r="BB5807" s="164">
        <v>285.95</v>
      </c>
      <c r="BC5807" s="82">
        <f t="shared" si="107"/>
        <v>345.99949999999995</v>
      </c>
    </row>
    <row r="5808" spans="53:55" x14ac:dyDescent="0.25">
      <c r="BA5808" s="164" t="s">
        <v>6184</v>
      </c>
      <c r="BB5808" s="164">
        <v>313.22000000000003</v>
      </c>
      <c r="BC5808" s="82">
        <f t="shared" si="107"/>
        <v>378.99620000000004</v>
      </c>
    </row>
    <row r="5809" spans="53:55" x14ac:dyDescent="0.25">
      <c r="BA5809" s="164" t="s">
        <v>6185</v>
      </c>
      <c r="BB5809" s="164">
        <v>446.28100000000001</v>
      </c>
      <c r="BC5809" s="82">
        <f t="shared" si="107"/>
        <v>540.00000999999997</v>
      </c>
    </row>
    <row r="5810" spans="53:55" x14ac:dyDescent="0.25">
      <c r="BA5810" s="164" t="s">
        <v>6186</v>
      </c>
      <c r="BB5810" s="164">
        <v>1231.4100000000001</v>
      </c>
      <c r="BC5810" s="82">
        <f t="shared" si="107"/>
        <v>1490.0061000000001</v>
      </c>
    </row>
    <row r="5811" spans="53:55" x14ac:dyDescent="0.25">
      <c r="BA5811" s="164" t="s">
        <v>6187</v>
      </c>
      <c r="BB5811" s="164">
        <v>28.925999999999998</v>
      </c>
      <c r="BC5811" s="82">
        <f t="shared" si="107"/>
        <v>35.000459999999997</v>
      </c>
    </row>
    <row r="5812" spans="53:55" x14ac:dyDescent="0.25">
      <c r="BA5812" s="164" t="s">
        <v>6188</v>
      </c>
      <c r="BB5812" s="164">
        <v>73.55</v>
      </c>
      <c r="BC5812" s="82">
        <f t="shared" si="107"/>
        <v>88.995499999999993</v>
      </c>
    </row>
    <row r="5813" spans="53:55" x14ac:dyDescent="0.25">
      <c r="BA5813" s="164" t="s">
        <v>6189</v>
      </c>
      <c r="BB5813" s="164">
        <v>737.19</v>
      </c>
      <c r="BC5813" s="82">
        <f t="shared" si="107"/>
        <v>891.99990000000003</v>
      </c>
    </row>
    <row r="5814" spans="53:55" x14ac:dyDescent="0.25">
      <c r="BA5814" s="164" t="s">
        <v>6190</v>
      </c>
      <c r="BB5814" s="164">
        <v>243.8</v>
      </c>
      <c r="BC5814" s="82">
        <f t="shared" si="107"/>
        <v>294.99799999999999</v>
      </c>
    </row>
    <row r="5815" spans="53:55" x14ac:dyDescent="0.25">
      <c r="BA5815" s="164" t="s">
        <v>6191</v>
      </c>
      <c r="BB5815" s="164">
        <v>4.1319999999999997</v>
      </c>
      <c r="BC5815" s="82">
        <f t="shared" si="107"/>
        <v>4.9997199999999991</v>
      </c>
    </row>
    <row r="5816" spans="53:55" x14ac:dyDescent="0.25">
      <c r="BA5816" s="164" t="s">
        <v>6192</v>
      </c>
      <c r="BB5816" s="164">
        <v>8.2650000000000006</v>
      </c>
      <c r="BC5816" s="82">
        <f t="shared" si="107"/>
        <v>10.00065</v>
      </c>
    </row>
    <row r="5817" spans="53:55" x14ac:dyDescent="0.25">
      <c r="BA5817" s="164" t="s">
        <v>6193</v>
      </c>
      <c r="BB5817" s="164">
        <v>65.290000000000006</v>
      </c>
      <c r="BC5817" s="82">
        <f t="shared" si="107"/>
        <v>79.000900000000001</v>
      </c>
    </row>
    <row r="5818" spans="53:55" x14ac:dyDescent="0.25">
      <c r="BA5818" s="164" t="s">
        <v>6194</v>
      </c>
      <c r="BB5818" s="164">
        <v>1073.55</v>
      </c>
      <c r="BC5818" s="82">
        <f t="shared" si="107"/>
        <v>1298.9955</v>
      </c>
    </row>
    <row r="5819" spans="53:55" x14ac:dyDescent="0.25">
      <c r="BA5819" s="164" t="s">
        <v>6195</v>
      </c>
      <c r="BB5819" s="164">
        <v>20.66</v>
      </c>
      <c r="BC5819" s="82">
        <f t="shared" si="107"/>
        <v>24.9986</v>
      </c>
    </row>
    <row r="5820" spans="53:55" x14ac:dyDescent="0.25">
      <c r="BA5820" s="164" t="s">
        <v>6196</v>
      </c>
      <c r="BB5820" s="164">
        <v>20.66</v>
      </c>
      <c r="BC5820" s="82">
        <f t="shared" si="107"/>
        <v>24.9986</v>
      </c>
    </row>
    <row r="5821" spans="53:55" x14ac:dyDescent="0.25">
      <c r="BA5821" s="164" t="s">
        <v>6197</v>
      </c>
      <c r="BB5821" s="164">
        <v>286.77699999999999</v>
      </c>
      <c r="BC5821" s="82">
        <f t="shared" si="107"/>
        <v>347.00016999999997</v>
      </c>
    </row>
    <row r="5822" spans="53:55" x14ac:dyDescent="0.25">
      <c r="BA5822" s="164" t="s">
        <v>6198</v>
      </c>
      <c r="BB5822" s="164">
        <v>114.05</v>
      </c>
      <c r="BC5822" s="82">
        <f t="shared" si="107"/>
        <v>138.00049999999999</v>
      </c>
    </row>
    <row r="5823" spans="53:55" x14ac:dyDescent="0.25">
      <c r="BA5823" s="164" t="s">
        <v>6199</v>
      </c>
      <c r="BB5823" s="164">
        <v>331.40499999999997</v>
      </c>
      <c r="BC5823" s="82">
        <f t="shared" si="107"/>
        <v>401.00004999999993</v>
      </c>
    </row>
    <row r="5824" spans="53:55" x14ac:dyDescent="0.25">
      <c r="BA5824" s="164" t="s">
        <v>6200</v>
      </c>
      <c r="BB5824" s="164">
        <v>216.529</v>
      </c>
      <c r="BC5824" s="82">
        <f t="shared" si="107"/>
        <v>262.00009</v>
      </c>
    </row>
    <row r="5825" spans="53:55" x14ac:dyDescent="0.25">
      <c r="BA5825" s="164" t="s">
        <v>6201</v>
      </c>
      <c r="BB5825" s="164">
        <v>271.90100000000001</v>
      </c>
      <c r="BC5825" s="82">
        <f t="shared" si="107"/>
        <v>329.00020999999998</v>
      </c>
    </row>
    <row r="5826" spans="53:55" x14ac:dyDescent="0.25">
      <c r="BA5826" s="164" t="s">
        <v>6202</v>
      </c>
      <c r="BB5826" s="164">
        <v>321.488</v>
      </c>
      <c r="BC5826" s="82">
        <f t="shared" si="107"/>
        <v>389.00047999999998</v>
      </c>
    </row>
    <row r="5827" spans="53:55" x14ac:dyDescent="0.25">
      <c r="BA5827" s="164" t="s">
        <v>6203</v>
      </c>
      <c r="BB5827" s="164">
        <v>504.959</v>
      </c>
      <c r="BC5827" s="82">
        <f t="shared" ref="BC5827:BC5890" si="108">BB5827*1.21</f>
        <v>611.00039000000004</v>
      </c>
    </row>
    <row r="5828" spans="53:55" x14ac:dyDescent="0.25">
      <c r="BA5828" s="164" t="s">
        <v>6204</v>
      </c>
      <c r="BB5828" s="164">
        <v>594.21500000000003</v>
      </c>
      <c r="BC5828" s="82">
        <f t="shared" si="108"/>
        <v>719.00014999999996</v>
      </c>
    </row>
    <row r="5829" spans="53:55" x14ac:dyDescent="0.25">
      <c r="BA5829" s="164" t="s">
        <v>6205</v>
      </c>
      <c r="BB5829" s="164">
        <v>141.322</v>
      </c>
      <c r="BC5829" s="82">
        <f t="shared" si="108"/>
        <v>170.99961999999999</v>
      </c>
    </row>
    <row r="5830" spans="53:55" x14ac:dyDescent="0.25">
      <c r="BA5830" s="164" t="s">
        <v>6206</v>
      </c>
      <c r="BB5830" s="164">
        <v>85.123999999999995</v>
      </c>
      <c r="BC5830" s="82">
        <f t="shared" si="108"/>
        <v>103.00003999999998</v>
      </c>
    </row>
    <row r="5831" spans="53:55" x14ac:dyDescent="0.25">
      <c r="BA5831" s="164" t="s">
        <v>6207</v>
      </c>
      <c r="BB5831" s="164">
        <v>1551.24</v>
      </c>
      <c r="BC5831" s="82">
        <f t="shared" si="108"/>
        <v>1877.0003999999999</v>
      </c>
    </row>
    <row r="5832" spans="53:55" x14ac:dyDescent="0.25">
      <c r="BA5832" s="164" t="s">
        <v>6208</v>
      </c>
      <c r="BB5832" s="164">
        <v>206.61099999999999</v>
      </c>
      <c r="BC5832" s="82">
        <f t="shared" si="108"/>
        <v>249.99930999999998</v>
      </c>
    </row>
    <row r="5833" spans="53:55" x14ac:dyDescent="0.25">
      <c r="BA5833" s="164" t="s">
        <v>6209</v>
      </c>
      <c r="BB5833" s="164">
        <v>640.49599999999998</v>
      </c>
      <c r="BC5833" s="82">
        <f t="shared" si="108"/>
        <v>775.00015999999994</v>
      </c>
    </row>
    <row r="5834" spans="53:55" x14ac:dyDescent="0.25">
      <c r="BA5834" s="164" t="s">
        <v>6210</v>
      </c>
      <c r="BB5834" s="164">
        <v>660.33</v>
      </c>
      <c r="BC5834" s="82">
        <f t="shared" si="108"/>
        <v>798.99930000000006</v>
      </c>
    </row>
    <row r="5835" spans="53:55" x14ac:dyDescent="0.25">
      <c r="BA5835" s="164" t="s">
        <v>6211</v>
      </c>
      <c r="BB5835" s="164">
        <v>1070.25</v>
      </c>
      <c r="BC5835" s="82">
        <f t="shared" si="108"/>
        <v>1295.0025000000001</v>
      </c>
    </row>
    <row r="5836" spans="53:55" x14ac:dyDescent="0.25">
      <c r="BA5836" s="164" t="s">
        <v>6212</v>
      </c>
      <c r="BB5836" s="164">
        <v>785.12</v>
      </c>
      <c r="BC5836" s="82">
        <f t="shared" si="108"/>
        <v>949.99519999999995</v>
      </c>
    </row>
    <row r="5837" spans="53:55" x14ac:dyDescent="0.25">
      <c r="BA5837" s="164" t="s">
        <v>6213</v>
      </c>
      <c r="BB5837" s="164">
        <v>850.41</v>
      </c>
      <c r="BC5837" s="82">
        <f t="shared" si="108"/>
        <v>1028.9960999999998</v>
      </c>
    </row>
    <row r="5838" spans="53:55" x14ac:dyDescent="0.25">
      <c r="BA5838" s="164" t="s">
        <v>6214</v>
      </c>
      <c r="BB5838" s="164">
        <v>950.41</v>
      </c>
      <c r="BC5838" s="82">
        <f t="shared" si="108"/>
        <v>1149.9960999999998</v>
      </c>
    </row>
    <row r="5839" spans="53:55" x14ac:dyDescent="0.25">
      <c r="BA5839" s="164" t="s">
        <v>6215</v>
      </c>
      <c r="BB5839" s="164">
        <v>495.87</v>
      </c>
      <c r="BC5839" s="82">
        <f t="shared" si="108"/>
        <v>600.0027</v>
      </c>
    </row>
    <row r="5840" spans="53:55" x14ac:dyDescent="0.25">
      <c r="BA5840" s="164" t="s">
        <v>6216</v>
      </c>
      <c r="BB5840" s="164">
        <v>825.62</v>
      </c>
      <c r="BC5840" s="82">
        <f t="shared" si="108"/>
        <v>999.00019999999995</v>
      </c>
    </row>
    <row r="5841" spans="53:55" x14ac:dyDescent="0.25">
      <c r="BA5841" s="164" t="s">
        <v>6217</v>
      </c>
      <c r="BB5841" s="164">
        <v>238.84</v>
      </c>
      <c r="BC5841" s="82">
        <f t="shared" si="108"/>
        <v>288.99639999999999</v>
      </c>
    </row>
    <row r="5842" spans="53:55" x14ac:dyDescent="0.25">
      <c r="BA5842" s="164" t="s">
        <v>6218</v>
      </c>
      <c r="BB5842" s="164">
        <v>271.89999999999998</v>
      </c>
      <c r="BC5842" s="82">
        <f t="shared" si="108"/>
        <v>328.99899999999997</v>
      </c>
    </row>
    <row r="5843" spans="53:55" x14ac:dyDescent="0.25">
      <c r="BA5843" s="164" t="s">
        <v>6219</v>
      </c>
      <c r="BB5843" s="164">
        <v>338.84</v>
      </c>
      <c r="BC5843" s="82">
        <f t="shared" si="108"/>
        <v>409.99639999999994</v>
      </c>
    </row>
    <row r="5844" spans="53:55" x14ac:dyDescent="0.25">
      <c r="BA5844" s="164" t="s">
        <v>6220</v>
      </c>
      <c r="BB5844" s="164">
        <v>421.488</v>
      </c>
      <c r="BC5844" s="82">
        <f t="shared" si="108"/>
        <v>510.00047999999998</v>
      </c>
    </row>
    <row r="5845" spans="53:55" x14ac:dyDescent="0.25">
      <c r="BA5845" s="164" t="s">
        <v>6221</v>
      </c>
      <c r="BB5845" s="164">
        <v>309.92</v>
      </c>
      <c r="BC5845" s="82">
        <f t="shared" si="108"/>
        <v>375.00319999999999</v>
      </c>
    </row>
    <row r="5846" spans="53:55" x14ac:dyDescent="0.25">
      <c r="BA5846" s="164" t="s">
        <v>6222</v>
      </c>
      <c r="BB5846" s="164">
        <v>1064.463</v>
      </c>
      <c r="BC5846" s="82">
        <f t="shared" si="108"/>
        <v>1288.0002299999999</v>
      </c>
    </row>
    <row r="5847" spans="53:55" x14ac:dyDescent="0.25">
      <c r="BA5847" s="164" t="s">
        <v>6223</v>
      </c>
      <c r="BB5847" s="164">
        <v>4.1239999999999997</v>
      </c>
      <c r="BC5847" s="82">
        <f t="shared" si="108"/>
        <v>4.9900399999999996</v>
      </c>
    </row>
    <row r="5848" spans="53:55" x14ac:dyDescent="0.25">
      <c r="BA5848" s="164" t="s">
        <v>6224</v>
      </c>
      <c r="BB5848" s="164">
        <v>4.3499999999999996</v>
      </c>
      <c r="BC5848" s="82">
        <f t="shared" si="108"/>
        <v>5.2634999999999996</v>
      </c>
    </row>
    <row r="5849" spans="53:55" x14ac:dyDescent="0.25">
      <c r="BA5849" s="164" t="s">
        <v>6225</v>
      </c>
      <c r="BB5849" s="164">
        <v>214.88</v>
      </c>
      <c r="BC5849" s="82">
        <f t="shared" si="108"/>
        <v>260.00479999999999</v>
      </c>
    </row>
    <row r="5850" spans="53:55" x14ac:dyDescent="0.25">
      <c r="BA5850" s="164" t="s">
        <v>6226</v>
      </c>
      <c r="BB5850" s="164">
        <v>309.92</v>
      </c>
      <c r="BC5850" s="82">
        <f t="shared" si="108"/>
        <v>375.00319999999999</v>
      </c>
    </row>
    <row r="5851" spans="53:55" x14ac:dyDescent="0.25">
      <c r="BA5851" s="164" t="s">
        <v>6227</v>
      </c>
      <c r="BB5851" s="164">
        <v>396.69</v>
      </c>
      <c r="BC5851" s="82">
        <f t="shared" si="108"/>
        <v>479.99489999999997</v>
      </c>
    </row>
    <row r="5852" spans="53:55" x14ac:dyDescent="0.25">
      <c r="BA5852" s="164" t="s">
        <v>6228</v>
      </c>
      <c r="BB5852" s="164">
        <v>106.61</v>
      </c>
      <c r="BC5852" s="82">
        <f t="shared" si="108"/>
        <v>128.99809999999999</v>
      </c>
    </row>
    <row r="5853" spans="53:55" x14ac:dyDescent="0.25">
      <c r="BA5853" s="164" t="s">
        <v>6229</v>
      </c>
      <c r="BB5853" s="164">
        <v>164.46</v>
      </c>
      <c r="BC5853" s="82">
        <f t="shared" si="108"/>
        <v>198.9966</v>
      </c>
    </row>
    <row r="5854" spans="53:55" x14ac:dyDescent="0.25">
      <c r="BA5854" s="164" t="s">
        <v>6230</v>
      </c>
      <c r="BB5854" s="164">
        <v>71.069999999999993</v>
      </c>
      <c r="BC5854" s="82">
        <f t="shared" si="108"/>
        <v>85.994699999999995</v>
      </c>
    </row>
    <row r="5855" spans="53:55" x14ac:dyDescent="0.25">
      <c r="BA5855" s="164" t="s">
        <v>6231</v>
      </c>
      <c r="BB5855" s="164">
        <v>219.01</v>
      </c>
      <c r="BC5855" s="82">
        <f t="shared" si="108"/>
        <v>265.00209999999998</v>
      </c>
    </row>
    <row r="5856" spans="53:55" x14ac:dyDescent="0.25">
      <c r="BA5856" s="164" t="s">
        <v>6232</v>
      </c>
      <c r="BB5856" s="164">
        <v>71.069999999999993</v>
      </c>
      <c r="BC5856" s="82">
        <f t="shared" si="108"/>
        <v>85.994699999999995</v>
      </c>
    </row>
    <row r="5857" spans="53:55" x14ac:dyDescent="0.25">
      <c r="BA5857" s="164" t="s">
        <v>6233</v>
      </c>
      <c r="BB5857" s="164">
        <v>103.306</v>
      </c>
      <c r="BC5857" s="82">
        <f t="shared" si="108"/>
        <v>125.00026</v>
      </c>
    </row>
    <row r="5858" spans="53:55" x14ac:dyDescent="0.25">
      <c r="BA5858" s="164" t="s">
        <v>6234</v>
      </c>
      <c r="BB5858" s="164">
        <v>73.55</v>
      </c>
      <c r="BC5858" s="82">
        <f t="shared" si="108"/>
        <v>88.995499999999993</v>
      </c>
    </row>
    <row r="5859" spans="53:55" x14ac:dyDescent="0.25">
      <c r="BA5859" s="164" t="s">
        <v>6235</v>
      </c>
      <c r="BB5859" s="164">
        <v>123.97</v>
      </c>
      <c r="BC5859" s="82">
        <f t="shared" si="108"/>
        <v>150.00369999999998</v>
      </c>
    </row>
    <row r="5860" spans="53:55" x14ac:dyDescent="0.25">
      <c r="BA5860" s="164" t="s">
        <v>6236</v>
      </c>
      <c r="BB5860" s="164">
        <v>322.31400000000002</v>
      </c>
      <c r="BC5860" s="82">
        <f t="shared" si="108"/>
        <v>389.99994000000004</v>
      </c>
    </row>
    <row r="5861" spans="53:55" x14ac:dyDescent="0.25">
      <c r="BA5861" s="164" t="s">
        <v>6237</v>
      </c>
      <c r="BB5861" s="164">
        <v>403.30599999999998</v>
      </c>
      <c r="BC5861" s="82">
        <f t="shared" si="108"/>
        <v>488.00025999999997</v>
      </c>
    </row>
    <row r="5862" spans="53:55" x14ac:dyDescent="0.25">
      <c r="BA5862" s="164" t="s">
        <v>6238</v>
      </c>
      <c r="BB5862" s="164">
        <v>379.339</v>
      </c>
      <c r="BC5862" s="82">
        <f t="shared" si="108"/>
        <v>459.00018999999998</v>
      </c>
    </row>
    <row r="5863" spans="53:55" x14ac:dyDescent="0.25">
      <c r="BA5863" s="164" t="s">
        <v>6239</v>
      </c>
      <c r="BB5863" s="164">
        <v>380.99200000000002</v>
      </c>
      <c r="BC5863" s="82">
        <f t="shared" si="108"/>
        <v>461.00031999999999</v>
      </c>
    </row>
    <row r="5864" spans="53:55" x14ac:dyDescent="0.25">
      <c r="BA5864" s="164" t="s">
        <v>6240</v>
      </c>
      <c r="BB5864" s="164">
        <v>657.02499999999998</v>
      </c>
      <c r="BC5864" s="82">
        <f t="shared" si="108"/>
        <v>795.00024999999994</v>
      </c>
    </row>
    <row r="5865" spans="53:55" x14ac:dyDescent="0.25">
      <c r="BA5865" s="164" t="s">
        <v>6241</v>
      </c>
      <c r="BB5865" s="164">
        <v>371.07</v>
      </c>
      <c r="BC5865" s="82">
        <f t="shared" si="108"/>
        <v>448.99469999999997</v>
      </c>
    </row>
    <row r="5866" spans="53:55" x14ac:dyDescent="0.25">
      <c r="BA5866" s="164" t="s">
        <v>6242</v>
      </c>
      <c r="BB5866" s="164">
        <v>243.8</v>
      </c>
      <c r="BC5866" s="82">
        <f t="shared" si="108"/>
        <v>294.99799999999999</v>
      </c>
    </row>
    <row r="5867" spans="53:55" x14ac:dyDescent="0.25">
      <c r="BA5867" s="164" t="s">
        <v>6243</v>
      </c>
      <c r="BB5867" s="164">
        <v>292.56200000000001</v>
      </c>
      <c r="BC5867" s="82">
        <f t="shared" si="108"/>
        <v>354.00002000000001</v>
      </c>
    </row>
    <row r="5868" spans="53:55" x14ac:dyDescent="0.25">
      <c r="BA5868" s="164" t="s">
        <v>6244</v>
      </c>
      <c r="BB5868" s="164">
        <v>72.727000000000004</v>
      </c>
      <c r="BC5868" s="82">
        <f t="shared" si="108"/>
        <v>87.999670000000009</v>
      </c>
    </row>
    <row r="5869" spans="53:55" x14ac:dyDescent="0.25">
      <c r="BA5869" s="164" t="s">
        <v>6245</v>
      </c>
      <c r="BB5869" s="164">
        <v>957.851</v>
      </c>
      <c r="BC5869" s="82">
        <f t="shared" si="108"/>
        <v>1158.9997100000001</v>
      </c>
    </row>
    <row r="5870" spans="53:55" x14ac:dyDescent="0.25">
      <c r="BA5870" s="164" t="s">
        <v>6246</v>
      </c>
      <c r="BB5870" s="164">
        <v>957.851</v>
      </c>
      <c r="BC5870" s="82">
        <f t="shared" si="108"/>
        <v>1158.9997100000001</v>
      </c>
    </row>
    <row r="5871" spans="53:55" x14ac:dyDescent="0.25">
      <c r="BA5871" s="164" t="s">
        <v>6247</v>
      </c>
      <c r="BB5871" s="164">
        <v>326.44</v>
      </c>
      <c r="BC5871" s="82">
        <f t="shared" si="108"/>
        <v>394.99239999999998</v>
      </c>
    </row>
    <row r="5872" spans="53:55" x14ac:dyDescent="0.25">
      <c r="BA5872" s="164" t="s">
        <v>6248</v>
      </c>
      <c r="BB5872" s="164">
        <v>409.09100000000001</v>
      </c>
      <c r="BC5872" s="82">
        <f t="shared" si="108"/>
        <v>495.00011000000001</v>
      </c>
    </row>
    <row r="5873" spans="53:55" x14ac:dyDescent="0.25">
      <c r="BA5873" s="164" t="s">
        <v>6249</v>
      </c>
      <c r="BB5873" s="164">
        <v>867.77</v>
      </c>
      <c r="BC5873" s="82">
        <f t="shared" si="108"/>
        <v>1050.0017</v>
      </c>
    </row>
    <row r="5874" spans="53:55" x14ac:dyDescent="0.25">
      <c r="BA5874" s="164" t="s">
        <v>6250</v>
      </c>
      <c r="BB5874" s="164">
        <v>574.38</v>
      </c>
      <c r="BC5874" s="82">
        <f t="shared" si="108"/>
        <v>694.99979999999994</v>
      </c>
    </row>
    <row r="5875" spans="53:55" x14ac:dyDescent="0.25">
      <c r="BA5875" s="164" t="s">
        <v>6251</v>
      </c>
      <c r="BB5875" s="164">
        <v>269.42099999999999</v>
      </c>
      <c r="BC5875" s="82">
        <f t="shared" si="108"/>
        <v>325.99940999999995</v>
      </c>
    </row>
    <row r="5876" spans="53:55" x14ac:dyDescent="0.25">
      <c r="BA5876" s="164" t="s">
        <v>6252</v>
      </c>
      <c r="BB5876" s="164">
        <v>288.43</v>
      </c>
      <c r="BC5876" s="82">
        <f t="shared" si="108"/>
        <v>349.00029999999998</v>
      </c>
    </row>
    <row r="5877" spans="53:55" x14ac:dyDescent="0.25">
      <c r="BA5877" s="164" t="s">
        <v>6253</v>
      </c>
      <c r="BB5877" s="164">
        <v>353.71899999999999</v>
      </c>
      <c r="BC5877" s="82">
        <f t="shared" si="108"/>
        <v>427.99998999999997</v>
      </c>
    </row>
    <row r="5878" spans="53:55" x14ac:dyDescent="0.25">
      <c r="BA5878" s="164" t="s">
        <v>6254</v>
      </c>
      <c r="BB5878" s="164">
        <v>376.03300000000002</v>
      </c>
      <c r="BC5878" s="82">
        <f t="shared" si="108"/>
        <v>454.99993000000001</v>
      </c>
    </row>
    <row r="5879" spans="53:55" x14ac:dyDescent="0.25">
      <c r="BA5879" s="164" t="s">
        <v>6255</v>
      </c>
      <c r="BB5879" s="164">
        <v>491.73599999999999</v>
      </c>
      <c r="BC5879" s="82">
        <f t="shared" si="108"/>
        <v>595.00055999999995</v>
      </c>
    </row>
    <row r="5880" spans="53:55" x14ac:dyDescent="0.25">
      <c r="BA5880" s="164" t="s">
        <v>6256</v>
      </c>
      <c r="BB5880" s="164">
        <v>574.38</v>
      </c>
      <c r="BC5880" s="82">
        <f t="shared" si="108"/>
        <v>694.99979999999994</v>
      </c>
    </row>
    <row r="5881" spans="53:55" x14ac:dyDescent="0.25">
      <c r="BA5881" s="164" t="s">
        <v>6257</v>
      </c>
      <c r="BB5881" s="164">
        <v>739.66899999999998</v>
      </c>
      <c r="BC5881" s="82">
        <f t="shared" si="108"/>
        <v>894.99948999999992</v>
      </c>
    </row>
    <row r="5882" spans="53:55" x14ac:dyDescent="0.25">
      <c r="BA5882" s="164" t="s">
        <v>6258</v>
      </c>
      <c r="BB5882" s="164">
        <v>822.31399999999996</v>
      </c>
      <c r="BC5882" s="82">
        <f t="shared" si="108"/>
        <v>994.99993999999992</v>
      </c>
    </row>
    <row r="5883" spans="53:55" x14ac:dyDescent="0.25">
      <c r="BA5883" s="164" t="s">
        <v>6259</v>
      </c>
      <c r="BB5883" s="164">
        <v>82.644999999999996</v>
      </c>
      <c r="BC5883" s="82">
        <f t="shared" si="108"/>
        <v>100.00044999999999</v>
      </c>
    </row>
    <row r="5884" spans="53:55" x14ac:dyDescent="0.25">
      <c r="BA5884" s="164" t="s">
        <v>6260</v>
      </c>
      <c r="BB5884" s="164">
        <v>82.644999999999996</v>
      </c>
      <c r="BC5884" s="82">
        <f t="shared" si="108"/>
        <v>100.00044999999999</v>
      </c>
    </row>
    <row r="5885" spans="53:55" x14ac:dyDescent="0.25">
      <c r="BA5885" s="164" t="s">
        <v>6261</v>
      </c>
      <c r="BB5885" s="164">
        <v>318.18</v>
      </c>
      <c r="BC5885" s="82">
        <f t="shared" si="108"/>
        <v>384.99779999999998</v>
      </c>
    </row>
    <row r="5886" spans="53:55" x14ac:dyDescent="0.25">
      <c r="BA5886" s="164" t="s">
        <v>6262</v>
      </c>
      <c r="BB5886" s="164">
        <v>371.9</v>
      </c>
      <c r="BC5886" s="82">
        <f t="shared" si="108"/>
        <v>449.99899999999997</v>
      </c>
    </row>
    <row r="5887" spans="53:55" x14ac:dyDescent="0.25">
      <c r="BA5887" s="164" t="s">
        <v>6263</v>
      </c>
      <c r="BB5887" s="164">
        <v>413.22</v>
      </c>
      <c r="BC5887" s="82">
        <f t="shared" si="108"/>
        <v>499.99620000000004</v>
      </c>
    </row>
    <row r="5888" spans="53:55" x14ac:dyDescent="0.25">
      <c r="BA5888" s="164" t="s">
        <v>6264</v>
      </c>
      <c r="BB5888" s="164">
        <v>785.12</v>
      </c>
      <c r="BC5888" s="82">
        <f t="shared" si="108"/>
        <v>949.99519999999995</v>
      </c>
    </row>
    <row r="5889" spans="53:55" x14ac:dyDescent="0.25">
      <c r="BA5889" s="164" t="s">
        <v>6265</v>
      </c>
      <c r="BB5889" s="164">
        <v>950.41</v>
      </c>
      <c r="BC5889" s="82">
        <f t="shared" si="108"/>
        <v>1149.9960999999998</v>
      </c>
    </row>
    <row r="5890" spans="53:55" x14ac:dyDescent="0.25">
      <c r="BA5890" s="164" t="s">
        <v>6266</v>
      </c>
      <c r="BB5890" s="164">
        <v>348.76</v>
      </c>
      <c r="BC5890" s="82">
        <f t="shared" si="108"/>
        <v>421.99959999999999</v>
      </c>
    </row>
    <row r="5891" spans="53:55" x14ac:dyDescent="0.25">
      <c r="BA5891" s="164" t="s">
        <v>6267</v>
      </c>
      <c r="BB5891" s="164">
        <v>361.15699999999998</v>
      </c>
      <c r="BC5891" s="82">
        <f t="shared" ref="BC5891:BC5954" si="109">BB5891*1.21</f>
        <v>436.99996999999996</v>
      </c>
    </row>
    <row r="5892" spans="53:55" x14ac:dyDescent="0.25">
      <c r="BA5892" s="164" t="s">
        <v>6268</v>
      </c>
      <c r="BB5892" s="164">
        <v>422.31400000000002</v>
      </c>
      <c r="BC5892" s="82">
        <f t="shared" si="109"/>
        <v>510.99994000000004</v>
      </c>
    </row>
    <row r="5893" spans="53:55" x14ac:dyDescent="0.25">
      <c r="BA5893" s="164" t="s">
        <v>6269</v>
      </c>
      <c r="BB5893" s="164">
        <v>597.52099999999996</v>
      </c>
      <c r="BC5893" s="82">
        <f t="shared" si="109"/>
        <v>723.00040999999987</v>
      </c>
    </row>
    <row r="5894" spans="53:55" x14ac:dyDescent="0.25">
      <c r="BA5894" s="164" t="s">
        <v>6270</v>
      </c>
      <c r="BB5894" s="164">
        <v>71.900999999999996</v>
      </c>
      <c r="BC5894" s="82">
        <f t="shared" si="109"/>
        <v>87.000209999999996</v>
      </c>
    </row>
    <row r="5895" spans="53:55" x14ac:dyDescent="0.25">
      <c r="BA5895" s="164" t="s">
        <v>6271</v>
      </c>
      <c r="BB5895" s="164">
        <v>90.08</v>
      </c>
      <c r="BC5895" s="82">
        <f t="shared" si="109"/>
        <v>108.99679999999999</v>
      </c>
    </row>
    <row r="5896" spans="53:55" x14ac:dyDescent="0.25">
      <c r="BA5896" s="164" t="s">
        <v>6272</v>
      </c>
      <c r="BB5896" s="164">
        <v>72.727000000000004</v>
      </c>
      <c r="BC5896" s="82">
        <f t="shared" si="109"/>
        <v>87.999670000000009</v>
      </c>
    </row>
    <row r="5897" spans="53:55" x14ac:dyDescent="0.25">
      <c r="BA5897" s="164" t="s">
        <v>6273</v>
      </c>
      <c r="BB5897" s="164">
        <v>78.510000000000005</v>
      </c>
      <c r="BC5897" s="82">
        <f t="shared" si="109"/>
        <v>94.997100000000003</v>
      </c>
    </row>
    <row r="5898" spans="53:55" x14ac:dyDescent="0.25">
      <c r="BA5898" s="164" t="s">
        <v>6274</v>
      </c>
      <c r="BB5898" s="164">
        <v>221.488</v>
      </c>
      <c r="BC5898" s="82">
        <f t="shared" si="109"/>
        <v>268.00047999999998</v>
      </c>
    </row>
    <row r="5899" spans="53:55" x14ac:dyDescent="0.25">
      <c r="BA5899" s="164" t="s">
        <v>6275</v>
      </c>
      <c r="BB5899" s="164">
        <v>195.86799999999999</v>
      </c>
      <c r="BC5899" s="82">
        <f t="shared" si="109"/>
        <v>237.00027999999998</v>
      </c>
    </row>
    <row r="5900" spans="53:55" x14ac:dyDescent="0.25">
      <c r="BA5900" s="164" t="s">
        <v>6276</v>
      </c>
      <c r="BB5900" s="164">
        <v>98.35</v>
      </c>
      <c r="BC5900" s="82">
        <f t="shared" si="109"/>
        <v>119.00349999999999</v>
      </c>
    </row>
    <row r="5901" spans="53:55" x14ac:dyDescent="0.25">
      <c r="BA5901" s="164" t="s">
        <v>6277</v>
      </c>
      <c r="BB5901" s="164">
        <v>161.16</v>
      </c>
      <c r="BC5901" s="82">
        <f t="shared" si="109"/>
        <v>195.00359999999998</v>
      </c>
    </row>
    <row r="5902" spans="53:55" x14ac:dyDescent="0.25">
      <c r="BA5902" s="164" t="s">
        <v>6278</v>
      </c>
      <c r="BB5902" s="164">
        <v>194.215</v>
      </c>
      <c r="BC5902" s="82">
        <f t="shared" si="109"/>
        <v>235.00014999999999</v>
      </c>
    </row>
    <row r="5903" spans="53:55" x14ac:dyDescent="0.25">
      <c r="BA5903" s="164" t="s">
        <v>6279</v>
      </c>
      <c r="BB5903" s="164">
        <v>197.52</v>
      </c>
      <c r="BC5903" s="82">
        <f t="shared" si="109"/>
        <v>238.9992</v>
      </c>
    </row>
    <row r="5904" spans="53:55" x14ac:dyDescent="0.25">
      <c r="BA5904" s="164" t="s">
        <v>6280</v>
      </c>
      <c r="BB5904" s="164">
        <v>223.14</v>
      </c>
      <c r="BC5904" s="82">
        <f t="shared" si="109"/>
        <v>269.99939999999998</v>
      </c>
    </row>
    <row r="5905" spans="53:55" x14ac:dyDescent="0.25">
      <c r="BA5905" s="164" t="s">
        <v>6281</v>
      </c>
      <c r="BB5905" s="164">
        <v>214.05</v>
      </c>
      <c r="BC5905" s="82">
        <f t="shared" si="109"/>
        <v>259.00049999999999</v>
      </c>
    </row>
    <row r="5906" spans="53:55" x14ac:dyDescent="0.25">
      <c r="BA5906" s="164" t="s">
        <v>6282</v>
      </c>
      <c r="BB5906" s="164">
        <v>243.8</v>
      </c>
      <c r="BC5906" s="82">
        <f t="shared" si="109"/>
        <v>294.99799999999999</v>
      </c>
    </row>
    <row r="5907" spans="53:55" x14ac:dyDescent="0.25">
      <c r="BA5907" s="164" t="s">
        <v>6283</v>
      </c>
      <c r="BB5907" s="164">
        <v>197.52</v>
      </c>
      <c r="BC5907" s="82">
        <f t="shared" si="109"/>
        <v>238.9992</v>
      </c>
    </row>
    <row r="5908" spans="53:55" x14ac:dyDescent="0.25">
      <c r="BA5908" s="164" t="s">
        <v>6284</v>
      </c>
      <c r="BB5908" s="164">
        <v>223.14</v>
      </c>
      <c r="BC5908" s="82">
        <f t="shared" si="109"/>
        <v>269.99939999999998</v>
      </c>
    </row>
    <row r="5909" spans="53:55" x14ac:dyDescent="0.25">
      <c r="BA5909" s="164" t="s">
        <v>6285</v>
      </c>
      <c r="BB5909" s="164">
        <v>45.454999999999998</v>
      </c>
      <c r="BC5909" s="82">
        <f t="shared" si="109"/>
        <v>55.000549999999997</v>
      </c>
    </row>
    <row r="5910" spans="53:55" x14ac:dyDescent="0.25">
      <c r="BA5910" s="164" t="s">
        <v>6286</v>
      </c>
      <c r="BB5910" s="164">
        <v>45.454999999999998</v>
      </c>
      <c r="BC5910" s="82">
        <f t="shared" si="109"/>
        <v>55.000549999999997</v>
      </c>
    </row>
    <row r="5911" spans="53:55" x14ac:dyDescent="0.25">
      <c r="BA5911" s="164" t="s">
        <v>6287</v>
      </c>
      <c r="BB5911" s="164">
        <v>45.45</v>
      </c>
      <c r="BC5911" s="82">
        <f t="shared" si="109"/>
        <v>54.994500000000002</v>
      </c>
    </row>
    <row r="5912" spans="53:55" x14ac:dyDescent="0.25">
      <c r="BA5912" s="164" t="s">
        <v>6288</v>
      </c>
      <c r="BB5912" s="164">
        <v>45.454999999999998</v>
      </c>
      <c r="BC5912" s="82">
        <f t="shared" si="109"/>
        <v>55.000549999999997</v>
      </c>
    </row>
    <row r="5913" spans="53:55" x14ac:dyDescent="0.25">
      <c r="BA5913" s="164" t="s">
        <v>6289</v>
      </c>
      <c r="BB5913" s="164">
        <v>73.554000000000002</v>
      </c>
      <c r="BC5913" s="82">
        <f t="shared" si="109"/>
        <v>89.000339999999994</v>
      </c>
    </row>
    <row r="5914" spans="53:55" x14ac:dyDescent="0.25">
      <c r="BA5914" s="164" t="s">
        <v>6290</v>
      </c>
      <c r="BB5914" s="164">
        <v>20.661000000000001</v>
      </c>
      <c r="BC5914" s="82">
        <f t="shared" si="109"/>
        <v>24.99981</v>
      </c>
    </row>
    <row r="5915" spans="53:55" x14ac:dyDescent="0.25">
      <c r="BA5915" s="164" t="s">
        <v>6291</v>
      </c>
      <c r="BB5915" s="164">
        <v>20.661000000000001</v>
      </c>
      <c r="BC5915" s="82">
        <f t="shared" si="109"/>
        <v>24.99981</v>
      </c>
    </row>
    <row r="5916" spans="53:55" x14ac:dyDescent="0.25">
      <c r="BA5916" s="164" t="s">
        <v>6292</v>
      </c>
      <c r="BB5916" s="164">
        <v>20.661000000000001</v>
      </c>
      <c r="BC5916" s="82">
        <f t="shared" si="109"/>
        <v>24.99981</v>
      </c>
    </row>
    <row r="5917" spans="53:55" x14ac:dyDescent="0.25">
      <c r="BA5917" s="164" t="s">
        <v>6293</v>
      </c>
      <c r="BB5917" s="164">
        <v>2.5619999999999998</v>
      </c>
      <c r="BC5917" s="82">
        <f t="shared" si="109"/>
        <v>3.1000199999999998</v>
      </c>
    </row>
    <row r="5918" spans="53:55" x14ac:dyDescent="0.25">
      <c r="BA5918" s="164" t="s">
        <v>6294</v>
      </c>
      <c r="BB5918" s="164">
        <v>3.11</v>
      </c>
      <c r="BC5918" s="82">
        <f t="shared" si="109"/>
        <v>3.7630999999999997</v>
      </c>
    </row>
    <row r="5919" spans="53:55" x14ac:dyDescent="0.25">
      <c r="BA5919" s="164" t="s">
        <v>6295</v>
      </c>
      <c r="BB5919" s="164">
        <v>3.37</v>
      </c>
      <c r="BC5919" s="82">
        <f t="shared" si="109"/>
        <v>4.0777000000000001</v>
      </c>
    </row>
    <row r="5920" spans="53:55" x14ac:dyDescent="0.25">
      <c r="BA5920" s="164" t="s">
        <v>6296</v>
      </c>
      <c r="BB5920" s="164">
        <v>6.23</v>
      </c>
      <c r="BC5920" s="82">
        <f t="shared" si="109"/>
        <v>7.5383000000000004</v>
      </c>
    </row>
    <row r="5921" spans="53:55" x14ac:dyDescent="0.25">
      <c r="BA5921" s="164" t="s">
        <v>6297</v>
      </c>
      <c r="BB5921" s="164">
        <v>1112.3969999999999</v>
      </c>
      <c r="BC5921" s="82">
        <f t="shared" si="109"/>
        <v>1346.00037</v>
      </c>
    </row>
    <row r="5922" spans="53:55" x14ac:dyDescent="0.25">
      <c r="BA5922" s="164" t="s">
        <v>6298</v>
      </c>
      <c r="BB5922" s="164">
        <v>657.02499999999998</v>
      </c>
      <c r="BC5922" s="82">
        <f t="shared" si="109"/>
        <v>795.00024999999994</v>
      </c>
    </row>
    <row r="5923" spans="53:55" x14ac:dyDescent="0.25">
      <c r="BA5923" s="164" t="s">
        <v>6299</v>
      </c>
      <c r="BB5923" s="164">
        <v>495.041</v>
      </c>
      <c r="BC5923" s="82">
        <f t="shared" si="109"/>
        <v>598.99960999999996</v>
      </c>
    </row>
    <row r="5924" spans="53:55" x14ac:dyDescent="0.25">
      <c r="BA5924" s="164" t="s">
        <v>6300</v>
      </c>
      <c r="BB5924" s="164">
        <v>1197.52</v>
      </c>
      <c r="BC5924" s="82">
        <f t="shared" si="109"/>
        <v>1448.9992</v>
      </c>
    </row>
    <row r="5925" spans="53:55" x14ac:dyDescent="0.25">
      <c r="BA5925" s="164" t="s">
        <v>6301</v>
      </c>
      <c r="BB5925" s="164">
        <v>571.90099999999995</v>
      </c>
      <c r="BC5925" s="82">
        <f t="shared" si="109"/>
        <v>692.00020999999992</v>
      </c>
    </row>
    <row r="5926" spans="53:55" x14ac:dyDescent="0.25">
      <c r="BA5926" s="164" t="s">
        <v>6302</v>
      </c>
      <c r="BB5926" s="164">
        <v>1292.5619999999999</v>
      </c>
      <c r="BC5926" s="82">
        <f t="shared" si="109"/>
        <v>1564.0000199999997</v>
      </c>
    </row>
    <row r="5927" spans="53:55" x14ac:dyDescent="0.25">
      <c r="BA5927" s="164" t="s">
        <v>6303</v>
      </c>
      <c r="BB5927" s="164">
        <v>817.35500000000002</v>
      </c>
      <c r="BC5927" s="82">
        <f t="shared" si="109"/>
        <v>988.99955</v>
      </c>
    </row>
    <row r="5928" spans="53:55" x14ac:dyDescent="0.25">
      <c r="BA5928" s="164" t="s">
        <v>6304</v>
      </c>
      <c r="BB5928" s="164">
        <v>571.07399999999996</v>
      </c>
      <c r="BC5928" s="82">
        <f t="shared" si="109"/>
        <v>690.99953999999991</v>
      </c>
    </row>
    <row r="5929" spans="53:55" x14ac:dyDescent="0.25">
      <c r="BA5929" s="164" t="s">
        <v>6305</v>
      </c>
      <c r="BB5929" s="164">
        <v>123.967</v>
      </c>
      <c r="BC5929" s="82">
        <f t="shared" si="109"/>
        <v>150.00006999999999</v>
      </c>
    </row>
    <row r="5930" spans="53:55" x14ac:dyDescent="0.25">
      <c r="BA5930" s="164" t="s">
        <v>6306</v>
      </c>
      <c r="BB5930" s="164">
        <v>132.23099999999999</v>
      </c>
      <c r="BC5930" s="82">
        <f t="shared" si="109"/>
        <v>159.99950999999999</v>
      </c>
    </row>
    <row r="5931" spans="53:55" x14ac:dyDescent="0.25">
      <c r="BA5931" s="164" t="s">
        <v>6307</v>
      </c>
      <c r="BB5931" s="164">
        <v>181.81800000000001</v>
      </c>
      <c r="BC5931" s="82">
        <f t="shared" si="109"/>
        <v>219.99978000000002</v>
      </c>
    </row>
    <row r="5932" spans="53:55" x14ac:dyDescent="0.25">
      <c r="BA5932" s="164" t="s">
        <v>6308</v>
      </c>
      <c r="BB5932" s="164">
        <v>198.34700000000001</v>
      </c>
      <c r="BC5932" s="82">
        <f t="shared" si="109"/>
        <v>239.99987000000002</v>
      </c>
    </row>
    <row r="5933" spans="53:55" x14ac:dyDescent="0.25">
      <c r="BA5933" s="164" t="s">
        <v>6309</v>
      </c>
      <c r="BB5933" s="164">
        <v>326.44600000000003</v>
      </c>
      <c r="BC5933" s="82">
        <f t="shared" si="109"/>
        <v>394.99966000000001</v>
      </c>
    </row>
    <row r="5934" spans="53:55" x14ac:dyDescent="0.25">
      <c r="BA5934" s="164" t="s">
        <v>6310</v>
      </c>
      <c r="BB5934" s="164">
        <v>359.50400000000002</v>
      </c>
      <c r="BC5934" s="82">
        <f t="shared" si="109"/>
        <v>434.99984000000001</v>
      </c>
    </row>
    <row r="5935" spans="53:55" x14ac:dyDescent="0.25">
      <c r="BA5935" s="164" t="s">
        <v>6311</v>
      </c>
      <c r="BB5935" s="164">
        <v>82.644999999999996</v>
      </c>
      <c r="BC5935" s="82">
        <f t="shared" si="109"/>
        <v>100.00044999999999</v>
      </c>
    </row>
    <row r="5936" spans="53:55" x14ac:dyDescent="0.25">
      <c r="BA5936" s="164" t="s">
        <v>6312</v>
      </c>
      <c r="BB5936" s="164">
        <v>227.273</v>
      </c>
      <c r="BC5936" s="82">
        <f t="shared" si="109"/>
        <v>275.00032999999996</v>
      </c>
    </row>
    <row r="5937" spans="53:55" x14ac:dyDescent="0.25">
      <c r="BA5937" s="164" t="s">
        <v>6313</v>
      </c>
      <c r="BB5937" s="164">
        <v>329.75200000000001</v>
      </c>
      <c r="BC5937" s="82">
        <f t="shared" si="109"/>
        <v>398.99991999999997</v>
      </c>
    </row>
    <row r="5938" spans="53:55" x14ac:dyDescent="0.25">
      <c r="BA5938" s="164" t="s">
        <v>6314</v>
      </c>
      <c r="BB5938" s="164">
        <v>75.825999999999993</v>
      </c>
      <c r="BC5938" s="82">
        <f t="shared" si="109"/>
        <v>91.749459999999985</v>
      </c>
    </row>
    <row r="5939" spans="53:55" x14ac:dyDescent="0.25">
      <c r="BA5939" s="164" t="s">
        <v>6315</v>
      </c>
      <c r="BB5939" s="164">
        <v>89.256</v>
      </c>
      <c r="BC5939" s="82">
        <f t="shared" si="109"/>
        <v>107.99975999999999</v>
      </c>
    </row>
    <row r="5940" spans="53:55" x14ac:dyDescent="0.25">
      <c r="BA5940" s="164" t="s">
        <v>6316</v>
      </c>
      <c r="BB5940" s="164">
        <v>61.98</v>
      </c>
      <c r="BC5940" s="82">
        <f t="shared" si="109"/>
        <v>74.995799999999988</v>
      </c>
    </row>
    <row r="5941" spans="53:55" x14ac:dyDescent="0.25">
      <c r="BA5941" s="164" t="s">
        <v>6317</v>
      </c>
      <c r="BB5941" s="164">
        <v>259.50400000000002</v>
      </c>
      <c r="BC5941" s="82">
        <f t="shared" si="109"/>
        <v>313.99984000000001</v>
      </c>
    </row>
    <row r="5942" spans="53:55" x14ac:dyDescent="0.25">
      <c r="BA5942" s="164" t="s">
        <v>6318</v>
      </c>
      <c r="BB5942" s="164">
        <v>60.77</v>
      </c>
      <c r="BC5942" s="82">
        <f t="shared" si="109"/>
        <v>73.531700000000001</v>
      </c>
    </row>
    <row r="5943" spans="53:55" x14ac:dyDescent="0.25">
      <c r="BA5943" s="164" t="s">
        <v>6319</v>
      </c>
      <c r="BB5943" s="164">
        <v>107.438</v>
      </c>
      <c r="BC5943" s="82">
        <f t="shared" si="109"/>
        <v>129.99997999999999</v>
      </c>
    </row>
    <row r="5944" spans="53:55" x14ac:dyDescent="0.25">
      <c r="BA5944" s="164" t="s">
        <v>6320</v>
      </c>
      <c r="BB5944" s="164">
        <v>123.967</v>
      </c>
      <c r="BC5944" s="82">
        <f t="shared" si="109"/>
        <v>150.00006999999999</v>
      </c>
    </row>
    <row r="5945" spans="53:55" x14ac:dyDescent="0.25">
      <c r="BA5945" s="164" t="s">
        <v>6321</v>
      </c>
      <c r="BB5945" s="164">
        <v>366.11599999999999</v>
      </c>
      <c r="BC5945" s="82">
        <f t="shared" si="109"/>
        <v>443.00035999999994</v>
      </c>
    </row>
    <row r="5946" spans="53:55" x14ac:dyDescent="0.25">
      <c r="BA5946" s="164" t="s">
        <v>6322</v>
      </c>
      <c r="BB5946" s="164">
        <v>114.876</v>
      </c>
      <c r="BC5946" s="82">
        <f t="shared" si="109"/>
        <v>138.99996000000002</v>
      </c>
    </row>
    <row r="5947" spans="53:55" x14ac:dyDescent="0.25">
      <c r="BA5947" s="164" t="s">
        <v>6323</v>
      </c>
      <c r="BB5947" s="164">
        <v>74.38</v>
      </c>
      <c r="BC5947" s="82">
        <f t="shared" si="109"/>
        <v>89.999799999999993</v>
      </c>
    </row>
    <row r="5948" spans="53:55" x14ac:dyDescent="0.25">
      <c r="BA5948" s="164" t="s">
        <v>6324</v>
      </c>
      <c r="BB5948" s="164">
        <v>20.62</v>
      </c>
      <c r="BC5948" s="82">
        <f t="shared" si="109"/>
        <v>24.950199999999999</v>
      </c>
    </row>
    <row r="5949" spans="53:55" x14ac:dyDescent="0.25">
      <c r="BA5949" s="164" t="s">
        <v>6325</v>
      </c>
      <c r="BB5949" s="164">
        <v>78.510000000000005</v>
      </c>
      <c r="BC5949" s="82">
        <f t="shared" si="109"/>
        <v>94.997100000000003</v>
      </c>
    </row>
    <row r="5950" spans="53:55" x14ac:dyDescent="0.25">
      <c r="BA5950" s="164" t="s">
        <v>6326</v>
      </c>
      <c r="BB5950" s="164">
        <v>95.04</v>
      </c>
      <c r="BC5950" s="82">
        <f t="shared" si="109"/>
        <v>114.9984</v>
      </c>
    </row>
    <row r="5951" spans="53:55" x14ac:dyDescent="0.25">
      <c r="BA5951" s="164" t="s">
        <v>6327</v>
      </c>
      <c r="BB5951" s="164">
        <v>73.554000000000002</v>
      </c>
      <c r="BC5951" s="82">
        <f t="shared" si="109"/>
        <v>89.000339999999994</v>
      </c>
    </row>
    <row r="5952" spans="53:55" x14ac:dyDescent="0.25">
      <c r="BA5952" s="164" t="s">
        <v>6328</v>
      </c>
      <c r="BB5952" s="164">
        <v>61.98</v>
      </c>
      <c r="BC5952" s="82">
        <f t="shared" si="109"/>
        <v>74.995799999999988</v>
      </c>
    </row>
    <row r="5953" spans="53:55" x14ac:dyDescent="0.25">
      <c r="BA5953" s="164" t="s">
        <v>6329</v>
      </c>
      <c r="BB5953" s="164">
        <v>165.28899999999999</v>
      </c>
      <c r="BC5953" s="82">
        <f t="shared" si="109"/>
        <v>199.99968999999999</v>
      </c>
    </row>
    <row r="5954" spans="53:55" x14ac:dyDescent="0.25">
      <c r="BA5954" s="164" t="s">
        <v>6330</v>
      </c>
      <c r="BB5954" s="164">
        <v>243.80199999999999</v>
      </c>
      <c r="BC5954" s="82">
        <f t="shared" si="109"/>
        <v>295.00041999999996</v>
      </c>
    </row>
    <row r="5955" spans="53:55" x14ac:dyDescent="0.25">
      <c r="BA5955" s="164" t="s">
        <v>6331</v>
      </c>
      <c r="BB5955" s="164">
        <v>85.123999999999995</v>
      </c>
      <c r="BC5955" s="82">
        <f t="shared" ref="BC5955:BC6018" si="110">BB5955*1.21</f>
        <v>103.00003999999998</v>
      </c>
    </row>
    <row r="5956" spans="53:55" x14ac:dyDescent="0.25">
      <c r="BA5956" s="164" t="s">
        <v>6332</v>
      </c>
      <c r="BB5956" s="164">
        <v>65.290000000000006</v>
      </c>
      <c r="BC5956" s="82">
        <f t="shared" si="110"/>
        <v>79.000900000000001</v>
      </c>
    </row>
    <row r="5957" spans="53:55" x14ac:dyDescent="0.25">
      <c r="BA5957" s="164" t="s">
        <v>6333</v>
      </c>
      <c r="BB5957" s="164">
        <v>80.992000000000004</v>
      </c>
      <c r="BC5957" s="82">
        <f t="shared" si="110"/>
        <v>98.000320000000002</v>
      </c>
    </row>
    <row r="5958" spans="53:55" x14ac:dyDescent="0.25">
      <c r="BA5958" s="164" t="s">
        <v>6334</v>
      </c>
      <c r="BB5958" s="164">
        <v>789.25599999999997</v>
      </c>
      <c r="BC5958" s="82">
        <f t="shared" si="110"/>
        <v>954.99975999999992</v>
      </c>
    </row>
    <row r="5959" spans="53:55" x14ac:dyDescent="0.25">
      <c r="BA5959" s="164" t="s">
        <v>6335</v>
      </c>
      <c r="BB5959" s="164">
        <v>8.2639999999999993</v>
      </c>
      <c r="BC5959" s="82">
        <f t="shared" si="110"/>
        <v>9.9994399999999981</v>
      </c>
    </row>
    <row r="5960" spans="53:55" x14ac:dyDescent="0.25">
      <c r="BA5960" s="164" t="s">
        <v>6336</v>
      </c>
      <c r="BB5960" s="164">
        <v>20.661000000000001</v>
      </c>
      <c r="BC5960" s="82">
        <f t="shared" si="110"/>
        <v>24.99981</v>
      </c>
    </row>
    <row r="5961" spans="53:55" x14ac:dyDescent="0.25">
      <c r="BA5961" s="164" t="s">
        <v>6337</v>
      </c>
      <c r="BB5961" s="164">
        <v>53.719000000000001</v>
      </c>
      <c r="BC5961" s="82">
        <f t="shared" si="110"/>
        <v>64.999989999999997</v>
      </c>
    </row>
    <row r="5962" spans="53:55" x14ac:dyDescent="0.25">
      <c r="BA5962" s="164" t="s">
        <v>6338</v>
      </c>
      <c r="BB5962" s="164">
        <v>2.4790000000000001</v>
      </c>
      <c r="BC5962" s="82">
        <f t="shared" si="110"/>
        <v>2.99959</v>
      </c>
    </row>
    <row r="5963" spans="53:55" x14ac:dyDescent="0.25">
      <c r="BA5963" s="164" t="s">
        <v>6339</v>
      </c>
      <c r="BB5963" s="164">
        <v>20.661000000000001</v>
      </c>
      <c r="BC5963" s="82">
        <f t="shared" si="110"/>
        <v>24.99981</v>
      </c>
    </row>
    <row r="5964" spans="53:55" x14ac:dyDescent="0.25">
      <c r="BA5964" s="164" t="s">
        <v>6340</v>
      </c>
      <c r="BB5964" s="164">
        <v>1.653</v>
      </c>
      <c r="BC5964" s="82">
        <f t="shared" si="110"/>
        <v>2.00013</v>
      </c>
    </row>
    <row r="5965" spans="53:55" x14ac:dyDescent="0.25">
      <c r="BA5965" s="164" t="s">
        <v>6341</v>
      </c>
      <c r="BB5965" s="164">
        <v>5.44</v>
      </c>
      <c r="BC5965" s="82">
        <f t="shared" si="110"/>
        <v>6.5824000000000007</v>
      </c>
    </row>
    <row r="5966" spans="53:55" x14ac:dyDescent="0.25">
      <c r="BA5966" s="164" t="s">
        <v>6342</v>
      </c>
      <c r="BB5966" s="164">
        <v>0.82599999999999996</v>
      </c>
      <c r="BC5966" s="82">
        <f t="shared" si="110"/>
        <v>0.9994599999999999</v>
      </c>
    </row>
    <row r="5967" spans="53:55" x14ac:dyDescent="0.25">
      <c r="BA5967" s="164" t="s">
        <v>6343</v>
      </c>
      <c r="BB5967" s="164">
        <v>38.843000000000004</v>
      </c>
      <c r="BC5967" s="82">
        <f t="shared" si="110"/>
        <v>47.000030000000002</v>
      </c>
    </row>
    <row r="5968" spans="53:55" x14ac:dyDescent="0.25">
      <c r="BA5968" s="164" t="s">
        <v>6344</v>
      </c>
      <c r="BB5968" s="164">
        <v>114.876</v>
      </c>
      <c r="BC5968" s="82">
        <f t="shared" si="110"/>
        <v>138.99996000000002</v>
      </c>
    </row>
    <row r="5969" spans="53:55" x14ac:dyDescent="0.25">
      <c r="BA5969" s="164" t="s">
        <v>6345</v>
      </c>
      <c r="BB5969" s="164">
        <v>109.917</v>
      </c>
      <c r="BC5969" s="82">
        <f t="shared" si="110"/>
        <v>132.99957000000001</v>
      </c>
    </row>
    <row r="5970" spans="53:55" x14ac:dyDescent="0.25">
      <c r="BA5970" s="164" t="s">
        <v>6346</v>
      </c>
      <c r="BB5970" s="164">
        <v>3.306</v>
      </c>
      <c r="BC5970" s="82">
        <f t="shared" si="110"/>
        <v>4.0002599999999999</v>
      </c>
    </row>
    <row r="5971" spans="53:55" x14ac:dyDescent="0.25">
      <c r="BA5971" s="164" t="s">
        <v>6347</v>
      </c>
      <c r="BB5971" s="164">
        <v>2.4790000000000001</v>
      </c>
      <c r="BC5971" s="82">
        <f t="shared" si="110"/>
        <v>2.99959</v>
      </c>
    </row>
    <row r="5972" spans="53:55" x14ac:dyDescent="0.25">
      <c r="BA5972" s="164" t="s">
        <v>6348</v>
      </c>
      <c r="BB5972" s="164">
        <v>1.653</v>
      </c>
      <c r="BC5972" s="82">
        <f t="shared" si="110"/>
        <v>2.00013</v>
      </c>
    </row>
    <row r="5973" spans="53:55" x14ac:dyDescent="0.25">
      <c r="BA5973" s="164" t="s">
        <v>6349</v>
      </c>
      <c r="BB5973" s="164">
        <v>1.653</v>
      </c>
      <c r="BC5973" s="82">
        <f t="shared" si="110"/>
        <v>2.00013</v>
      </c>
    </row>
    <row r="5974" spans="53:55" x14ac:dyDescent="0.25">
      <c r="BA5974" s="164" t="s">
        <v>6350</v>
      </c>
      <c r="BB5974" s="164">
        <v>1.653</v>
      </c>
      <c r="BC5974" s="82">
        <f t="shared" si="110"/>
        <v>2.00013</v>
      </c>
    </row>
    <row r="5975" spans="53:55" x14ac:dyDescent="0.25">
      <c r="BA5975" s="164" t="s">
        <v>6351</v>
      </c>
      <c r="BB5975" s="164"/>
      <c r="BC5975" s="82">
        <f t="shared" si="110"/>
        <v>0</v>
      </c>
    </row>
    <row r="5976" spans="53:55" x14ac:dyDescent="0.25">
      <c r="BA5976" s="164" t="s">
        <v>6352</v>
      </c>
      <c r="BB5976" s="164">
        <v>1.653</v>
      </c>
      <c r="BC5976" s="82">
        <f t="shared" si="110"/>
        <v>2.00013</v>
      </c>
    </row>
    <row r="5977" spans="53:55" x14ac:dyDescent="0.25">
      <c r="BA5977" s="164" t="s">
        <v>6353</v>
      </c>
      <c r="BB5977" s="164">
        <v>1.653</v>
      </c>
      <c r="BC5977" s="82">
        <f t="shared" si="110"/>
        <v>2.00013</v>
      </c>
    </row>
    <row r="5978" spans="53:55" x14ac:dyDescent="0.25">
      <c r="BA5978" s="164" t="s">
        <v>6354</v>
      </c>
      <c r="BB5978" s="164">
        <v>1.9</v>
      </c>
      <c r="BC5978" s="82">
        <f t="shared" si="110"/>
        <v>2.2989999999999999</v>
      </c>
    </row>
    <row r="5979" spans="53:55" x14ac:dyDescent="0.25">
      <c r="BA5979" s="164" t="s">
        <v>6355</v>
      </c>
      <c r="BB5979" s="164">
        <v>214.05</v>
      </c>
      <c r="BC5979" s="82">
        <f t="shared" si="110"/>
        <v>259.00049999999999</v>
      </c>
    </row>
    <row r="5980" spans="53:55" x14ac:dyDescent="0.25">
      <c r="BA5980" s="164" t="s">
        <v>6356</v>
      </c>
      <c r="BB5980" s="164">
        <v>177.68600000000001</v>
      </c>
      <c r="BC5980" s="82">
        <f t="shared" si="110"/>
        <v>215.00005999999999</v>
      </c>
    </row>
    <row r="5981" spans="53:55" x14ac:dyDescent="0.25">
      <c r="BA5981" s="164" t="s">
        <v>6357</v>
      </c>
      <c r="BB5981" s="164">
        <v>126.58</v>
      </c>
      <c r="BC5981" s="82">
        <f t="shared" si="110"/>
        <v>153.1618</v>
      </c>
    </row>
    <row r="5982" spans="53:55" x14ac:dyDescent="0.25">
      <c r="BA5982" s="164" t="s">
        <v>6358</v>
      </c>
      <c r="BB5982" s="164">
        <v>76.86</v>
      </c>
      <c r="BC5982" s="82">
        <f t="shared" si="110"/>
        <v>93.000599999999991</v>
      </c>
    </row>
    <row r="5983" spans="53:55" x14ac:dyDescent="0.25">
      <c r="BA5983" s="164" t="s">
        <v>6359</v>
      </c>
      <c r="BB5983" s="164">
        <v>3.306</v>
      </c>
      <c r="BC5983" s="82">
        <f t="shared" si="110"/>
        <v>4.0002599999999999</v>
      </c>
    </row>
    <row r="5984" spans="53:55" x14ac:dyDescent="0.25">
      <c r="BA5984" s="164" t="s">
        <v>6360</v>
      </c>
      <c r="BB5984" s="164">
        <v>4.1319999999999997</v>
      </c>
      <c r="BC5984" s="82">
        <f t="shared" si="110"/>
        <v>4.9997199999999991</v>
      </c>
    </row>
    <row r="5985" spans="53:55" x14ac:dyDescent="0.25">
      <c r="BA5985" s="164" t="s">
        <v>6361</v>
      </c>
      <c r="BB5985" s="164">
        <v>4.1319999999999997</v>
      </c>
      <c r="BC5985" s="82">
        <f t="shared" si="110"/>
        <v>4.9997199999999991</v>
      </c>
    </row>
    <row r="5986" spans="53:55" x14ac:dyDescent="0.25">
      <c r="BA5986" s="164" t="s">
        <v>6362</v>
      </c>
      <c r="BB5986" s="164">
        <v>49.587000000000003</v>
      </c>
      <c r="BC5986" s="82">
        <f t="shared" si="110"/>
        <v>60.00027</v>
      </c>
    </row>
    <row r="5987" spans="53:55" x14ac:dyDescent="0.25">
      <c r="BA5987" s="164" t="s">
        <v>6363</v>
      </c>
      <c r="BB5987" s="164">
        <v>247.107</v>
      </c>
      <c r="BC5987" s="82">
        <f t="shared" si="110"/>
        <v>298.99946999999997</v>
      </c>
    </row>
    <row r="5988" spans="53:55" x14ac:dyDescent="0.25">
      <c r="BA5988" s="164" t="s">
        <v>6364</v>
      </c>
      <c r="BB5988" s="164">
        <v>150.41300000000001</v>
      </c>
      <c r="BC5988" s="82">
        <f t="shared" si="110"/>
        <v>181.99973</v>
      </c>
    </row>
    <row r="5989" spans="53:55" x14ac:dyDescent="0.25">
      <c r="BA5989" s="164" t="s">
        <v>6365</v>
      </c>
      <c r="BB5989" s="164">
        <v>5.7850000000000001</v>
      </c>
      <c r="BC5989" s="82">
        <f t="shared" si="110"/>
        <v>6.9998500000000003</v>
      </c>
    </row>
    <row r="5990" spans="53:55" x14ac:dyDescent="0.25">
      <c r="BA5990" s="164" t="s">
        <v>6366</v>
      </c>
      <c r="BB5990" s="164">
        <v>3.8</v>
      </c>
      <c r="BC5990" s="82">
        <f t="shared" si="110"/>
        <v>4.5979999999999999</v>
      </c>
    </row>
    <row r="5991" spans="53:55" x14ac:dyDescent="0.25">
      <c r="BA5991" s="164" t="s">
        <v>6367</v>
      </c>
      <c r="BB5991" s="164">
        <v>136.364</v>
      </c>
      <c r="BC5991" s="82">
        <f t="shared" si="110"/>
        <v>165.00044</v>
      </c>
    </row>
    <row r="5992" spans="53:55" x14ac:dyDescent="0.25">
      <c r="BA5992" s="164" t="s">
        <v>6368</v>
      </c>
      <c r="BB5992" s="164">
        <v>205.785</v>
      </c>
      <c r="BC5992" s="82">
        <f t="shared" si="110"/>
        <v>248.99984999999998</v>
      </c>
    </row>
    <row r="5993" spans="53:55" x14ac:dyDescent="0.25">
      <c r="BA5993" s="164" t="s">
        <v>6369</v>
      </c>
      <c r="BB5993" s="164">
        <v>238.84299999999999</v>
      </c>
      <c r="BC5993" s="82">
        <f t="shared" si="110"/>
        <v>289.00002999999998</v>
      </c>
    </row>
    <row r="5994" spans="53:55" x14ac:dyDescent="0.25">
      <c r="BA5994" s="164" t="s">
        <v>6370</v>
      </c>
      <c r="BB5994" s="164">
        <v>238.84299999999999</v>
      </c>
      <c r="BC5994" s="82">
        <f t="shared" si="110"/>
        <v>289.00002999999998</v>
      </c>
    </row>
    <row r="5995" spans="53:55" x14ac:dyDescent="0.25">
      <c r="BA5995" s="164" t="s">
        <v>6371</v>
      </c>
      <c r="BB5995" s="164">
        <v>271.90100000000001</v>
      </c>
      <c r="BC5995" s="82">
        <f t="shared" si="110"/>
        <v>329.00020999999998</v>
      </c>
    </row>
    <row r="5996" spans="53:55" x14ac:dyDescent="0.25">
      <c r="BA5996" s="164" t="s">
        <v>6372</v>
      </c>
      <c r="BB5996" s="164">
        <v>305.78500000000003</v>
      </c>
      <c r="BC5996" s="82">
        <f t="shared" si="110"/>
        <v>369.99985000000004</v>
      </c>
    </row>
    <row r="5997" spans="53:55" x14ac:dyDescent="0.25">
      <c r="BA5997" s="164" t="s">
        <v>6373</v>
      </c>
      <c r="BB5997" s="164">
        <v>338.84300000000002</v>
      </c>
      <c r="BC5997" s="82">
        <f t="shared" si="110"/>
        <v>410.00002999999998</v>
      </c>
    </row>
    <row r="5998" spans="53:55" x14ac:dyDescent="0.25">
      <c r="BA5998" s="164" t="s">
        <v>6374</v>
      </c>
      <c r="BB5998" s="164">
        <v>388.43</v>
      </c>
      <c r="BC5998" s="82">
        <f t="shared" si="110"/>
        <v>470.00029999999998</v>
      </c>
    </row>
    <row r="5999" spans="53:55" x14ac:dyDescent="0.25">
      <c r="BA5999" s="164" t="s">
        <v>6375</v>
      </c>
      <c r="BB5999" s="164">
        <v>132.23099999999999</v>
      </c>
      <c r="BC5999" s="82">
        <f t="shared" si="110"/>
        <v>159.99950999999999</v>
      </c>
    </row>
    <row r="6000" spans="53:55" x14ac:dyDescent="0.25">
      <c r="BA6000" s="164" t="s">
        <v>6376</v>
      </c>
      <c r="BB6000" s="164">
        <v>14.875999999999999</v>
      </c>
      <c r="BC6000" s="82">
        <f t="shared" si="110"/>
        <v>17.999959999999998</v>
      </c>
    </row>
    <row r="6001" spans="53:55" x14ac:dyDescent="0.25">
      <c r="BA6001" s="164" t="s">
        <v>6377</v>
      </c>
      <c r="BB6001" s="164">
        <v>462.81</v>
      </c>
      <c r="BC6001" s="82">
        <f t="shared" si="110"/>
        <v>560.00009999999997</v>
      </c>
    </row>
    <row r="6002" spans="53:55" x14ac:dyDescent="0.25">
      <c r="BA6002" s="164" t="s">
        <v>6378</v>
      </c>
      <c r="BB6002" s="164">
        <v>14.875999999999999</v>
      </c>
      <c r="BC6002" s="82">
        <f t="shared" si="110"/>
        <v>17.999959999999998</v>
      </c>
    </row>
    <row r="6003" spans="53:55" x14ac:dyDescent="0.25">
      <c r="BA6003" s="164" t="s">
        <v>6379</v>
      </c>
      <c r="BB6003" s="164">
        <v>14.875999999999999</v>
      </c>
      <c r="BC6003" s="82">
        <f t="shared" si="110"/>
        <v>17.999959999999998</v>
      </c>
    </row>
    <row r="6004" spans="53:55" x14ac:dyDescent="0.25">
      <c r="BA6004" s="164" t="s">
        <v>6380</v>
      </c>
      <c r="BB6004" s="164">
        <v>24.751999999999999</v>
      </c>
      <c r="BC6004" s="82">
        <f t="shared" si="110"/>
        <v>29.949919999999999</v>
      </c>
    </row>
    <row r="6005" spans="53:55" x14ac:dyDescent="0.25">
      <c r="BA6005" s="164" t="s">
        <v>6381</v>
      </c>
      <c r="BB6005" s="164">
        <v>19.835000000000001</v>
      </c>
      <c r="BC6005" s="82">
        <f t="shared" si="110"/>
        <v>24.000350000000001</v>
      </c>
    </row>
    <row r="6006" spans="53:55" x14ac:dyDescent="0.25">
      <c r="BA6006" s="164" t="s">
        <v>6382</v>
      </c>
      <c r="BB6006" s="164">
        <v>23.925999999999998</v>
      </c>
      <c r="BC6006" s="82">
        <f t="shared" si="110"/>
        <v>28.950459999999996</v>
      </c>
    </row>
    <row r="6007" spans="53:55" x14ac:dyDescent="0.25">
      <c r="BA6007" s="164" t="s">
        <v>6383</v>
      </c>
      <c r="BB6007" s="164">
        <v>20.66</v>
      </c>
      <c r="BC6007" s="82">
        <f t="shared" si="110"/>
        <v>24.9986</v>
      </c>
    </row>
    <row r="6008" spans="53:55" x14ac:dyDescent="0.25">
      <c r="BA6008" s="164" t="s">
        <v>6384</v>
      </c>
      <c r="BB6008" s="164">
        <v>56.198</v>
      </c>
      <c r="BC6008" s="82">
        <f t="shared" si="110"/>
        <v>67.999579999999995</v>
      </c>
    </row>
    <row r="6009" spans="53:55" x14ac:dyDescent="0.25">
      <c r="BA6009" s="164" t="s">
        <v>6385</v>
      </c>
      <c r="BB6009" s="164">
        <v>14.007999999999999</v>
      </c>
      <c r="BC6009" s="82">
        <f t="shared" si="110"/>
        <v>16.949679999999997</v>
      </c>
    </row>
    <row r="6010" spans="53:55" x14ac:dyDescent="0.25">
      <c r="BA6010" s="164" t="s">
        <v>6386</v>
      </c>
      <c r="BB6010" s="164">
        <v>123.14</v>
      </c>
      <c r="BC6010" s="82">
        <f t="shared" si="110"/>
        <v>148.99940000000001</v>
      </c>
    </row>
    <row r="6011" spans="53:55" x14ac:dyDescent="0.25">
      <c r="BA6011" s="164" t="s">
        <v>6387</v>
      </c>
      <c r="BB6011" s="164">
        <v>371.07400000000001</v>
      </c>
      <c r="BC6011" s="82">
        <f t="shared" si="110"/>
        <v>448.99954000000002</v>
      </c>
    </row>
    <row r="6012" spans="53:55" x14ac:dyDescent="0.25">
      <c r="BA6012" s="164" t="s">
        <v>6388</v>
      </c>
      <c r="BB6012" s="164">
        <v>53.72</v>
      </c>
      <c r="BC6012" s="82">
        <f t="shared" si="110"/>
        <v>65.001199999999997</v>
      </c>
    </row>
    <row r="6013" spans="53:55" x14ac:dyDescent="0.25">
      <c r="BA6013" s="164" t="s">
        <v>6389</v>
      </c>
      <c r="BB6013" s="164">
        <v>657.02499999999998</v>
      </c>
      <c r="BC6013" s="82">
        <f t="shared" si="110"/>
        <v>795.00024999999994</v>
      </c>
    </row>
    <row r="6014" spans="53:55" x14ac:dyDescent="0.25">
      <c r="BA6014" s="164" t="s">
        <v>6390</v>
      </c>
      <c r="BB6014" s="164">
        <v>23.966999999999999</v>
      </c>
      <c r="BC6014" s="82">
        <f t="shared" si="110"/>
        <v>29.000069999999997</v>
      </c>
    </row>
    <row r="6015" spans="53:55" x14ac:dyDescent="0.25">
      <c r="BA6015" s="164" t="s">
        <v>6391</v>
      </c>
      <c r="BB6015" s="164">
        <v>8.2650000000000006</v>
      </c>
      <c r="BC6015" s="82">
        <f t="shared" si="110"/>
        <v>10.00065</v>
      </c>
    </row>
    <row r="6016" spans="53:55" x14ac:dyDescent="0.25">
      <c r="BA6016" s="164" t="s">
        <v>6392</v>
      </c>
      <c r="BB6016" s="164">
        <v>47.106999999999999</v>
      </c>
      <c r="BC6016" s="82">
        <f t="shared" si="110"/>
        <v>56.999469999999995</v>
      </c>
    </row>
    <row r="6017" spans="53:55" x14ac:dyDescent="0.25">
      <c r="BA6017" s="164" t="s">
        <v>6393</v>
      </c>
      <c r="BB6017" s="164">
        <v>85.73</v>
      </c>
      <c r="BC6017" s="82">
        <f t="shared" si="110"/>
        <v>103.7333</v>
      </c>
    </row>
    <row r="6018" spans="53:55" x14ac:dyDescent="0.25">
      <c r="BA6018" s="164" t="s">
        <v>6394</v>
      </c>
      <c r="BB6018" s="164">
        <v>60.85</v>
      </c>
      <c r="BC6018" s="82">
        <f t="shared" si="110"/>
        <v>73.628500000000003</v>
      </c>
    </row>
    <row r="6019" spans="53:55" x14ac:dyDescent="0.25">
      <c r="BA6019" s="164" t="s">
        <v>6395</v>
      </c>
      <c r="BB6019" s="164">
        <v>62.56</v>
      </c>
      <c r="BC6019" s="82">
        <f t="shared" ref="BC6019:BC6082" si="111">BB6019*1.21</f>
        <v>75.697599999999994</v>
      </c>
    </row>
    <row r="6020" spans="53:55" x14ac:dyDescent="0.25">
      <c r="BA6020" s="164" t="s">
        <v>6396</v>
      </c>
      <c r="BB6020" s="164">
        <v>95.89</v>
      </c>
      <c r="BC6020" s="82">
        <f t="shared" si="111"/>
        <v>116.0269</v>
      </c>
    </row>
    <row r="6021" spans="53:55" x14ac:dyDescent="0.25">
      <c r="BA6021" s="164" t="s">
        <v>6397</v>
      </c>
      <c r="BB6021" s="164">
        <v>9.9169999999999998</v>
      </c>
      <c r="BC6021" s="82">
        <f t="shared" si="111"/>
        <v>11.99957</v>
      </c>
    </row>
    <row r="6022" spans="53:55" x14ac:dyDescent="0.25">
      <c r="BA6022" s="164" t="s">
        <v>6398</v>
      </c>
      <c r="BB6022" s="164">
        <v>95.89</v>
      </c>
      <c r="BC6022" s="82">
        <f t="shared" si="111"/>
        <v>116.0269</v>
      </c>
    </row>
    <row r="6023" spans="53:55" x14ac:dyDescent="0.25">
      <c r="BA6023" s="164" t="s">
        <v>6399</v>
      </c>
      <c r="BB6023" s="164">
        <v>48.76</v>
      </c>
      <c r="BC6023" s="82">
        <f t="shared" si="111"/>
        <v>58.999599999999994</v>
      </c>
    </row>
    <row r="6024" spans="53:55" x14ac:dyDescent="0.25">
      <c r="BA6024" s="164" t="s">
        <v>6400</v>
      </c>
      <c r="BB6024" s="164">
        <v>70.760000000000005</v>
      </c>
      <c r="BC6024" s="82">
        <f t="shared" si="111"/>
        <v>85.619600000000005</v>
      </c>
    </row>
    <row r="6025" spans="53:55" x14ac:dyDescent="0.25">
      <c r="BA6025" s="164" t="s">
        <v>6401</v>
      </c>
      <c r="BB6025" s="164">
        <v>357.71</v>
      </c>
      <c r="BC6025" s="82">
        <f t="shared" si="111"/>
        <v>432.82909999999998</v>
      </c>
    </row>
    <row r="6026" spans="53:55" x14ac:dyDescent="0.25">
      <c r="BA6026" s="164" t="s">
        <v>6402</v>
      </c>
      <c r="BB6026" s="164">
        <v>28.925999999999998</v>
      </c>
      <c r="BC6026" s="82">
        <f t="shared" si="111"/>
        <v>35.000459999999997</v>
      </c>
    </row>
    <row r="6027" spans="53:55" x14ac:dyDescent="0.25">
      <c r="BA6027" s="164" t="s">
        <v>6403</v>
      </c>
      <c r="BB6027" s="164">
        <v>48.76</v>
      </c>
      <c r="BC6027" s="82">
        <f t="shared" si="111"/>
        <v>58.999599999999994</v>
      </c>
    </row>
    <row r="6028" spans="53:55" x14ac:dyDescent="0.25">
      <c r="BA6028" s="164" t="s">
        <v>6404</v>
      </c>
      <c r="BB6028" s="164">
        <v>587</v>
      </c>
      <c r="BC6028" s="82">
        <f t="shared" si="111"/>
        <v>710.27</v>
      </c>
    </row>
    <row r="6029" spans="53:55" x14ac:dyDescent="0.25">
      <c r="BA6029" s="164" t="s">
        <v>6405</v>
      </c>
      <c r="BB6029" s="164">
        <v>69.31</v>
      </c>
      <c r="BC6029" s="82">
        <f t="shared" si="111"/>
        <v>83.865099999999998</v>
      </c>
    </row>
    <row r="6030" spans="53:55" x14ac:dyDescent="0.25">
      <c r="BA6030" s="164" t="s">
        <v>6406</v>
      </c>
      <c r="BB6030" s="164">
        <v>83.04</v>
      </c>
      <c r="BC6030" s="82">
        <f t="shared" si="111"/>
        <v>100.47840000000001</v>
      </c>
    </row>
    <row r="6031" spans="53:55" x14ac:dyDescent="0.25">
      <c r="BA6031" s="164" t="s">
        <v>6407</v>
      </c>
      <c r="BB6031" s="164">
        <v>63.43</v>
      </c>
      <c r="BC6031" s="82">
        <f t="shared" si="111"/>
        <v>76.750299999999996</v>
      </c>
    </row>
    <row r="6032" spans="53:55" x14ac:dyDescent="0.25">
      <c r="BA6032" s="164" t="s">
        <v>6408</v>
      </c>
      <c r="BB6032" s="164">
        <v>71.06</v>
      </c>
      <c r="BC6032" s="82">
        <f t="shared" si="111"/>
        <v>85.982600000000005</v>
      </c>
    </row>
    <row r="6033" spans="53:55" x14ac:dyDescent="0.25">
      <c r="BA6033" s="164" t="s">
        <v>6409</v>
      </c>
      <c r="BB6033" s="164">
        <v>63.13</v>
      </c>
      <c r="BC6033" s="82">
        <f t="shared" si="111"/>
        <v>76.387299999999996</v>
      </c>
    </row>
    <row r="6034" spans="53:55" x14ac:dyDescent="0.25">
      <c r="BA6034" s="164" t="s">
        <v>6410</v>
      </c>
      <c r="BB6034" s="164">
        <v>70.569999999999993</v>
      </c>
      <c r="BC6034" s="82">
        <f t="shared" si="111"/>
        <v>85.389699999999991</v>
      </c>
    </row>
    <row r="6035" spans="53:55" x14ac:dyDescent="0.25">
      <c r="BA6035" s="164" t="s">
        <v>6411</v>
      </c>
      <c r="BB6035" s="164">
        <v>398.55</v>
      </c>
      <c r="BC6035" s="82">
        <f t="shared" si="111"/>
        <v>482.24549999999999</v>
      </c>
    </row>
    <row r="6036" spans="53:55" x14ac:dyDescent="0.25">
      <c r="BA6036" s="164" t="s">
        <v>6412</v>
      </c>
      <c r="BB6036" s="164">
        <v>18.594999999999999</v>
      </c>
      <c r="BC6036" s="82">
        <f t="shared" si="111"/>
        <v>22.499949999999998</v>
      </c>
    </row>
    <row r="6037" spans="53:55" x14ac:dyDescent="0.25">
      <c r="BA6037" s="164" t="s">
        <v>6413</v>
      </c>
      <c r="BB6037" s="164">
        <v>65.150000000000006</v>
      </c>
      <c r="BC6037" s="82">
        <f t="shared" si="111"/>
        <v>78.831500000000005</v>
      </c>
    </row>
    <row r="6038" spans="53:55" x14ac:dyDescent="0.25">
      <c r="BA6038" s="164" t="s">
        <v>6414</v>
      </c>
      <c r="BB6038" s="164">
        <v>59.43</v>
      </c>
      <c r="BC6038" s="82">
        <f t="shared" si="111"/>
        <v>71.910299999999992</v>
      </c>
    </row>
    <row r="6039" spans="53:55" x14ac:dyDescent="0.25">
      <c r="BA6039" s="164" t="s">
        <v>6415</v>
      </c>
      <c r="BB6039" s="164">
        <v>11.57</v>
      </c>
      <c r="BC6039" s="82">
        <f t="shared" si="111"/>
        <v>13.999700000000001</v>
      </c>
    </row>
    <row r="6040" spans="53:55" x14ac:dyDescent="0.25">
      <c r="BA6040" s="164" t="s">
        <v>6416</v>
      </c>
      <c r="BB6040" s="164">
        <v>37.19</v>
      </c>
      <c r="BC6040" s="82">
        <f t="shared" si="111"/>
        <v>44.999899999999997</v>
      </c>
    </row>
    <row r="6041" spans="53:55" x14ac:dyDescent="0.25">
      <c r="BA6041" s="164" t="s">
        <v>6417</v>
      </c>
      <c r="BB6041" s="164">
        <v>38.840000000000003</v>
      </c>
      <c r="BC6041" s="82">
        <f t="shared" si="111"/>
        <v>46.996400000000001</v>
      </c>
    </row>
    <row r="6042" spans="53:55" x14ac:dyDescent="0.25">
      <c r="BA6042" s="164" t="s">
        <v>6418</v>
      </c>
      <c r="BB6042" s="164">
        <v>32.229999999999997</v>
      </c>
      <c r="BC6042" s="82">
        <f t="shared" si="111"/>
        <v>38.998299999999993</v>
      </c>
    </row>
    <row r="6043" spans="53:55" x14ac:dyDescent="0.25">
      <c r="BA6043" s="164" t="s">
        <v>6419</v>
      </c>
      <c r="BB6043" s="164">
        <v>70.25</v>
      </c>
      <c r="BC6043" s="82">
        <f t="shared" si="111"/>
        <v>85.002499999999998</v>
      </c>
    </row>
    <row r="6044" spans="53:55" x14ac:dyDescent="0.25">
      <c r="BA6044" s="164" t="s">
        <v>6420</v>
      </c>
      <c r="BB6044" s="164">
        <v>61.98</v>
      </c>
      <c r="BC6044" s="82">
        <f t="shared" si="111"/>
        <v>74.995799999999988</v>
      </c>
    </row>
    <row r="6045" spans="53:55" x14ac:dyDescent="0.25">
      <c r="BA6045" s="164" t="s">
        <v>6421</v>
      </c>
      <c r="BB6045" s="164">
        <v>4.9589999999999996</v>
      </c>
      <c r="BC6045" s="82">
        <f t="shared" si="111"/>
        <v>6.0003899999999994</v>
      </c>
    </row>
    <row r="6046" spans="53:55" x14ac:dyDescent="0.25">
      <c r="BA6046" s="164" t="s">
        <v>6422</v>
      </c>
      <c r="BB6046" s="164">
        <v>4.9589999999999996</v>
      </c>
      <c r="BC6046" s="82">
        <f t="shared" si="111"/>
        <v>6.0003899999999994</v>
      </c>
    </row>
    <row r="6047" spans="53:55" x14ac:dyDescent="0.25">
      <c r="BA6047" s="164" t="s">
        <v>6423</v>
      </c>
      <c r="BB6047" s="164">
        <v>90.909000000000006</v>
      </c>
      <c r="BC6047" s="82">
        <f t="shared" si="111"/>
        <v>109.99989000000001</v>
      </c>
    </row>
    <row r="6048" spans="53:55" x14ac:dyDescent="0.25">
      <c r="BA6048" s="164" t="s">
        <v>6424</v>
      </c>
      <c r="BB6048" s="164">
        <v>115.703</v>
      </c>
      <c r="BC6048" s="82">
        <f t="shared" si="111"/>
        <v>140.00063</v>
      </c>
    </row>
    <row r="6049" spans="53:55" x14ac:dyDescent="0.25">
      <c r="BA6049" s="164" t="s">
        <v>6425</v>
      </c>
      <c r="BB6049" s="164">
        <v>289.25599999999997</v>
      </c>
      <c r="BC6049" s="82">
        <f t="shared" si="111"/>
        <v>349.99975999999998</v>
      </c>
    </row>
    <row r="6050" spans="53:55" x14ac:dyDescent="0.25">
      <c r="BA6050" s="164" t="s">
        <v>6426</v>
      </c>
      <c r="BB6050" s="164">
        <v>330.57900000000001</v>
      </c>
      <c r="BC6050" s="82">
        <f t="shared" si="111"/>
        <v>400.00058999999999</v>
      </c>
    </row>
    <row r="6051" spans="53:55" x14ac:dyDescent="0.25">
      <c r="BA6051" s="164" t="s">
        <v>6427</v>
      </c>
      <c r="BB6051" s="164">
        <v>206.61199999999999</v>
      </c>
      <c r="BC6051" s="82">
        <f t="shared" si="111"/>
        <v>250.00051999999999</v>
      </c>
    </row>
    <row r="6052" spans="53:55" x14ac:dyDescent="0.25">
      <c r="BA6052" s="164" t="s">
        <v>6428</v>
      </c>
      <c r="BB6052" s="164">
        <v>239.66900000000001</v>
      </c>
      <c r="BC6052" s="82">
        <f t="shared" si="111"/>
        <v>289.99948999999998</v>
      </c>
    </row>
    <row r="6053" spans="53:55" x14ac:dyDescent="0.25">
      <c r="BA6053" s="164" t="s">
        <v>6429</v>
      </c>
      <c r="BB6053" s="164">
        <v>264.46300000000002</v>
      </c>
      <c r="BC6053" s="82">
        <f t="shared" si="111"/>
        <v>320.00023000000004</v>
      </c>
    </row>
    <row r="6054" spans="53:55" x14ac:dyDescent="0.25">
      <c r="BA6054" s="164" t="s">
        <v>6430</v>
      </c>
      <c r="BB6054" s="164">
        <v>280.99200000000002</v>
      </c>
      <c r="BC6054" s="82">
        <f t="shared" si="111"/>
        <v>340.00031999999999</v>
      </c>
    </row>
    <row r="6055" spans="53:55" x14ac:dyDescent="0.25">
      <c r="BA6055" s="164" t="s">
        <v>6431</v>
      </c>
      <c r="BB6055" s="164">
        <v>314.05</v>
      </c>
      <c r="BC6055" s="82">
        <f t="shared" si="111"/>
        <v>380.00049999999999</v>
      </c>
    </row>
    <row r="6056" spans="53:55" x14ac:dyDescent="0.25">
      <c r="BA6056" s="164" t="s">
        <v>6432</v>
      </c>
      <c r="BB6056" s="164">
        <v>347.10700000000003</v>
      </c>
      <c r="BC6056" s="82">
        <f t="shared" si="111"/>
        <v>419.99947000000003</v>
      </c>
    </row>
    <row r="6057" spans="53:55" x14ac:dyDescent="0.25">
      <c r="BA6057" s="164" t="s">
        <v>6433</v>
      </c>
      <c r="BB6057" s="164">
        <v>355.37200000000001</v>
      </c>
      <c r="BC6057" s="82">
        <f t="shared" si="111"/>
        <v>430.00011999999998</v>
      </c>
    </row>
    <row r="6058" spans="53:55" x14ac:dyDescent="0.25">
      <c r="BA6058" s="164" t="s">
        <v>6434</v>
      </c>
      <c r="BB6058" s="164">
        <v>371.90100000000001</v>
      </c>
      <c r="BC6058" s="82">
        <f t="shared" si="111"/>
        <v>450.00020999999998</v>
      </c>
    </row>
    <row r="6059" spans="53:55" x14ac:dyDescent="0.25">
      <c r="BA6059" s="164" t="s">
        <v>6435</v>
      </c>
      <c r="BB6059" s="164">
        <v>388.43</v>
      </c>
      <c r="BC6059" s="82">
        <f t="shared" si="111"/>
        <v>470.00029999999998</v>
      </c>
    </row>
    <row r="6060" spans="53:55" x14ac:dyDescent="0.25">
      <c r="BA6060" s="164" t="s">
        <v>6436</v>
      </c>
      <c r="BB6060" s="164">
        <v>123.967</v>
      </c>
      <c r="BC6060" s="82">
        <f t="shared" si="111"/>
        <v>150.00006999999999</v>
      </c>
    </row>
    <row r="6061" spans="53:55" x14ac:dyDescent="0.25">
      <c r="BA6061" s="164" t="s">
        <v>6437</v>
      </c>
      <c r="BB6061" s="164">
        <v>152.893</v>
      </c>
      <c r="BC6061" s="82">
        <f t="shared" si="111"/>
        <v>185.00053</v>
      </c>
    </row>
    <row r="6062" spans="53:55" x14ac:dyDescent="0.25">
      <c r="BA6062" s="164" t="s">
        <v>6438</v>
      </c>
      <c r="BB6062" s="164">
        <v>185.124</v>
      </c>
      <c r="BC6062" s="82">
        <f t="shared" si="111"/>
        <v>224.00003999999998</v>
      </c>
    </row>
    <row r="6063" spans="53:55" x14ac:dyDescent="0.25">
      <c r="BA6063" s="164" t="s">
        <v>6439</v>
      </c>
      <c r="BB6063" s="164">
        <v>214.876</v>
      </c>
      <c r="BC6063" s="82">
        <f t="shared" si="111"/>
        <v>259.99995999999999</v>
      </c>
    </row>
    <row r="6064" spans="53:55" x14ac:dyDescent="0.25">
      <c r="BA6064" s="164" t="s">
        <v>6440</v>
      </c>
      <c r="BB6064" s="164">
        <v>252.066</v>
      </c>
      <c r="BC6064" s="82">
        <f t="shared" si="111"/>
        <v>304.99986000000001</v>
      </c>
    </row>
    <row r="6065" spans="53:55" x14ac:dyDescent="0.25">
      <c r="BA6065" s="164" t="s">
        <v>6441</v>
      </c>
      <c r="BB6065" s="164">
        <v>148.76</v>
      </c>
      <c r="BC6065" s="82">
        <f t="shared" si="111"/>
        <v>179.99959999999999</v>
      </c>
    </row>
    <row r="6066" spans="53:55" x14ac:dyDescent="0.25">
      <c r="BA6066" s="164" t="s">
        <v>6442</v>
      </c>
      <c r="BB6066" s="164">
        <v>665</v>
      </c>
      <c r="BC6066" s="82">
        <f t="shared" si="111"/>
        <v>804.65</v>
      </c>
    </row>
    <row r="6067" spans="53:55" x14ac:dyDescent="0.25">
      <c r="BA6067" s="164" t="s">
        <v>6443</v>
      </c>
      <c r="BB6067" s="164">
        <v>19.010000000000002</v>
      </c>
      <c r="BC6067" s="82">
        <f t="shared" si="111"/>
        <v>23.002100000000002</v>
      </c>
    </row>
    <row r="6068" spans="53:55" x14ac:dyDescent="0.25">
      <c r="BA6068" s="164" t="s">
        <v>6444</v>
      </c>
      <c r="BB6068" s="164">
        <v>12.355</v>
      </c>
      <c r="BC6068" s="82">
        <f t="shared" si="111"/>
        <v>14.94955</v>
      </c>
    </row>
    <row r="6069" spans="53:55" x14ac:dyDescent="0.25">
      <c r="BA6069" s="164" t="s">
        <v>6445</v>
      </c>
      <c r="BB6069" s="164">
        <v>12.355</v>
      </c>
      <c r="BC6069" s="82">
        <f t="shared" si="111"/>
        <v>14.94955</v>
      </c>
    </row>
    <row r="6070" spans="53:55" x14ac:dyDescent="0.25">
      <c r="BA6070" s="164" t="s">
        <v>6446</v>
      </c>
      <c r="BB6070" s="164">
        <v>19.007999999999999</v>
      </c>
      <c r="BC6070" s="82">
        <f t="shared" si="111"/>
        <v>22.999679999999998</v>
      </c>
    </row>
    <row r="6071" spans="53:55" x14ac:dyDescent="0.25">
      <c r="BA6071" s="164" t="s">
        <v>6447</v>
      </c>
      <c r="BB6071" s="164">
        <v>4.9589999999999996</v>
      </c>
      <c r="BC6071" s="82">
        <f t="shared" si="111"/>
        <v>6.0003899999999994</v>
      </c>
    </row>
    <row r="6072" spans="53:55" x14ac:dyDescent="0.25">
      <c r="BA6072" s="164" t="s">
        <v>6448</v>
      </c>
      <c r="BB6072" s="164">
        <v>4.9589999999999996</v>
      </c>
      <c r="BC6072" s="82">
        <f t="shared" si="111"/>
        <v>6.0003899999999994</v>
      </c>
    </row>
    <row r="6073" spans="53:55" x14ac:dyDescent="0.25">
      <c r="BA6073" s="164" t="s">
        <v>6449</v>
      </c>
      <c r="BB6073" s="164">
        <v>3.306</v>
      </c>
      <c r="BC6073" s="82">
        <f t="shared" si="111"/>
        <v>4.0002599999999999</v>
      </c>
    </row>
    <row r="6074" spans="53:55" x14ac:dyDescent="0.25">
      <c r="BA6074" s="164" t="s">
        <v>6450</v>
      </c>
      <c r="BB6074" s="164">
        <v>14.05</v>
      </c>
      <c r="BC6074" s="82">
        <f t="shared" si="111"/>
        <v>17.000499999999999</v>
      </c>
    </row>
    <row r="6075" spans="53:55" x14ac:dyDescent="0.25">
      <c r="BA6075" s="164" t="s">
        <v>6451</v>
      </c>
      <c r="BB6075" s="164">
        <v>27.273</v>
      </c>
      <c r="BC6075" s="82">
        <f t="shared" si="111"/>
        <v>33.000329999999998</v>
      </c>
    </row>
    <row r="6076" spans="53:55" x14ac:dyDescent="0.25">
      <c r="BA6076" s="164" t="s">
        <v>6452</v>
      </c>
      <c r="BB6076" s="164">
        <v>19.007999999999999</v>
      </c>
      <c r="BC6076" s="82">
        <f t="shared" si="111"/>
        <v>22.999679999999998</v>
      </c>
    </row>
    <row r="6077" spans="53:55" x14ac:dyDescent="0.25">
      <c r="BA6077" s="164" t="s">
        <v>6453</v>
      </c>
      <c r="BB6077" s="164">
        <v>19.007999999999999</v>
      </c>
      <c r="BC6077" s="82">
        <f t="shared" si="111"/>
        <v>22.999679999999998</v>
      </c>
    </row>
    <row r="6078" spans="53:55" x14ac:dyDescent="0.25">
      <c r="BA6078" s="164" t="s">
        <v>6454</v>
      </c>
      <c r="BB6078" s="164">
        <v>19.007999999999999</v>
      </c>
      <c r="BC6078" s="82">
        <f t="shared" si="111"/>
        <v>22.999679999999998</v>
      </c>
    </row>
    <row r="6079" spans="53:55" x14ac:dyDescent="0.25">
      <c r="BA6079" s="164" t="s">
        <v>6455</v>
      </c>
      <c r="BB6079" s="164">
        <v>36.363999999999997</v>
      </c>
      <c r="BC6079" s="82">
        <f t="shared" si="111"/>
        <v>44.000439999999998</v>
      </c>
    </row>
    <row r="6080" spans="53:55" x14ac:dyDescent="0.25">
      <c r="BA6080" s="164" t="s">
        <v>6456</v>
      </c>
      <c r="BB6080" s="164">
        <v>14.05</v>
      </c>
      <c r="BC6080" s="82">
        <f t="shared" si="111"/>
        <v>17.000499999999999</v>
      </c>
    </row>
    <row r="6081" spans="53:55" x14ac:dyDescent="0.25">
      <c r="BA6081" s="164" t="s">
        <v>6457</v>
      </c>
      <c r="BB6081" s="164">
        <v>14.05</v>
      </c>
      <c r="BC6081" s="82">
        <f t="shared" si="111"/>
        <v>17.000499999999999</v>
      </c>
    </row>
    <row r="6082" spans="53:55" x14ac:dyDescent="0.25">
      <c r="BA6082" s="164" t="s">
        <v>6458</v>
      </c>
      <c r="BB6082" s="164">
        <v>61.984000000000002</v>
      </c>
      <c r="BC6082" s="82">
        <f t="shared" si="111"/>
        <v>75.000640000000004</v>
      </c>
    </row>
    <row r="6083" spans="53:55" x14ac:dyDescent="0.25">
      <c r="BA6083" s="164" t="s">
        <v>6459</v>
      </c>
      <c r="BB6083" s="164">
        <v>4.1319999999999997</v>
      </c>
      <c r="BC6083" s="82">
        <f t="shared" ref="BC6083:BC6146" si="112">BB6083*1.21</f>
        <v>4.9997199999999991</v>
      </c>
    </row>
    <row r="6084" spans="53:55" x14ac:dyDescent="0.25">
      <c r="BA6084" s="164" t="s">
        <v>6460</v>
      </c>
      <c r="BB6084" s="164">
        <v>23.966999999999999</v>
      </c>
      <c r="BC6084" s="82">
        <f t="shared" si="112"/>
        <v>29.000069999999997</v>
      </c>
    </row>
    <row r="6085" spans="53:55" x14ac:dyDescent="0.25">
      <c r="BA6085" s="164" t="s">
        <v>6461</v>
      </c>
      <c r="BB6085" s="164">
        <v>9.9169999999999998</v>
      </c>
      <c r="BC6085" s="82">
        <f t="shared" si="112"/>
        <v>11.99957</v>
      </c>
    </row>
    <row r="6086" spans="53:55" x14ac:dyDescent="0.25">
      <c r="BA6086" s="164" t="s">
        <v>6462</v>
      </c>
      <c r="BB6086" s="164">
        <v>1.653</v>
      </c>
      <c r="BC6086" s="82">
        <f t="shared" si="112"/>
        <v>2.00013</v>
      </c>
    </row>
    <row r="6087" spans="53:55" x14ac:dyDescent="0.25">
      <c r="BA6087" s="164" t="s">
        <v>6463</v>
      </c>
      <c r="BB6087" s="164">
        <v>15.702999999999999</v>
      </c>
      <c r="BC6087" s="82">
        <f t="shared" si="112"/>
        <v>19.000629999999997</v>
      </c>
    </row>
    <row r="6088" spans="53:55" x14ac:dyDescent="0.25">
      <c r="BA6088" s="164" t="s">
        <v>6464</v>
      </c>
      <c r="BB6088" s="164">
        <v>52.066000000000003</v>
      </c>
      <c r="BC6088" s="82">
        <f t="shared" si="112"/>
        <v>62.999859999999998</v>
      </c>
    </row>
    <row r="6089" spans="53:55" x14ac:dyDescent="0.25">
      <c r="BA6089" s="164" t="s">
        <v>6465</v>
      </c>
      <c r="BB6089" s="164">
        <v>29.751999999999999</v>
      </c>
      <c r="BC6089" s="82">
        <f t="shared" si="112"/>
        <v>35.999919999999996</v>
      </c>
    </row>
    <row r="6090" spans="53:55" x14ac:dyDescent="0.25">
      <c r="BA6090" s="164" t="s">
        <v>6466</v>
      </c>
      <c r="BB6090" s="164">
        <v>7.4379999999999997</v>
      </c>
      <c r="BC6090" s="82">
        <f t="shared" si="112"/>
        <v>8.999979999999999</v>
      </c>
    </row>
    <row r="6091" spans="53:55" x14ac:dyDescent="0.25">
      <c r="BA6091" s="164" t="s">
        <v>6467</v>
      </c>
      <c r="BB6091" s="164">
        <v>10.744</v>
      </c>
      <c r="BC6091" s="82">
        <f t="shared" si="112"/>
        <v>13.00024</v>
      </c>
    </row>
    <row r="6092" spans="53:55" x14ac:dyDescent="0.25">
      <c r="BA6092" s="164" t="s">
        <v>6468</v>
      </c>
      <c r="BB6092" s="164">
        <v>16.529</v>
      </c>
      <c r="BC6092" s="82">
        <f t="shared" si="112"/>
        <v>20.00009</v>
      </c>
    </row>
    <row r="6093" spans="53:55" x14ac:dyDescent="0.25">
      <c r="BA6093" s="164" t="s">
        <v>6469</v>
      </c>
      <c r="BB6093" s="164">
        <v>19.835000000000001</v>
      </c>
      <c r="BC6093" s="82">
        <f t="shared" si="112"/>
        <v>24.000350000000001</v>
      </c>
    </row>
    <row r="6094" spans="53:55" x14ac:dyDescent="0.25">
      <c r="BA6094" s="164" t="s">
        <v>6470</v>
      </c>
      <c r="BB6094" s="164">
        <v>30.579000000000001</v>
      </c>
      <c r="BC6094" s="82">
        <f t="shared" si="112"/>
        <v>37.000590000000003</v>
      </c>
    </row>
    <row r="6095" spans="53:55" x14ac:dyDescent="0.25">
      <c r="BA6095" s="164" t="s">
        <v>6471</v>
      </c>
      <c r="BB6095" s="164">
        <v>13.223000000000001</v>
      </c>
      <c r="BC6095" s="82">
        <f t="shared" si="112"/>
        <v>15.999830000000001</v>
      </c>
    </row>
    <row r="6096" spans="53:55" x14ac:dyDescent="0.25">
      <c r="BA6096" s="164" t="s">
        <v>6472</v>
      </c>
      <c r="BB6096" s="164">
        <v>16.529</v>
      </c>
      <c r="BC6096" s="82">
        <f t="shared" si="112"/>
        <v>20.00009</v>
      </c>
    </row>
    <row r="6097" spans="53:55" x14ac:dyDescent="0.25">
      <c r="BA6097" s="164" t="s">
        <v>6473</v>
      </c>
      <c r="BB6097" s="164">
        <v>10.744</v>
      </c>
      <c r="BC6097" s="82">
        <f t="shared" si="112"/>
        <v>13.00024</v>
      </c>
    </row>
    <row r="6098" spans="53:55" x14ac:dyDescent="0.25">
      <c r="BA6098" s="164" t="s">
        <v>6474</v>
      </c>
      <c r="BB6098" s="164">
        <v>55.372</v>
      </c>
      <c r="BC6098" s="82">
        <f t="shared" si="112"/>
        <v>67.000119999999995</v>
      </c>
    </row>
    <row r="6099" spans="53:55" x14ac:dyDescent="0.25">
      <c r="BA6099" s="164" t="s">
        <v>6475</v>
      </c>
      <c r="BB6099" s="164">
        <v>85.123999999999995</v>
      </c>
      <c r="BC6099" s="82">
        <f t="shared" si="112"/>
        <v>103.00003999999998</v>
      </c>
    </row>
    <row r="6100" spans="53:55" x14ac:dyDescent="0.25">
      <c r="BA6100" s="164" t="s">
        <v>6476</v>
      </c>
      <c r="BB6100" s="164">
        <v>9.9169999999999998</v>
      </c>
      <c r="BC6100" s="82">
        <f t="shared" si="112"/>
        <v>11.99957</v>
      </c>
    </row>
    <row r="6101" spans="53:55" x14ac:dyDescent="0.25">
      <c r="BA6101" s="164" t="s">
        <v>6477</v>
      </c>
      <c r="BB6101" s="164">
        <v>5.7850000000000001</v>
      </c>
      <c r="BC6101" s="82">
        <f t="shared" si="112"/>
        <v>6.9998500000000003</v>
      </c>
    </row>
    <row r="6102" spans="53:55" x14ac:dyDescent="0.25">
      <c r="BA6102" s="164" t="s">
        <v>6478</v>
      </c>
      <c r="BB6102" s="164">
        <v>5.7850000000000001</v>
      </c>
      <c r="BC6102" s="82">
        <f t="shared" si="112"/>
        <v>6.9998500000000003</v>
      </c>
    </row>
    <row r="6103" spans="53:55" x14ac:dyDescent="0.25">
      <c r="BA6103" s="164" t="s">
        <v>6479</v>
      </c>
      <c r="BB6103" s="164">
        <v>5.7850000000000001</v>
      </c>
      <c r="BC6103" s="82">
        <f t="shared" si="112"/>
        <v>6.9998500000000003</v>
      </c>
    </row>
    <row r="6104" spans="53:55" x14ac:dyDescent="0.25">
      <c r="BA6104" s="164" t="s">
        <v>6480</v>
      </c>
      <c r="BB6104" s="164">
        <v>5.7850000000000001</v>
      </c>
      <c r="BC6104" s="82">
        <f t="shared" si="112"/>
        <v>6.9998500000000003</v>
      </c>
    </row>
    <row r="6105" spans="53:55" x14ac:dyDescent="0.25">
      <c r="BA6105" s="164" t="s">
        <v>6481</v>
      </c>
      <c r="BB6105" s="164">
        <v>5.7850000000000001</v>
      </c>
      <c r="BC6105" s="82">
        <f t="shared" si="112"/>
        <v>6.9998500000000003</v>
      </c>
    </row>
    <row r="6106" spans="53:55" x14ac:dyDescent="0.25">
      <c r="BA6106" s="164" t="s">
        <v>6482</v>
      </c>
      <c r="BB6106" s="164">
        <v>5.7850000000000001</v>
      </c>
      <c r="BC6106" s="82">
        <f t="shared" si="112"/>
        <v>6.9998500000000003</v>
      </c>
    </row>
    <row r="6107" spans="53:55" x14ac:dyDescent="0.25">
      <c r="BA6107" s="164" t="s">
        <v>6483</v>
      </c>
      <c r="BB6107" s="164">
        <v>5.7850000000000001</v>
      </c>
      <c r="BC6107" s="82">
        <f t="shared" si="112"/>
        <v>6.9998500000000003</v>
      </c>
    </row>
    <row r="6108" spans="53:55" x14ac:dyDescent="0.25">
      <c r="BA6108" s="164" t="s">
        <v>6484</v>
      </c>
      <c r="BB6108" s="164">
        <v>5.7850000000000001</v>
      </c>
      <c r="BC6108" s="82">
        <f t="shared" si="112"/>
        <v>6.9998500000000003</v>
      </c>
    </row>
    <row r="6109" spans="53:55" x14ac:dyDescent="0.25">
      <c r="BA6109" s="164" t="s">
        <v>6485</v>
      </c>
      <c r="BB6109" s="164">
        <v>32.229999999999997</v>
      </c>
      <c r="BC6109" s="82">
        <f t="shared" si="112"/>
        <v>38.998299999999993</v>
      </c>
    </row>
    <row r="6110" spans="53:55" x14ac:dyDescent="0.25">
      <c r="BA6110" s="164" t="s">
        <v>6486</v>
      </c>
      <c r="BB6110" s="164">
        <v>32.229999999999997</v>
      </c>
      <c r="BC6110" s="82">
        <f t="shared" si="112"/>
        <v>38.998299999999993</v>
      </c>
    </row>
    <row r="6111" spans="53:55" x14ac:dyDescent="0.25">
      <c r="BA6111" s="164" t="s">
        <v>6487</v>
      </c>
      <c r="BB6111" s="164">
        <v>18.18</v>
      </c>
      <c r="BC6111" s="82">
        <f t="shared" si="112"/>
        <v>21.997799999999998</v>
      </c>
    </row>
    <row r="6112" spans="53:55" x14ac:dyDescent="0.25">
      <c r="BA6112" s="164" t="s">
        <v>6488</v>
      </c>
      <c r="BB6112" s="164">
        <v>20.66</v>
      </c>
      <c r="BC6112" s="82">
        <f t="shared" si="112"/>
        <v>24.9986</v>
      </c>
    </row>
    <row r="6113" spans="53:55" x14ac:dyDescent="0.25">
      <c r="BA6113" s="164" t="s">
        <v>6489</v>
      </c>
      <c r="BB6113" s="164">
        <v>18.18</v>
      </c>
      <c r="BC6113" s="82">
        <f t="shared" si="112"/>
        <v>21.997799999999998</v>
      </c>
    </row>
    <row r="6114" spans="53:55" x14ac:dyDescent="0.25">
      <c r="BA6114" s="164" t="s">
        <v>6490</v>
      </c>
      <c r="BB6114" s="164">
        <v>27.273</v>
      </c>
      <c r="BC6114" s="82">
        <f t="shared" si="112"/>
        <v>33.000329999999998</v>
      </c>
    </row>
    <row r="6115" spans="53:55" x14ac:dyDescent="0.25">
      <c r="BA6115" s="164" t="s">
        <v>6491</v>
      </c>
      <c r="BB6115" s="164">
        <v>14.875999999999999</v>
      </c>
      <c r="BC6115" s="82">
        <f t="shared" si="112"/>
        <v>17.999959999999998</v>
      </c>
    </row>
    <row r="6116" spans="53:55" x14ac:dyDescent="0.25">
      <c r="BA6116" s="164" t="s">
        <v>6492</v>
      </c>
      <c r="BB6116" s="164">
        <v>32.229999999999997</v>
      </c>
      <c r="BC6116" s="82">
        <f t="shared" si="112"/>
        <v>38.998299999999993</v>
      </c>
    </row>
    <row r="6117" spans="53:55" x14ac:dyDescent="0.25">
      <c r="BA6117" s="164" t="s">
        <v>6493</v>
      </c>
      <c r="BB6117" s="164">
        <v>32.229999999999997</v>
      </c>
      <c r="BC6117" s="82">
        <f t="shared" si="112"/>
        <v>38.998299999999993</v>
      </c>
    </row>
    <row r="6118" spans="53:55" x14ac:dyDescent="0.25">
      <c r="BA6118" s="164" t="s">
        <v>6494</v>
      </c>
      <c r="BB6118" s="164">
        <v>32.229999999999997</v>
      </c>
      <c r="BC6118" s="82">
        <f t="shared" si="112"/>
        <v>38.998299999999993</v>
      </c>
    </row>
    <row r="6119" spans="53:55" x14ac:dyDescent="0.25">
      <c r="BA6119" s="164" t="s">
        <v>6495</v>
      </c>
      <c r="BB6119" s="164">
        <v>32.229999999999997</v>
      </c>
      <c r="BC6119" s="82">
        <f t="shared" si="112"/>
        <v>38.998299999999993</v>
      </c>
    </row>
    <row r="6120" spans="53:55" x14ac:dyDescent="0.25">
      <c r="BA6120" s="164" t="s">
        <v>6496</v>
      </c>
      <c r="BB6120" s="164">
        <v>32.229999999999997</v>
      </c>
      <c r="BC6120" s="82">
        <f t="shared" si="112"/>
        <v>38.998299999999993</v>
      </c>
    </row>
    <row r="6121" spans="53:55" x14ac:dyDescent="0.25">
      <c r="BA6121" s="164" t="s">
        <v>6497</v>
      </c>
      <c r="BB6121" s="164">
        <v>7.44</v>
      </c>
      <c r="BC6121" s="82">
        <f t="shared" si="112"/>
        <v>9.0023999999999997</v>
      </c>
    </row>
    <row r="6122" spans="53:55" x14ac:dyDescent="0.25">
      <c r="BA6122" s="164" t="s">
        <v>6497</v>
      </c>
      <c r="BB6122" s="164">
        <v>7.44</v>
      </c>
      <c r="BC6122" s="82">
        <f t="shared" si="112"/>
        <v>9.0023999999999997</v>
      </c>
    </row>
    <row r="6123" spans="53:55" x14ac:dyDescent="0.25">
      <c r="BA6123" s="164" t="s">
        <v>6498</v>
      </c>
      <c r="BB6123" s="164">
        <v>7.44</v>
      </c>
      <c r="BC6123" s="82">
        <f t="shared" si="112"/>
        <v>9.0023999999999997</v>
      </c>
    </row>
    <row r="6124" spans="53:55" x14ac:dyDescent="0.25">
      <c r="BA6124" s="164" t="s">
        <v>6499</v>
      </c>
      <c r="BB6124" s="164">
        <v>6.61</v>
      </c>
      <c r="BC6124" s="82">
        <f t="shared" si="112"/>
        <v>7.9981</v>
      </c>
    </row>
    <row r="6125" spans="53:55" x14ac:dyDescent="0.25">
      <c r="BA6125" s="164" t="s">
        <v>6500</v>
      </c>
      <c r="BB6125" s="164">
        <v>8.2639999999999993</v>
      </c>
      <c r="BC6125" s="82">
        <f t="shared" si="112"/>
        <v>9.9994399999999981</v>
      </c>
    </row>
    <row r="6126" spans="53:55" x14ac:dyDescent="0.25">
      <c r="BA6126" s="164" t="s">
        <v>6501</v>
      </c>
      <c r="BB6126" s="164">
        <v>11.57</v>
      </c>
      <c r="BC6126" s="82">
        <f t="shared" si="112"/>
        <v>13.999700000000001</v>
      </c>
    </row>
    <row r="6127" spans="53:55" x14ac:dyDescent="0.25">
      <c r="BA6127" s="164" t="s">
        <v>6502</v>
      </c>
      <c r="BB6127" s="164">
        <v>11.57</v>
      </c>
      <c r="BC6127" s="82">
        <f t="shared" si="112"/>
        <v>13.999700000000001</v>
      </c>
    </row>
    <row r="6128" spans="53:55" x14ac:dyDescent="0.25">
      <c r="BA6128" s="164" t="s">
        <v>6503</v>
      </c>
      <c r="BB6128" s="164">
        <v>11.57</v>
      </c>
      <c r="BC6128" s="82">
        <f t="shared" si="112"/>
        <v>13.999700000000001</v>
      </c>
    </row>
    <row r="6129" spans="53:55" x14ac:dyDescent="0.25">
      <c r="BA6129" s="164" t="s">
        <v>6504</v>
      </c>
      <c r="BB6129" s="164">
        <v>11.57</v>
      </c>
      <c r="BC6129" s="82">
        <f t="shared" si="112"/>
        <v>13.999700000000001</v>
      </c>
    </row>
    <row r="6130" spans="53:55" x14ac:dyDescent="0.25">
      <c r="BA6130" s="164" t="s">
        <v>6505</v>
      </c>
      <c r="BB6130" s="164">
        <v>11.57</v>
      </c>
      <c r="BC6130" s="82">
        <f t="shared" si="112"/>
        <v>13.999700000000001</v>
      </c>
    </row>
    <row r="6131" spans="53:55" x14ac:dyDescent="0.25">
      <c r="BA6131" s="164" t="s">
        <v>6506</v>
      </c>
      <c r="BB6131" s="164">
        <v>11.57</v>
      </c>
      <c r="BC6131" s="82">
        <f t="shared" si="112"/>
        <v>13.999700000000001</v>
      </c>
    </row>
    <row r="6132" spans="53:55" x14ac:dyDescent="0.25">
      <c r="BA6132" s="164" t="s">
        <v>6507</v>
      </c>
      <c r="BB6132" s="164">
        <v>11.57</v>
      </c>
      <c r="BC6132" s="82">
        <f t="shared" si="112"/>
        <v>13.999700000000001</v>
      </c>
    </row>
    <row r="6133" spans="53:55" x14ac:dyDescent="0.25">
      <c r="BA6133" s="164" t="s">
        <v>6508</v>
      </c>
      <c r="BB6133" s="164">
        <v>11.57</v>
      </c>
      <c r="BC6133" s="82">
        <f t="shared" si="112"/>
        <v>13.999700000000001</v>
      </c>
    </row>
    <row r="6134" spans="53:55" x14ac:dyDescent="0.25">
      <c r="BA6134" s="164" t="s">
        <v>6509</v>
      </c>
      <c r="BB6134" s="164">
        <v>11.57</v>
      </c>
      <c r="BC6134" s="82">
        <f t="shared" si="112"/>
        <v>13.999700000000001</v>
      </c>
    </row>
    <row r="6135" spans="53:55" x14ac:dyDescent="0.25">
      <c r="BA6135" s="164" t="s">
        <v>6510</v>
      </c>
      <c r="BB6135" s="164">
        <v>9.8759999999999994</v>
      </c>
      <c r="BC6135" s="82">
        <f t="shared" si="112"/>
        <v>11.949959999999999</v>
      </c>
    </row>
    <row r="6136" spans="53:55" x14ac:dyDescent="0.25">
      <c r="BA6136" s="164" t="s">
        <v>6511</v>
      </c>
      <c r="BB6136" s="164">
        <v>6.61</v>
      </c>
      <c r="BC6136" s="82">
        <f t="shared" si="112"/>
        <v>7.9981</v>
      </c>
    </row>
    <row r="6137" spans="53:55" x14ac:dyDescent="0.25">
      <c r="BA6137" s="164" t="s">
        <v>6512</v>
      </c>
      <c r="BB6137" s="164">
        <v>9.0909999999999993</v>
      </c>
      <c r="BC6137" s="82">
        <f t="shared" si="112"/>
        <v>11.000109999999999</v>
      </c>
    </row>
    <row r="6138" spans="53:55" x14ac:dyDescent="0.25">
      <c r="BA6138" s="164" t="s">
        <v>6513</v>
      </c>
      <c r="BB6138" s="164">
        <v>8.2650000000000006</v>
      </c>
      <c r="BC6138" s="82">
        <f t="shared" si="112"/>
        <v>10.00065</v>
      </c>
    </row>
    <row r="6139" spans="53:55" x14ac:dyDescent="0.25">
      <c r="BA6139" s="164" t="s">
        <v>6514</v>
      </c>
      <c r="BB6139" s="164">
        <v>73.554000000000002</v>
      </c>
      <c r="BC6139" s="82">
        <f t="shared" si="112"/>
        <v>89.000339999999994</v>
      </c>
    </row>
    <row r="6140" spans="53:55" x14ac:dyDescent="0.25">
      <c r="BA6140" s="164" t="s">
        <v>6515</v>
      </c>
      <c r="BB6140" s="164">
        <v>32.229999999999997</v>
      </c>
      <c r="BC6140" s="82">
        <f t="shared" si="112"/>
        <v>38.998299999999993</v>
      </c>
    </row>
    <row r="6141" spans="53:55" x14ac:dyDescent="0.25">
      <c r="BA6141" s="164" t="s">
        <v>6516</v>
      </c>
      <c r="BB6141" s="164">
        <v>541.322</v>
      </c>
      <c r="BC6141" s="82">
        <f t="shared" si="112"/>
        <v>654.99961999999994</v>
      </c>
    </row>
    <row r="6142" spans="53:55" x14ac:dyDescent="0.25">
      <c r="BA6142" s="164" t="s">
        <v>6517</v>
      </c>
      <c r="BB6142" s="164">
        <v>70.25</v>
      </c>
      <c r="BC6142" s="82">
        <f t="shared" si="112"/>
        <v>85.002499999999998</v>
      </c>
    </row>
    <row r="6143" spans="53:55" x14ac:dyDescent="0.25">
      <c r="BA6143" s="164" t="s">
        <v>6518</v>
      </c>
      <c r="BB6143" s="164">
        <v>70.25</v>
      </c>
      <c r="BC6143" s="82">
        <f t="shared" si="112"/>
        <v>85.002499999999998</v>
      </c>
    </row>
    <row r="6144" spans="53:55" x14ac:dyDescent="0.25">
      <c r="BA6144" s="164" t="s">
        <v>6519</v>
      </c>
      <c r="BB6144" s="164">
        <v>70.25</v>
      </c>
      <c r="BC6144" s="82">
        <f t="shared" si="112"/>
        <v>85.002499999999998</v>
      </c>
    </row>
    <row r="6145" spans="53:55" x14ac:dyDescent="0.25">
      <c r="BA6145" s="164" t="s">
        <v>6520</v>
      </c>
      <c r="BB6145" s="164">
        <v>115.7</v>
      </c>
      <c r="BC6145" s="82">
        <f t="shared" si="112"/>
        <v>139.99699999999999</v>
      </c>
    </row>
    <row r="6146" spans="53:55" x14ac:dyDescent="0.25">
      <c r="BA6146" s="164" t="s">
        <v>6521</v>
      </c>
      <c r="BB6146" s="164">
        <v>106.61199999999999</v>
      </c>
      <c r="BC6146" s="82">
        <f t="shared" si="112"/>
        <v>129.00051999999999</v>
      </c>
    </row>
    <row r="6147" spans="53:55" x14ac:dyDescent="0.25">
      <c r="BA6147" s="164" t="s">
        <v>6522</v>
      </c>
      <c r="BB6147" s="164">
        <v>106.61199999999999</v>
      </c>
      <c r="BC6147" s="82">
        <f t="shared" ref="BC6147:BC6210" si="113">BB6147*1.21</f>
        <v>129.00051999999999</v>
      </c>
    </row>
    <row r="6148" spans="53:55" x14ac:dyDescent="0.25">
      <c r="BA6148" s="164" t="s">
        <v>6523</v>
      </c>
      <c r="BB6148" s="164">
        <v>106.61199999999999</v>
      </c>
      <c r="BC6148" s="82">
        <f t="shared" si="113"/>
        <v>129.00051999999999</v>
      </c>
    </row>
    <row r="6149" spans="53:55" x14ac:dyDescent="0.25">
      <c r="BA6149" s="164" t="s">
        <v>6524</v>
      </c>
      <c r="BB6149" s="164">
        <v>39.668999999999997</v>
      </c>
      <c r="BC6149" s="82">
        <f t="shared" si="113"/>
        <v>47.999489999999994</v>
      </c>
    </row>
    <row r="6150" spans="53:55" x14ac:dyDescent="0.25">
      <c r="BA6150" s="164" t="s">
        <v>6525</v>
      </c>
      <c r="BB6150" s="164">
        <v>65.289000000000001</v>
      </c>
      <c r="BC6150" s="82">
        <f t="shared" si="113"/>
        <v>78.999690000000001</v>
      </c>
    </row>
    <row r="6151" spans="53:55" x14ac:dyDescent="0.25">
      <c r="BA6151" s="164" t="s">
        <v>6526</v>
      </c>
      <c r="BB6151" s="164">
        <v>56.2</v>
      </c>
      <c r="BC6151" s="82">
        <f t="shared" si="113"/>
        <v>68.001999999999995</v>
      </c>
    </row>
    <row r="6152" spans="53:55" x14ac:dyDescent="0.25">
      <c r="BA6152" s="164" t="s">
        <v>6527</v>
      </c>
      <c r="BB6152" s="164">
        <v>40.496000000000002</v>
      </c>
      <c r="BC6152" s="82">
        <f t="shared" si="113"/>
        <v>49.000160000000001</v>
      </c>
    </row>
    <row r="6153" spans="53:55" x14ac:dyDescent="0.25">
      <c r="BA6153" s="164" t="s">
        <v>6528</v>
      </c>
      <c r="BB6153" s="164">
        <v>28.925999999999998</v>
      </c>
      <c r="BC6153" s="82">
        <f t="shared" si="113"/>
        <v>35.000459999999997</v>
      </c>
    </row>
    <row r="6154" spans="53:55" x14ac:dyDescent="0.25">
      <c r="BA6154" s="164" t="s">
        <v>6529</v>
      </c>
      <c r="BB6154" s="164">
        <v>12.355</v>
      </c>
      <c r="BC6154" s="82">
        <f t="shared" si="113"/>
        <v>14.94955</v>
      </c>
    </row>
    <row r="6155" spans="53:55" x14ac:dyDescent="0.25">
      <c r="BA6155" s="164" t="s">
        <v>6530</v>
      </c>
      <c r="BB6155" s="164">
        <v>12.355</v>
      </c>
      <c r="BC6155" s="82">
        <f t="shared" si="113"/>
        <v>14.94955</v>
      </c>
    </row>
    <row r="6156" spans="53:55" x14ac:dyDescent="0.25">
      <c r="BA6156" s="164" t="s">
        <v>6531</v>
      </c>
      <c r="BB6156" s="164">
        <v>12.355</v>
      </c>
      <c r="BC6156" s="82">
        <f t="shared" si="113"/>
        <v>14.94955</v>
      </c>
    </row>
    <row r="6157" spans="53:55" x14ac:dyDescent="0.25">
      <c r="BA6157" s="164" t="s">
        <v>6532</v>
      </c>
      <c r="BB6157" s="164">
        <v>14.875999999999999</v>
      </c>
      <c r="BC6157" s="82">
        <f t="shared" si="113"/>
        <v>17.999959999999998</v>
      </c>
    </row>
    <row r="6158" spans="53:55" x14ac:dyDescent="0.25">
      <c r="BA6158" s="164" t="s">
        <v>6533</v>
      </c>
      <c r="BB6158" s="164">
        <v>12.397</v>
      </c>
      <c r="BC6158" s="82">
        <f t="shared" si="113"/>
        <v>15.00037</v>
      </c>
    </row>
    <row r="6159" spans="53:55" x14ac:dyDescent="0.25">
      <c r="BA6159" s="164" t="s">
        <v>6534</v>
      </c>
      <c r="BB6159" s="164">
        <v>14.875999999999999</v>
      </c>
      <c r="BC6159" s="82">
        <f t="shared" si="113"/>
        <v>17.999959999999998</v>
      </c>
    </row>
    <row r="6160" spans="53:55" x14ac:dyDescent="0.25">
      <c r="BA6160" s="164" t="s">
        <v>6535</v>
      </c>
      <c r="BB6160" s="164">
        <v>12.355</v>
      </c>
      <c r="BC6160" s="82">
        <f t="shared" si="113"/>
        <v>14.94955</v>
      </c>
    </row>
    <row r="6161" spans="53:55" x14ac:dyDescent="0.25">
      <c r="BA6161" s="164" t="s">
        <v>6536</v>
      </c>
      <c r="BB6161" s="164">
        <v>12.355</v>
      </c>
      <c r="BC6161" s="82">
        <f t="shared" si="113"/>
        <v>14.94955</v>
      </c>
    </row>
    <row r="6162" spans="53:55" x14ac:dyDescent="0.25">
      <c r="BA6162" s="164" t="s">
        <v>6537</v>
      </c>
      <c r="BB6162" s="164">
        <v>19.010000000000002</v>
      </c>
      <c r="BC6162" s="82">
        <f t="shared" si="113"/>
        <v>23.002100000000002</v>
      </c>
    </row>
    <row r="6163" spans="53:55" x14ac:dyDescent="0.25">
      <c r="BA6163" s="164" t="s">
        <v>6538</v>
      </c>
      <c r="BB6163" s="164">
        <v>8.26</v>
      </c>
      <c r="BC6163" s="82">
        <f t="shared" si="113"/>
        <v>9.9946000000000002</v>
      </c>
    </row>
    <row r="6164" spans="53:55" x14ac:dyDescent="0.25">
      <c r="BA6164" s="164" t="s">
        <v>6539</v>
      </c>
      <c r="BB6164" s="164">
        <v>12.4</v>
      </c>
      <c r="BC6164" s="82">
        <f t="shared" si="113"/>
        <v>15.004</v>
      </c>
    </row>
    <row r="6165" spans="53:55" x14ac:dyDescent="0.25">
      <c r="BA6165" s="164" t="s">
        <v>6540</v>
      </c>
      <c r="BB6165" s="164">
        <v>115</v>
      </c>
      <c r="BC6165" s="82">
        <f t="shared" si="113"/>
        <v>139.15</v>
      </c>
    </row>
    <row r="6166" spans="53:55" x14ac:dyDescent="0.25">
      <c r="BA6166" s="164" t="s">
        <v>6541</v>
      </c>
      <c r="BB6166" s="164">
        <v>227.273</v>
      </c>
      <c r="BC6166" s="82">
        <f t="shared" si="113"/>
        <v>275.00032999999996</v>
      </c>
    </row>
    <row r="6167" spans="53:55" x14ac:dyDescent="0.25">
      <c r="BA6167" s="164" t="s">
        <v>6542</v>
      </c>
      <c r="BB6167" s="164">
        <v>227.273</v>
      </c>
      <c r="BC6167" s="82">
        <f t="shared" si="113"/>
        <v>275.00032999999996</v>
      </c>
    </row>
    <row r="6168" spans="53:55" x14ac:dyDescent="0.25">
      <c r="BA6168" s="164" t="s">
        <v>6543</v>
      </c>
      <c r="BB6168" s="164">
        <v>99.174000000000007</v>
      </c>
      <c r="BC6168" s="82">
        <f t="shared" si="113"/>
        <v>120.00054</v>
      </c>
    </row>
    <row r="6169" spans="53:55" x14ac:dyDescent="0.25">
      <c r="BA6169" s="164" t="s">
        <v>6544</v>
      </c>
      <c r="BB6169" s="164">
        <v>229.75200000000001</v>
      </c>
      <c r="BC6169" s="82">
        <f t="shared" si="113"/>
        <v>277.99992000000003</v>
      </c>
    </row>
    <row r="6170" spans="53:55" x14ac:dyDescent="0.25">
      <c r="BA6170" s="164" t="s">
        <v>6545</v>
      </c>
      <c r="BB6170" s="164">
        <v>229.75200000000001</v>
      </c>
      <c r="BC6170" s="82">
        <f t="shared" si="113"/>
        <v>277.99992000000003</v>
      </c>
    </row>
    <row r="6171" spans="53:55" x14ac:dyDescent="0.25">
      <c r="BA6171" s="164" t="s">
        <v>6546</v>
      </c>
      <c r="BB6171" s="164">
        <v>229.75200000000001</v>
      </c>
      <c r="BC6171" s="82">
        <f t="shared" si="113"/>
        <v>277.99992000000003</v>
      </c>
    </row>
    <row r="6172" spans="53:55" x14ac:dyDescent="0.25">
      <c r="BA6172" s="164" t="s">
        <v>6547</v>
      </c>
      <c r="BB6172" s="164">
        <v>219.00800000000001</v>
      </c>
      <c r="BC6172" s="82">
        <f t="shared" si="113"/>
        <v>264.99968000000001</v>
      </c>
    </row>
    <row r="6173" spans="53:55" x14ac:dyDescent="0.25">
      <c r="BA6173" s="164" t="s">
        <v>6548</v>
      </c>
      <c r="BB6173" s="164">
        <v>219.00800000000001</v>
      </c>
      <c r="BC6173" s="82">
        <f t="shared" si="113"/>
        <v>264.99968000000001</v>
      </c>
    </row>
    <row r="6174" spans="53:55" x14ac:dyDescent="0.25">
      <c r="BA6174" s="164" t="s">
        <v>6549</v>
      </c>
      <c r="BB6174" s="164">
        <v>219.00800000000001</v>
      </c>
      <c r="BC6174" s="82">
        <f t="shared" si="113"/>
        <v>264.99968000000001</v>
      </c>
    </row>
    <row r="6175" spans="53:55" x14ac:dyDescent="0.25">
      <c r="BA6175" s="164" t="s">
        <v>6550</v>
      </c>
      <c r="BB6175" s="164">
        <v>219.00800000000001</v>
      </c>
      <c r="BC6175" s="82">
        <f t="shared" si="113"/>
        <v>264.99968000000001</v>
      </c>
    </row>
    <row r="6176" spans="53:55" x14ac:dyDescent="0.25">
      <c r="BA6176" s="164" t="s">
        <v>6551</v>
      </c>
      <c r="BB6176" s="164">
        <v>185.95</v>
      </c>
      <c r="BC6176" s="82">
        <f t="shared" si="113"/>
        <v>224.99949999999998</v>
      </c>
    </row>
    <row r="6177" spans="53:55" x14ac:dyDescent="0.25">
      <c r="BA6177" s="164" t="s">
        <v>6552</v>
      </c>
      <c r="BB6177" s="164">
        <v>37.19</v>
      </c>
      <c r="BC6177" s="82">
        <f t="shared" si="113"/>
        <v>44.999899999999997</v>
      </c>
    </row>
    <row r="6178" spans="53:55" x14ac:dyDescent="0.25">
      <c r="BA6178" s="164" t="s">
        <v>6553</v>
      </c>
      <c r="BB6178" s="164">
        <v>37.19</v>
      </c>
      <c r="BC6178" s="82">
        <f t="shared" si="113"/>
        <v>44.999899999999997</v>
      </c>
    </row>
    <row r="6179" spans="53:55" x14ac:dyDescent="0.25">
      <c r="BA6179" s="164" t="s">
        <v>6554</v>
      </c>
      <c r="BB6179" s="164">
        <v>16.488</v>
      </c>
      <c r="BC6179" s="82">
        <f t="shared" si="113"/>
        <v>19.950479999999999</v>
      </c>
    </row>
    <row r="6180" spans="53:55" x14ac:dyDescent="0.25">
      <c r="BA6180" s="164" t="s">
        <v>6555</v>
      </c>
      <c r="BB6180" s="164">
        <v>47.106999999999999</v>
      </c>
      <c r="BC6180" s="82">
        <f t="shared" si="113"/>
        <v>56.999469999999995</v>
      </c>
    </row>
    <row r="6181" spans="53:55" x14ac:dyDescent="0.25">
      <c r="BA6181" s="164" t="s">
        <v>6556</v>
      </c>
      <c r="BB6181" s="164">
        <v>19.835000000000001</v>
      </c>
      <c r="BC6181" s="82">
        <f t="shared" si="113"/>
        <v>24.000350000000001</v>
      </c>
    </row>
    <row r="6182" spans="53:55" x14ac:dyDescent="0.25">
      <c r="BA6182" s="164" t="s">
        <v>6557</v>
      </c>
      <c r="BB6182" s="164">
        <v>405.78500000000003</v>
      </c>
      <c r="BC6182" s="82">
        <f t="shared" si="113"/>
        <v>490.99985000000004</v>
      </c>
    </row>
    <row r="6183" spans="53:55" x14ac:dyDescent="0.25">
      <c r="BA6183" s="164" t="s">
        <v>6558</v>
      </c>
      <c r="BB6183" s="164">
        <v>405.78500000000003</v>
      </c>
      <c r="BC6183" s="82">
        <f t="shared" si="113"/>
        <v>490.99985000000004</v>
      </c>
    </row>
    <row r="6184" spans="53:55" x14ac:dyDescent="0.25">
      <c r="BA6184" s="164" t="s">
        <v>6559</v>
      </c>
      <c r="BB6184" s="164">
        <v>609.09100000000001</v>
      </c>
      <c r="BC6184" s="82">
        <f t="shared" si="113"/>
        <v>737.00010999999995</v>
      </c>
    </row>
    <row r="6185" spans="53:55" x14ac:dyDescent="0.25">
      <c r="BA6185" s="164" t="s">
        <v>6560</v>
      </c>
      <c r="BB6185" s="164">
        <v>609.09100000000001</v>
      </c>
      <c r="BC6185" s="82">
        <f t="shared" si="113"/>
        <v>737.00010999999995</v>
      </c>
    </row>
    <row r="6186" spans="53:55" x14ac:dyDescent="0.25">
      <c r="BA6186" s="164" t="s">
        <v>6561</v>
      </c>
      <c r="BB6186" s="164">
        <v>151.24</v>
      </c>
      <c r="BC6186" s="82">
        <f t="shared" si="113"/>
        <v>183.00040000000001</v>
      </c>
    </row>
    <row r="6187" spans="53:55" x14ac:dyDescent="0.25">
      <c r="BA6187" s="164" t="s">
        <v>6562</v>
      </c>
      <c r="BB6187" s="164">
        <v>151.24</v>
      </c>
      <c r="BC6187" s="82">
        <f t="shared" si="113"/>
        <v>183.00040000000001</v>
      </c>
    </row>
    <row r="6188" spans="53:55" x14ac:dyDescent="0.25">
      <c r="BA6188" s="164" t="s">
        <v>6563</v>
      </c>
      <c r="BB6188" s="164">
        <v>227.273</v>
      </c>
      <c r="BC6188" s="82">
        <f t="shared" si="113"/>
        <v>275.00032999999996</v>
      </c>
    </row>
    <row r="6189" spans="53:55" x14ac:dyDescent="0.25">
      <c r="BA6189" s="164" t="s">
        <v>6564</v>
      </c>
      <c r="BB6189" s="164">
        <v>227.273</v>
      </c>
      <c r="BC6189" s="82">
        <f t="shared" si="113"/>
        <v>275.00032999999996</v>
      </c>
    </row>
    <row r="6190" spans="53:55" x14ac:dyDescent="0.25">
      <c r="BA6190" s="164" t="s">
        <v>6565</v>
      </c>
      <c r="BB6190" s="164">
        <v>326.44600000000003</v>
      </c>
      <c r="BC6190" s="82">
        <f t="shared" si="113"/>
        <v>394.99966000000001</v>
      </c>
    </row>
    <row r="6191" spans="53:55" x14ac:dyDescent="0.25">
      <c r="BA6191" s="164" t="s">
        <v>6566</v>
      </c>
      <c r="BB6191" s="164">
        <v>326.44600000000003</v>
      </c>
      <c r="BC6191" s="82">
        <f t="shared" si="113"/>
        <v>394.99966000000001</v>
      </c>
    </row>
    <row r="6192" spans="53:55" x14ac:dyDescent="0.25">
      <c r="BA6192" s="164" t="s">
        <v>6567</v>
      </c>
      <c r="BB6192" s="164">
        <v>165.28899999999999</v>
      </c>
      <c r="BC6192" s="82">
        <f t="shared" si="113"/>
        <v>199.99968999999999</v>
      </c>
    </row>
    <row r="6193" spans="53:55" x14ac:dyDescent="0.25">
      <c r="BA6193" s="164" t="s">
        <v>6568</v>
      </c>
      <c r="BB6193" s="164">
        <v>23.966999999999999</v>
      </c>
      <c r="BC6193" s="82">
        <f t="shared" si="113"/>
        <v>29.000069999999997</v>
      </c>
    </row>
    <row r="6194" spans="53:55" x14ac:dyDescent="0.25">
      <c r="BA6194" s="164" t="s">
        <v>6569</v>
      </c>
      <c r="BB6194" s="164">
        <v>103.306</v>
      </c>
      <c r="BC6194" s="82">
        <f t="shared" si="113"/>
        <v>125.00026</v>
      </c>
    </row>
    <row r="6195" spans="53:55" x14ac:dyDescent="0.25">
      <c r="BA6195" s="164" t="s">
        <v>6570</v>
      </c>
      <c r="BB6195" s="164">
        <v>20.66</v>
      </c>
      <c r="BC6195" s="82">
        <f t="shared" si="113"/>
        <v>24.9986</v>
      </c>
    </row>
    <row r="6196" spans="53:55" x14ac:dyDescent="0.25">
      <c r="BA6196" s="164" t="s">
        <v>6571</v>
      </c>
      <c r="BB6196" s="164">
        <v>70.25</v>
      </c>
      <c r="BC6196" s="82">
        <f t="shared" si="113"/>
        <v>85.002499999999998</v>
      </c>
    </row>
    <row r="6197" spans="53:55" x14ac:dyDescent="0.25">
      <c r="BA6197" s="164" t="s">
        <v>6572</v>
      </c>
      <c r="BB6197" s="164">
        <v>156.19800000000001</v>
      </c>
      <c r="BC6197" s="82">
        <f t="shared" si="113"/>
        <v>188.99958000000001</v>
      </c>
    </row>
    <row r="6198" spans="53:55" x14ac:dyDescent="0.25">
      <c r="BA6198" s="164" t="s">
        <v>6573</v>
      </c>
      <c r="BB6198" s="164">
        <v>111.57</v>
      </c>
      <c r="BC6198" s="82">
        <f t="shared" si="113"/>
        <v>134.99969999999999</v>
      </c>
    </row>
    <row r="6199" spans="53:55" x14ac:dyDescent="0.25">
      <c r="BA6199" s="164" t="s">
        <v>6574</v>
      </c>
      <c r="BB6199" s="164">
        <v>165.28899999999999</v>
      </c>
      <c r="BC6199" s="82">
        <f t="shared" si="113"/>
        <v>199.99968999999999</v>
      </c>
    </row>
    <row r="6200" spans="53:55" x14ac:dyDescent="0.25">
      <c r="BA6200" s="164" t="s">
        <v>6575</v>
      </c>
      <c r="BB6200" s="164">
        <v>165.28899999999999</v>
      </c>
      <c r="BC6200" s="82">
        <f t="shared" si="113"/>
        <v>199.99968999999999</v>
      </c>
    </row>
    <row r="6201" spans="53:55" x14ac:dyDescent="0.25">
      <c r="BA6201" s="164" t="s">
        <v>6576</v>
      </c>
      <c r="BB6201" s="164">
        <v>203.30600000000001</v>
      </c>
      <c r="BC6201" s="82">
        <f t="shared" si="113"/>
        <v>246.00026</v>
      </c>
    </row>
    <row r="6202" spans="53:55" x14ac:dyDescent="0.25">
      <c r="BA6202" s="164" t="s">
        <v>6577</v>
      </c>
      <c r="BB6202" s="164">
        <v>288.43</v>
      </c>
      <c r="BC6202" s="82">
        <f t="shared" si="113"/>
        <v>349.00029999999998</v>
      </c>
    </row>
    <row r="6203" spans="53:55" x14ac:dyDescent="0.25">
      <c r="BA6203" s="164" t="s">
        <v>6578</v>
      </c>
      <c r="BB6203" s="164">
        <v>119.83499999999999</v>
      </c>
      <c r="BC6203" s="82">
        <f t="shared" si="113"/>
        <v>145.00035</v>
      </c>
    </row>
    <row r="6204" spans="53:55" x14ac:dyDescent="0.25">
      <c r="BA6204" s="164" t="s">
        <v>6579</v>
      </c>
      <c r="BB6204" s="164">
        <v>164.46</v>
      </c>
      <c r="BC6204" s="82">
        <f t="shared" si="113"/>
        <v>198.9966</v>
      </c>
    </row>
    <row r="6205" spans="53:55" x14ac:dyDescent="0.25">
      <c r="BA6205" s="164" t="s">
        <v>6580</v>
      </c>
      <c r="BB6205" s="164">
        <v>147.93</v>
      </c>
      <c r="BC6205" s="82">
        <f t="shared" si="113"/>
        <v>178.99530000000001</v>
      </c>
    </row>
    <row r="6206" spans="53:55" x14ac:dyDescent="0.25">
      <c r="BA6206" s="164" t="s">
        <v>6581</v>
      </c>
      <c r="BB6206" s="164">
        <v>164.46</v>
      </c>
      <c r="BC6206" s="82">
        <f t="shared" si="113"/>
        <v>198.9966</v>
      </c>
    </row>
    <row r="6207" spans="53:55" x14ac:dyDescent="0.25">
      <c r="BA6207" s="164" t="s">
        <v>6582</v>
      </c>
      <c r="BB6207" s="164">
        <v>205.785</v>
      </c>
      <c r="BC6207" s="82">
        <f t="shared" si="113"/>
        <v>248.99984999999998</v>
      </c>
    </row>
    <row r="6208" spans="53:55" x14ac:dyDescent="0.25">
      <c r="BA6208" s="164" t="s">
        <v>6583</v>
      </c>
      <c r="BB6208" s="164">
        <v>205.785</v>
      </c>
      <c r="BC6208" s="82">
        <f t="shared" si="113"/>
        <v>248.99984999999998</v>
      </c>
    </row>
    <row r="6209" spans="53:55" x14ac:dyDescent="0.25">
      <c r="BA6209" s="164" t="s">
        <v>6584</v>
      </c>
      <c r="BB6209" s="164">
        <v>205.785</v>
      </c>
      <c r="BC6209" s="82">
        <f t="shared" si="113"/>
        <v>248.99984999999998</v>
      </c>
    </row>
    <row r="6210" spans="53:55" x14ac:dyDescent="0.25">
      <c r="BA6210" s="164" t="s">
        <v>6585</v>
      </c>
      <c r="BB6210" s="164">
        <v>214.88</v>
      </c>
      <c r="BC6210" s="82">
        <f t="shared" si="113"/>
        <v>260.00479999999999</v>
      </c>
    </row>
    <row r="6211" spans="53:55" x14ac:dyDescent="0.25">
      <c r="BA6211" s="164" t="s">
        <v>6586</v>
      </c>
      <c r="BB6211" s="164">
        <v>119.83499999999999</v>
      </c>
      <c r="BC6211" s="82">
        <f t="shared" ref="BC6211:BC6274" si="114">BB6211*1.21</f>
        <v>145.00035</v>
      </c>
    </row>
    <row r="6212" spans="53:55" x14ac:dyDescent="0.25">
      <c r="BA6212" s="164" t="s">
        <v>6587</v>
      </c>
      <c r="BB6212" s="164">
        <v>100</v>
      </c>
      <c r="BC6212" s="82">
        <f t="shared" si="114"/>
        <v>121</v>
      </c>
    </row>
    <row r="6213" spans="53:55" x14ac:dyDescent="0.25">
      <c r="BA6213" s="164" t="s">
        <v>6588</v>
      </c>
      <c r="BB6213" s="164">
        <v>100</v>
      </c>
      <c r="BC6213" s="82">
        <f t="shared" si="114"/>
        <v>121</v>
      </c>
    </row>
    <row r="6214" spans="53:55" x14ac:dyDescent="0.25">
      <c r="BA6214" s="164" t="s">
        <v>6589</v>
      </c>
      <c r="BB6214" s="164">
        <v>409.09</v>
      </c>
      <c r="BC6214" s="82">
        <f t="shared" si="114"/>
        <v>494.99889999999994</v>
      </c>
    </row>
    <row r="6215" spans="53:55" x14ac:dyDescent="0.25">
      <c r="BA6215" s="164" t="s">
        <v>6590</v>
      </c>
      <c r="BB6215" s="164">
        <v>78.510000000000005</v>
      </c>
      <c r="BC6215" s="82">
        <f t="shared" si="114"/>
        <v>94.997100000000003</v>
      </c>
    </row>
    <row r="6216" spans="53:55" x14ac:dyDescent="0.25">
      <c r="BA6216" s="164" t="s">
        <v>6591</v>
      </c>
      <c r="BB6216" s="164">
        <v>123.97</v>
      </c>
      <c r="BC6216" s="82">
        <f t="shared" si="114"/>
        <v>150.00369999999998</v>
      </c>
    </row>
    <row r="6217" spans="53:55" x14ac:dyDescent="0.25">
      <c r="BA6217" s="164" t="s">
        <v>6592</v>
      </c>
      <c r="BB6217" s="164">
        <v>330.58</v>
      </c>
      <c r="BC6217" s="82">
        <f t="shared" si="114"/>
        <v>400.00179999999995</v>
      </c>
    </row>
    <row r="6218" spans="53:55" x14ac:dyDescent="0.25">
      <c r="BA6218" s="164" t="s">
        <v>6593</v>
      </c>
      <c r="BB6218" s="164">
        <v>82.644999999999996</v>
      </c>
      <c r="BC6218" s="82">
        <f t="shared" si="114"/>
        <v>100.00044999999999</v>
      </c>
    </row>
    <row r="6219" spans="53:55" x14ac:dyDescent="0.25">
      <c r="BA6219" s="164" t="s">
        <v>6594</v>
      </c>
      <c r="BB6219" s="164">
        <v>95.04</v>
      </c>
      <c r="BC6219" s="82">
        <f t="shared" si="114"/>
        <v>114.9984</v>
      </c>
    </row>
    <row r="6220" spans="53:55" x14ac:dyDescent="0.25">
      <c r="BA6220" s="164" t="s">
        <v>6595</v>
      </c>
      <c r="BB6220" s="164">
        <v>95.04</v>
      </c>
      <c r="BC6220" s="82">
        <f t="shared" si="114"/>
        <v>114.9984</v>
      </c>
    </row>
    <row r="6221" spans="53:55" x14ac:dyDescent="0.25">
      <c r="BA6221" s="164" t="s">
        <v>6596</v>
      </c>
      <c r="BB6221" s="164">
        <v>95.04</v>
      </c>
      <c r="BC6221" s="82">
        <f t="shared" si="114"/>
        <v>114.9984</v>
      </c>
    </row>
    <row r="6222" spans="53:55" x14ac:dyDescent="0.25">
      <c r="BA6222" s="164" t="s">
        <v>6597</v>
      </c>
      <c r="BB6222" s="164">
        <v>95.04</v>
      </c>
      <c r="BC6222" s="82">
        <f t="shared" si="114"/>
        <v>114.9984</v>
      </c>
    </row>
    <row r="6223" spans="53:55" x14ac:dyDescent="0.25">
      <c r="BA6223" s="164" t="s">
        <v>6598</v>
      </c>
      <c r="BB6223" s="164">
        <v>95.04</v>
      </c>
      <c r="BC6223" s="82">
        <f t="shared" si="114"/>
        <v>114.9984</v>
      </c>
    </row>
    <row r="6224" spans="53:55" x14ac:dyDescent="0.25">
      <c r="BA6224" s="164" t="s">
        <v>6599</v>
      </c>
      <c r="BB6224" s="164">
        <v>95.04</v>
      </c>
      <c r="BC6224" s="82">
        <f t="shared" si="114"/>
        <v>114.9984</v>
      </c>
    </row>
    <row r="6225" spans="53:55" x14ac:dyDescent="0.25">
      <c r="BA6225" s="164" t="s">
        <v>6600</v>
      </c>
      <c r="BB6225" s="164">
        <v>12.4</v>
      </c>
      <c r="BC6225" s="82">
        <f t="shared" si="114"/>
        <v>15.004</v>
      </c>
    </row>
    <row r="6226" spans="53:55" x14ac:dyDescent="0.25">
      <c r="BA6226" s="164" t="s">
        <v>6601</v>
      </c>
      <c r="BB6226" s="164">
        <v>12.4</v>
      </c>
      <c r="BC6226" s="82">
        <f t="shared" si="114"/>
        <v>15.004</v>
      </c>
    </row>
    <row r="6227" spans="53:55" x14ac:dyDescent="0.25">
      <c r="BA6227" s="164" t="s">
        <v>6602</v>
      </c>
      <c r="BB6227" s="164">
        <v>12.4</v>
      </c>
      <c r="BC6227" s="82">
        <f t="shared" si="114"/>
        <v>15.004</v>
      </c>
    </row>
    <row r="6228" spans="53:55" x14ac:dyDescent="0.25">
      <c r="BA6228" s="164" t="s">
        <v>6603</v>
      </c>
      <c r="BB6228" s="164">
        <v>95.04</v>
      </c>
      <c r="BC6228" s="82">
        <f t="shared" si="114"/>
        <v>114.9984</v>
      </c>
    </row>
    <row r="6229" spans="53:55" x14ac:dyDescent="0.25">
      <c r="BA6229" s="164" t="s">
        <v>6604</v>
      </c>
      <c r="BB6229" s="164">
        <v>276.86</v>
      </c>
      <c r="BC6229" s="82">
        <f t="shared" si="114"/>
        <v>335.00060000000002</v>
      </c>
    </row>
    <row r="6230" spans="53:55" x14ac:dyDescent="0.25">
      <c r="BA6230" s="164" t="s">
        <v>6605</v>
      </c>
      <c r="BB6230" s="164">
        <v>166.11600000000001</v>
      </c>
      <c r="BC6230" s="82">
        <f t="shared" si="114"/>
        <v>201.00036</v>
      </c>
    </row>
    <row r="6231" spans="53:55" x14ac:dyDescent="0.25">
      <c r="BA6231" s="164" t="s">
        <v>6606</v>
      </c>
      <c r="BB6231" s="164">
        <v>70.25</v>
      </c>
      <c r="BC6231" s="82">
        <f t="shared" si="114"/>
        <v>85.002499999999998</v>
      </c>
    </row>
    <row r="6232" spans="53:55" x14ac:dyDescent="0.25">
      <c r="BA6232" s="164" t="s">
        <v>6607</v>
      </c>
      <c r="BB6232" s="164">
        <v>78.510000000000005</v>
      </c>
      <c r="BC6232" s="82">
        <f t="shared" si="114"/>
        <v>94.997100000000003</v>
      </c>
    </row>
    <row r="6233" spans="53:55" x14ac:dyDescent="0.25">
      <c r="BA6233" s="164" t="s">
        <v>6608</v>
      </c>
      <c r="BB6233" s="164">
        <v>111.57</v>
      </c>
      <c r="BC6233" s="82">
        <f t="shared" si="114"/>
        <v>134.99969999999999</v>
      </c>
    </row>
    <row r="6234" spans="53:55" x14ac:dyDescent="0.25">
      <c r="BA6234" s="164" t="s">
        <v>6609</v>
      </c>
      <c r="BB6234" s="164">
        <v>20.661000000000001</v>
      </c>
      <c r="BC6234" s="82">
        <f t="shared" si="114"/>
        <v>24.99981</v>
      </c>
    </row>
    <row r="6235" spans="53:55" x14ac:dyDescent="0.25">
      <c r="BA6235" s="164" t="s">
        <v>6610</v>
      </c>
      <c r="BB6235" s="164">
        <v>61.984000000000002</v>
      </c>
      <c r="BC6235" s="82">
        <f t="shared" si="114"/>
        <v>75.000640000000004</v>
      </c>
    </row>
    <row r="6236" spans="53:55" x14ac:dyDescent="0.25">
      <c r="BA6236" s="164" t="s">
        <v>6611</v>
      </c>
      <c r="BB6236" s="164">
        <v>61.984000000000002</v>
      </c>
      <c r="BC6236" s="82">
        <f t="shared" si="114"/>
        <v>75.000640000000004</v>
      </c>
    </row>
    <row r="6237" spans="53:55" x14ac:dyDescent="0.25">
      <c r="BA6237" s="164" t="s">
        <v>6612</v>
      </c>
      <c r="BB6237" s="164">
        <v>16.529</v>
      </c>
      <c r="BC6237" s="82">
        <f t="shared" si="114"/>
        <v>20.00009</v>
      </c>
    </row>
    <row r="6238" spans="53:55" x14ac:dyDescent="0.25">
      <c r="BA6238" s="164" t="s">
        <v>6613</v>
      </c>
      <c r="BB6238" s="164">
        <v>61.984000000000002</v>
      </c>
      <c r="BC6238" s="82">
        <f t="shared" si="114"/>
        <v>75.000640000000004</v>
      </c>
    </row>
    <row r="6239" spans="53:55" x14ac:dyDescent="0.25">
      <c r="BA6239" s="164" t="s">
        <v>6614</v>
      </c>
      <c r="BB6239" s="164">
        <v>61.984000000000002</v>
      </c>
      <c r="BC6239" s="82">
        <f t="shared" si="114"/>
        <v>75.000640000000004</v>
      </c>
    </row>
    <row r="6240" spans="53:55" x14ac:dyDescent="0.25">
      <c r="BA6240" s="164" t="s">
        <v>6615</v>
      </c>
      <c r="BB6240" s="164">
        <v>144.62799999999999</v>
      </c>
      <c r="BC6240" s="82">
        <f t="shared" si="114"/>
        <v>174.99987999999999</v>
      </c>
    </row>
    <row r="6241" spans="53:55" x14ac:dyDescent="0.25">
      <c r="BA6241" s="164" t="s">
        <v>6616</v>
      </c>
      <c r="BB6241" s="164">
        <v>61.984000000000002</v>
      </c>
      <c r="BC6241" s="82">
        <f t="shared" si="114"/>
        <v>75.000640000000004</v>
      </c>
    </row>
    <row r="6242" spans="53:55" x14ac:dyDescent="0.25">
      <c r="BA6242" s="164" t="s">
        <v>6617</v>
      </c>
      <c r="BB6242" s="164">
        <v>61.984000000000002</v>
      </c>
      <c r="BC6242" s="82">
        <f t="shared" si="114"/>
        <v>75.000640000000004</v>
      </c>
    </row>
    <row r="6243" spans="53:55" x14ac:dyDescent="0.25">
      <c r="BA6243" s="164" t="s">
        <v>6618</v>
      </c>
      <c r="BB6243" s="164">
        <v>28.925999999999998</v>
      </c>
      <c r="BC6243" s="82">
        <f t="shared" si="114"/>
        <v>35.000459999999997</v>
      </c>
    </row>
    <row r="6244" spans="53:55" x14ac:dyDescent="0.25">
      <c r="BA6244" s="164" t="s">
        <v>6619</v>
      </c>
      <c r="BB6244" s="164">
        <v>61.984000000000002</v>
      </c>
      <c r="BC6244" s="82">
        <f t="shared" si="114"/>
        <v>75.000640000000004</v>
      </c>
    </row>
    <row r="6245" spans="53:55" x14ac:dyDescent="0.25">
      <c r="BA6245" s="164" t="s">
        <v>6620</v>
      </c>
      <c r="BB6245" s="164">
        <v>144.62799999999999</v>
      </c>
      <c r="BC6245" s="82">
        <f t="shared" si="114"/>
        <v>174.99987999999999</v>
      </c>
    </row>
    <row r="6246" spans="53:55" x14ac:dyDescent="0.25">
      <c r="BA6246" s="164" t="s">
        <v>6621</v>
      </c>
      <c r="BB6246" s="164">
        <v>28.925999999999998</v>
      </c>
      <c r="BC6246" s="82">
        <f t="shared" si="114"/>
        <v>35.000459999999997</v>
      </c>
    </row>
    <row r="6247" spans="53:55" x14ac:dyDescent="0.25">
      <c r="BA6247" s="164" t="s">
        <v>6622</v>
      </c>
      <c r="BB6247" s="164">
        <v>61.984000000000002</v>
      </c>
      <c r="BC6247" s="82">
        <f t="shared" si="114"/>
        <v>75.000640000000004</v>
      </c>
    </row>
    <row r="6248" spans="53:55" x14ac:dyDescent="0.25">
      <c r="BA6248" s="164" t="s">
        <v>6623</v>
      </c>
      <c r="BB6248" s="164">
        <v>61.984000000000002</v>
      </c>
      <c r="BC6248" s="82">
        <f t="shared" si="114"/>
        <v>75.000640000000004</v>
      </c>
    </row>
    <row r="6249" spans="53:55" x14ac:dyDescent="0.25">
      <c r="BA6249" s="164" t="s">
        <v>6624</v>
      </c>
      <c r="BB6249" s="164">
        <v>61.984000000000002</v>
      </c>
      <c r="BC6249" s="82">
        <f t="shared" si="114"/>
        <v>75.000640000000004</v>
      </c>
    </row>
    <row r="6250" spans="53:55" x14ac:dyDescent="0.25">
      <c r="BA6250" s="164" t="s">
        <v>6625</v>
      </c>
      <c r="BB6250" s="164">
        <v>61.984000000000002</v>
      </c>
      <c r="BC6250" s="82">
        <f t="shared" si="114"/>
        <v>75.000640000000004</v>
      </c>
    </row>
    <row r="6251" spans="53:55" x14ac:dyDescent="0.25">
      <c r="BA6251" s="164" t="s">
        <v>6626</v>
      </c>
      <c r="BB6251" s="164">
        <v>61.984000000000002</v>
      </c>
      <c r="BC6251" s="82">
        <f t="shared" si="114"/>
        <v>75.000640000000004</v>
      </c>
    </row>
    <row r="6252" spans="53:55" x14ac:dyDescent="0.25">
      <c r="BA6252" s="164" t="s">
        <v>6627</v>
      </c>
      <c r="BB6252" s="164">
        <v>61.984000000000002</v>
      </c>
      <c r="BC6252" s="82">
        <f t="shared" si="114"/>
        <v>75.000640000000004</v>
      </c>
    </row>
    <row r="6253" spans="53:55" x14ac:dyDescent="0.25">
      <c r="BA6253" s="164" t="s">
        <v>6628</v>
      </c>
      <c r="BB6253" s="164">
        <v>61.984000000000002</v>
      </c>
      <c r="BC6253" s="82">
        <f t="shared" si="114"/>
        <v>75.000640000000004</v>
      </c>
    </row>
    <row r="6254" spans="53:55" x14ac:dyDescent="0.25">
      <c r="BA6254" s="164" t="s">
        <v>6629</v>
      </c>
      <c r="BB6254" s="164">
        <v>61.984000000000002</v>
      </c>
      <c r="BC6254" s="82">
        <f t="shared" si="114"/>
        <v>75.000640000000004</v>
      </c>
    </row>
    <row r="6255" spans="53:55" x14ac:dyDescent="0.25">
      <c r="BA6255" s="164" t="s">
        <v>6630</v>
      </c>
      <c r="BB6255" s="164">
        <v>61.984000000000002</v>
      </c>
      <c r="BC6255" s="82">
        <f t="shared" si="114"/>
        <v>75.000640000000004</v>
      </c>
    </row>
    <row r="6256" spans="53:55" x14ac:dyDescent="0.25">
      <c r="BA6256" s="164" t="s">
        <v>6631</v>
      </c>
      <c r="BB6256" s="164">
        <v>61.984000000000002</v>
      </c>
      <c r="BC6256" s="82">
        <f t="shared" si="114"/>
        <v>75.000640000000004</v>
      </c>
    </row>
    <row r="6257" spans="53:55" x14ac:dyDescent="0.25">
      <c r="BA6257" s="164" t="s">
        <v>6632</v>
      </c>
      <c r="BB6257" s="164">
        <v>61.984000000000002</v>
      </c>
      <c r="BC6257" s="82">
        <f t="shared" si="114"/>
        <v>75.000640000000004</v>
      </c>
    </row>
    <row r="6258" spans="53:55" x14ac:dyDescent="0.25">
      <c r="BA6258" s="164" t="s">
        <v>6633</v>
      </c>
      <c r="BB6258" s="164">
        <v>61.984000000000002</v>
      </c>
      <c r="BC6258" s="82">
        <f t="shared" si="114"/>
        <v>75.000640000000004</v>
      </c>
    </row>
    <row r="6259" spans="53:55" x14ac:dyDescent="0.25">
      <c r="BA6259" s="164" t="s">
        <v>6634</v>
      </c>
      <c r="BB6259" s="164">
        <v>61.984000000000002</v>
      </c>
      <c r="BC6259" s="82">
        <f t="shared" si="114"/>
        <v>75.000640000000004</v>
      </c>
    </row>
    <row r="6260" spans="53:55" x14ac:dyDescent="0.25">
      <c r="BA6260" s="164" t="s">
        <v>6635</v>
      </c>
      <c r="BB6260" s="164">
        <v>61.984000000000002</v>
      </c>
      <c r="BC6260" s="82">
        <f t="shared" si="114"/>
        <v>75.000640000000004</v>
      </c>
    </row>
    <row r="6261" spans="53:55" x14ac:dyDescent="0.25">
      <c r="BA6261" s="164" t="s">
        <v>6636</v>
      </c>
      <c r="BB6261" s="164">
        <v>61.984000000000002</v>
      </c>
      <c r="BC6261" s="82">
        <f t="shared" si="114"/>
        <v>75.000640000000004</v>
      </c>
    </row>
    <row r="6262" spans="53:55" x14ac:dyDescent="0.25">
      <c r="BA6262" s="164" t="s">
        <v>6637</v>
      </c>
      <c r="BB6262" s="164">
        <v>195.041</v>
      </c>
      <c r="BC6262" s="82">
        <f t="shared" si="114"/>
        <v>235.99960999999999</v>
      </c>
    </row>
    <row r="6263" spans="53:55" x14ac:dyDescent="0.25">
      <c r="BA6263" s="164" t="s">
        <v>6638</v>
      </c>
      <c r="BB6263" s="164">
        <v>61.984000000000002</v>
      </c>
      <c r="BC6263" s="82">
        <f t="shared" si="114"/>
        <v>75.000640000000004</v>
      </c>
    </row>
    <row r="6264" spans="53:55" x14ac:dyDescent="0.25">
      <c r="BA6264" s="164" t="s">
        <v>6639</v>
      </c>
      <c r="BB6264" s="164">
        <v>61.984000000000002</v>
      </c>
      <c r="BC6264" s="82">
        <f t="shared" si="114"/>
        <v>75.000640000000004</v>
      </c>
    </row>
    <row r="6265" spans="53:55" x14ac:dyDescent="0.25">
      <c r="BA6265" s="164" t="s">
        <v>6640</v>
      </c>
      <c r="BB6265" s="164">
        <v>61.984000000000002</v>
      </c>
      <c r="BC6265" s="82">
        <f t="shared" si="114"/>
        <v>75.000640000000004</v>
      </c>
    </row>
    <row r="6266" spans="53:55" x14ac:dyDescent="0.25">
      <c r="BA6266" s="164" t="s">
        <v>6641</v>
      </c>
      <c r="BB6266" s="164">
        <v>61.984000000000002</v>
      </c>
      <c r="BC6266" s="82">
        <f t="shared" si="114"/>
        <v>75.000640000000004</v>
      </c>
    </row>
    <row r="6267" spans="53:55" x14ac:dyDescent="0.25">
      <c r="BA6267" s="164" t="s">
        <v>6642</v>
      </c>
      <c r="BB6267" s="164">
        <v>61.984000000000002</v>
      </c>
      <c r="BC6267" s="82">
        <f t="shared" si="114"/>
        <v>75.000640000000004</v>
      </c>
    </row>
    <row r="6268" spans="53:55" x14ac:dyDescent="0.25">
      <c r="BA6268" s="164" t="s">
        <v>6643</v>
      </c>
      <c r="BB6268" s="164">
        <v>61.984000000000002</v>
      </c>
      <c r="BC6268" s="82">
        <f t="shared" si="114"/>
        <v>75.000640000000004</v>
      </c>
    </row>
    <row r="6269" spans="53:55" x14ac:dyDescent="0.25">
      <c r="BA6269" s="164" t="s">
        <v>6644</v>
      </c>
      <c r="BB6269" s="164">
        <v>61.984000000000002</v>
      </c>
      <c r="BC6269" s="82">
        <f t="shared" si="114"/>
        <v>75.000640000000004</v>
      </c>
    </row>
    <row r="6270" spans="53:55" x14ac:dyDescent="0.25">
      <c r="BA6270" s="164" t="s">
        <v>6645</v>
      </c>
      <c r="BB6270" s="164">
        <v>61.984000000000002</v>
      </c>
      <c r="BC6270" s="82">
        <f t="shared" si="114"/>
        <v>75.000640000000004</v>
      </c>
    </row>
    <row r="6271" spans="53:55" x14ac:dyDescent="0.25">
      <c r="BA6271" s="164" t="s">
        <v>6646</v>
      </c>
      <c r="BB6271" s="164">
        <v>144.62799999999999</v>
      </c>
      <c r="BC6271" s="82">
        <f t="shared" si="114"/>
        <v>174.99987999999999</v>
      </c>
    </row>
    <row r="6272" spans="53:55" x14ac:dyDescent="0.25">
      <c r="BA6272" s="164" t="s">
        <v>6647</v>
      </c>
      <c r="BB6272" s="164">
        <v>28.925999999999998</v>
      </c>
      <c r="BC6272" s="82">
        <f t="shared" si="114"/>
        <v>35.000459999999997</v>
      </c>
    </row>
    <row r="6273" spans="53:55" x14ac:dyDescent="0.25">
      <c r="BA6273" s="164" t="s">
        <v>6648</v>
      </c>
      <c r="BB6273" s="164">
        <v>66.116</v>
      </c>
      <c r="BC6273" s="82">
        <f t="shared" si="114"/>
        <v>80.000360000000001</v>
      </c>
    </row>
    <row r="6274" spans="53:55" x14ac:dyDescent="0.25">
      <c r="BA6274" s="164" t="s">
        <v>6649</v>
      </c>
      <c r="BB6274" s="164">
        <v>66.116</v>
      </c>
      <c r="BC6274" s="82">
        <f t="shared" si="114"/>
        <v>80.000360000000001</v>
      </c>
    </row>
    <row r="6275" spans="53:55" x14ac:dyDescent="0.25">
      <c r="BA6275" s="164" t="s">
        <v>6650</v>
      </c>
      <c r="BB6275" s="164">
        <v>66.116</v>
      </c>
      <c r="BC6275" s="82">
        <f t="shared" ref="BC6275:BC6338" si="115">BB6275*1.21</f>
        <v>80.000360000000001</v>
      </c>
    </row>
    <row r="6276" spans="53:55" x14ac:dyDescent="0.25">
      <c r="BA6276" s="164" t="s">
        <v>6651</v>
      </c>
      <c r="BB6276" s="164">
        <v>66.116</v>
      </c>
      <c r="BC6276" s="82">
        <f t="shared" si="115"/>
        <v>80.000360000000001</v>
      </c>
    </row>
    <row r="6277" spans="53:55" x14ac:dyDescent="0.25">
      <c r="BA6277" s="164" t="s">
        <v>6652</v>
      </c>
      <c r="BB6277" s="164">
        <v>66.116</v>
      </c>
      <c r="BC6277" s="82">
        <f t="shared" si="115"/>
        <v>80.000360000000001</v>
      </c>
    </row>
    <row r="6278" spans="53:55" x14ac:dyDescent="0.25">
      <c r="BA6278" s="164" t="s">
        <v>6653</v>
      </c>
      <c r="BB6278" s="164">
        <v>180.16499999999999</v>
      </c>
      <c r="BC6278" s="82">
        <f t="shared" si="115"/>
        <v>217.99964999999997</v>
      </c>
    </row>
    <row r="6279" spans="53:55" x14ac:dyDescent="0.25">
      <c r="BA6279" s="164" t="s">
        <v>6654</v>
      </c>
      <c r="BB6279" s="164">
        <v>66.116</v>
      </c>
      <c r="BC6279" s="82">
        <f t="shared" si="115"/>
        <v>80.000360000000001</v>
      </c>
    </row>
    <row r="6280" spans="53:55" x14ac:dyDescent="0.25">
      <c r="BA6280" s="164" t="s">
        <v>6655</v>
      </c>
      <c r="BB6280" s="164">
        <v>66.116</v>
      </c>
      <c r="BC6280" s="82">
        <f t="shared" si="115"/>
        <v>80.000360000000001</v>
      </c>
    </row>
    <row r="6281" spans="53:55" x14ac:dyDescent="0.25">
      <c r="BA6281" s="164" t="s">
        <v>6656</v>
      </c>
      <c r="BB6281" s="164">
        <v>66.116</v>
      </c>
      <c r="BC6281" s="82">
        <f t="shared" si="115"/>
        <v>80.000360000000001</v>
      </c>
    </row>
    <row r="6282" spans="53:55" x14ac:dyDescent="0.25">
      <c r="BA6282" s="164" t="s">
        <v>6657</v>
      </c>
      <c r="BB6282" s="164">
        <v>66.116</v>
      </c>
      <c r="BC6282" s="82">
        <f t="shared" si="115"/>
        <v>80.000360000000001</v>
      </c>
    </row>
    <row r="6283" spans="53:55" x14ac:dyDescent="0.25">
      <c r="BA6283" s="164" t="s">
        <v>6658</v>
      </c>
      <c r="BB6283" s="164">
        <v>180.16499999999999</v>
      </c>
      <c r="BC6283" s="82">
        <f t="shared" si="115"/>
        <v>217.99964999999997</v>
      </c>
    </row>
    <row r="6284" spans="53:55" x14ac:dyDescent="0.25">
      <c r="BA6284" s="164" t="s">
        <v>6659</v>
      </c>
      <c r="BB6284" s="164">
        <v>61.984000000000002</v>
      </c>
      <c r="BC6284" s="82">
        <f t="shared" si="115"/>
        <v>75.000640000000004</v>
      </c>
    </row>
    <row r="6285" spans="53:55" x14ac:dyDescent="0.25">
      <c r="BA6285" s="164" t="s">
        <v>6660</v>
      </c>
      <c r="BB6285" s="164">
        <v>66.116</v>
      </c>
      <c r="BC6285" s="82">
        <f t="shared" si="115"/>
        <v>80.000360000000001</v>
      </c>
    </row>
    <row r="6286" spans="53:55" x14ac:dyDescent="0.25">
      <c r="BA6286" s="164" t="s">
        <v>6661</v>
      </c>
      <c r="BB6286" s="164">
        <v>66.116</v>
      </c>
      <c r="BC6286" s="82">
        <f t="shared" si="115"/>
        <v>80.000360000000001</v>
      </c>
    </row>
    <row r="6287" spans="53:55" x14ac:dyDescent="0.25">
      <c r="BA6287" s="164" t="s">
        <v>6662</v>
      </c>
      <c r="BB6287" s="164">
        <v>66.116</v>
      </c>
      <c r="BC6287" s="82">
        <f t="shared" si="115"/>
        <v>80.000360000000001</v>
      </c>
    </row>
    <row r="6288" spans="53:55" x14ac:dyDescent="0.25">
      <c r="BA6288" s="164" t="s">
        <v>6663</v>
      </c>
      <c r="BB6288" s="164">
        <v>66.116</v>
      </c>
      <c r="BC6288" s="82">
        <f t="shared" si="115"/>
        <v>80.000360000000001</v>
      </c>
    </row>
    <row r="6289" spans="53:55" x14ac:dyDescent="0.25">
      <c r="BA6289" s="164" t="s">
        <v>6664</v>
      </c>
      <c r="BB6289" s="164">
        <v>66.116</v>
      </c>
      <c r="BC6289" s="82">
        <f t="shared" si="115"/>
        <v>80.000360000000001</v>
      </c>
    </row>
    <row r="6290" spans="53:55" x14ac:dyDescent="0.25">
      <c r="BA6290" s="164" t="s">
        <v>6665</v>
      </c>
      <c r="BB6290" s="164">
        <v>66.116</v>
      </c>
      <c r="BC6290" s="82">
        <f t="shared" si="115"/>
        <v>80.000360000000001</v>
      </c>
    </row>
    <row r="6291" spans="53:55" x14ac:dyDescent="0.25">
      <c r="BA6291" s="164" t="s">
        <v>6666</v>
      </c>
      <c r="BB6291" s="164">
        <v>66.116</v>
      </c>
      <c r="BC6291" s="82">
        <f t="shared" si="115"/>
        <v>80.000360000000001</v>
      </c>
    </row>
    <row r="6292" spans="53:55" x14ac:dyDescent="0.25">
      <c r="BA6292" s="164" t="s">
        <v>6667</v>
      </c>
      <c r="BB6292" s="164">
        <v>66.116</v>
      </c>
      <c r="BC6292" s="82">
        <f t="shared" si="115"/>
        <v>80.000360000000001</v>
      </c>
    </row>
    <row r="6293" spans="53:55" x14ac:dyDescent="0.25">
      <c r="BA6293" s="164" t="s">
        <v>6668</v>
      </c>
      <c r="BB6293" s="164">
        <v>66.116</v>
      </c>
      <c r="BC6293" s="82">
        <f t="shared" si="115"/>
        <v>80.000360000000001</v>
      </c>
    </row>
    <row r="6294" spans="53:55" x14ac:dyDescent="0.25">
      <c r="BA6294" s="164" t="s">
        <v>6669</v>
      </c>
      <c r="BB6294" s="164">
        <v>66.116</v>
      </c>
      <c r="BC6294" s="82">
        <f t="shared" si="115"/>
        <v>80.000360000000001</v>
      </c>
    </row>
    <row r="6295" spans="53:55" x14ac:dyDescent="0.25">
      <c r="BA6295" s="164" t="s">
        <v>6670</v>
      </c>
      <c r="BB6295" s="164">
        <v>66.116</v>
      </c>
      <c r="BC6295" s="82">
        <f t="shared" si="115"/>
        <v>80.000360000000001</v>
      </c>
    </row>
    <row r="6296" spans="53:55" x14ac:dyDescent="0.25">
      <c r="BA6296" s="164" t="s">
        <v>6671</v>
      </c>
      <c r="BB6296" s="164">
        <v>66.116</v>
      </c>
      <c r="BC6296" s="82">
        <f t="shared" si="115"/>
        <v>80.000360000000001</v>
      </c>
    </row>
    <row r="6297" spans="53:55" x14ac:dyDescent="0.25">
      <c r="BA6297" s="164" t="s">
        <v>6672</v>
      </c>
      <c r="BB6297" s="164">
        <v>66.116</v>
      </c>
      <c r="BC6297" s="82">
        <f t="shared" si="115"/>
        <v>80.000360000000001</v>
      </c>
    </row>
    <row r="6298" spans="53:55" x14ac:dyDescent="0.25">
      <c r="BA6298" s="164" t="s">
        <v>6673</v>
      </c>
      <c r="BB6298" s="164">
        <v>66.116</v>
      </c>
      <c r="BC6298" s="82">
        <f t="shared" si="115"/>
        <v>80.000360000000001</v>
      </c>
    </row>
    <row r="6299" spans="53:55" x14ac:dyDescent="0.25">
      <c r="BA6299" s="164" t="s">
        <v>6674</v>
      </c>
      <c r="BB6299" s="164">
        <v>66.116</v>
      </c>
      <c r="BC6299" s="82">
        <f t="shared" si="115"/>
        <v>80.000360000000001</v>
      </c>
    </row>
    <row r="6300" spans="53:55" x14ac:dyDescent="0.25">
      <c r="BA6300" s="164" t="s">
        <v>6675</v>
      </c>
      <c r="BB6300" s="164">
        <v>239.66900000000001</v>
      </c>
      <c r="BC6300" s="82">
        <f t="shared" si="115"/>
        <v>289.99948999999998</v>
      </c>
    </row>
    <row r="6301" spans="53:55" x14ac:dyDescent="0.25">
      <c r="BA6301" s="164" t="s">
        <v>6676</v>
      </c>
      <c r="BB6301" s="164">
        <v>66.116</v>
      </c>
      <c r="BC6301" s="82">
        <f t="shared" si="115"/>
        <v>80.000360000000001</v>
      </c>
    </row>
    <row r="6302" spans="53:55" x14ac:dyDescent="0.25">
      <c r="BA6302" s="164" t="s">
        <v>6677</v>
      </c>
      <c r="BB6302" s="164">
        <v>66.116</v>
      </c>
      <c r="BC6302" s="82">
        <f t="shared" si="115"/>
        <v>80.000360000000001</v>
      </c>
    </row>
    <row r="6303" spans="53:55" x14ac:dyDescent="0.25">
      <c r="BA6303" s="164" t="s">
        <v>6678</v>
      </c>
      <c r="BB6303" s="164">
        <v>66.116</v>
      </c>
      <c r="BC6303" s="82">
        <f t="shared" si="115"/>
        <v>80.000360000000001</v>
      </c>
    </row>
    <row r="6304" spans="53:55" x14ac:dyDescent="0.25">
      <c r="BA6304" s="164" t="s">
        <v>6679</v>
      </c>
      <c r="BB6304" s="164">
        <v>66.116</v>
      </c>
      <c r="BC6304" s="82">
        <f t="shared" si="115"/>
        <v>80.000360000000001</v>
      </c>
    </row>
    <row r="6305" spans="53:55" x14ac:dyDescent="0.25">
      <c r="BA6305" s="164" t="s">
        <v>6680</v>
      </c>
      <c r="BB6305" s="164">
        <v>66.116</v>
      </c>
      <c r="BC6305" s="82">
        <f t="shared" si="115"/>
        <v>80.000360000000001</v>
      </c>
    </row>
    <row r="6306" spans="53:55" x14ac:dyDescent="0.25">
      <c r="BA6306" s="164" t="s">
        <v>6681</v>
      </c>
      <c r="BB6306" s="164">
        <v>66.116</v>
      </c>
      <c r="BC6306" s="82">
        <f t="shared" si="115"/>
        <v>80.000360000000001</v>
      </c>
    </row>
    <row r="6307" spans="53:55" x14ac:dyDescent="0.25">
      <c r="BA6307" s="164" t="s">
        <v>6682</v>
      </c>
      <c r="BB6307" s="164">
        <v>66.116</v>
      </c>
      <c r="BC6307" s="82">
        <f t="shared" si="115"/>
        <v>80.000360000000001</v>
      </c>
    </row>
    <row r="6308" spans="53:55" x14ac:dyDescent="0.25">
      <c r="BA6308" s="164" t="s">
        <v>6683</v>
      </c>
      <c r="BB6308" s="164">
        <v>66.116</v>
      </c>
      <c r="BC6308" s="82">
        <f t="shared" si="115"/>
        <v>80.000360000000001</v>
      </c>
    </row>
    <row r="6309" spans="53:55" x14ac:dyDescent="0.25">
      <c r="BA6309" s="164" t="s">
        <v>6684</v>
      </c>
      <c r="BB6309" s="164">
        <v>181.81800000000001</v>
      </c>
      <c r="BC6309" s="82">
        <f t="shared" si="115"/>
        <v>219.99978000000002</v>
      </c>
    </row>
    <row r="6310" spans="53:55" x14ac:dyDescent="0.25">
      <c r="BA6310" s="164" t="s">
        <v>6685</v>
      </c>
      <c r="BB6310" s="164">
        <v>56.2</v>
      </c>
      <c r="BC6310" s="82">
        <f t="shared" si="115"/>
        <v>68.001999999999995</v>
      </c>
    </row>
    <row r="6311" spans="53:55" x14ac:dyDescent="0.25">
      <c r="BA6311" s="164" t="s">
        <v>6686</v>
      </c>
      <c r="BB6311" s="164">
        <v>49.59</v>
      </c>
      <c r="BC6311" s="82">
        <f t="shared" si="115"/>
        <v>60.003900000000002</v>
      </c>
    </row>
    <row r="6312" spans="53:55" x14ac:dyDescent="0.25">
      <c r="BA6312" s="164" t="s">
        <v>6687</v>
      </c>
      <c r="BB6312" s="164">
        <v>56.2</v>
      </c>
      <c r="BC6312" s="82">
        <f t="shared" si="115"/>
        <v>68.001999999999995</v>
      </c>
    </row>
    <row r="6313" spans="53:55" x14ac:dyDescent="0.25">
      <c r="BA6313" s="164" t="s">
        <v>6688</v>
      </c>
      <c r="BB6313" s="164">
        <v>64.462999999999994</v>
      </c>
      <c r="BC6313" s="82">
        <f t="shared" si="115"/>
        <v>78.000229999999988</v>
      </c>
    </row>
    <row r="6314" spans="53:55" x14ac:dyDescent="0.25">
      <c r="BA6314" s="164" t="s">
        <v>6689</v>
      </c>
      <c r="BB6314" s="164">
        <v>144.62799999999999</v>
      </c>
      <c r="BC6314" s="82">
        <f t="shared" si="115"/>
        <v>174.99987999999999</v>
      </c>
    </row>
    <row r="6315" spans="53:55" x14ac:dyDescent="0.25">
      <c r="BA6315" s="164" t="s">
        <v>6690</v>
      </c>
      <c r="BB6315" s="164">
        <v>74.38</v>
      </c>
      <c r="BC6315" s="82">
        <f t="shared" si="115"/>
        <v>89.999799999999993</v>
      </c>
    </row>
    <row r="6316" spans="53:55" x14ac:dyDescent="0.25">
      <c r="BA6316" s="164" t="s">
        <v>6691</v>
      </c>
      <c r="BB6316" s="164">
        <v>72.727000000000004</v>
      </c>
      <c r="BC6316" s="82">
        <f t="shared" si="115"/>
        <v>87.999670000000009</v>
      </c>
    </row>
    <row r="6317" spans="53:55" x14ac:dyDescent="0.25">
      <c r="BA6317" s="164" t="s">
        <v>6692</v>
      </c>
      <c r="BB6317" s="164">
        <v>7.4379999999999997</v>
      </c>
      <c r="BC6317" s="82">
        <f t="shared" si="115"/>
        <v>8.999979999999999</v>
      </c>
    </row>
    <row r="6318" spans="53:55" x14ac:dyDescent="0.25">
      <c r="BA6318" s="164" t="s">
        <v>6693</v>
      </c>
      <c r="BB6318" s="164">
        <v>4.9589999999999996</v>
      </c>
      <c r="BC6318" s="82">
        <f t="shared" si="115"/>
        <v>6.0003899999999994</v>
      </c>
    </row>
    <row r="6319" spans="53:55" x14ac:dyDescent="0.25">
      <c r="BA6319" s="164" t="s">
        <v>6694</v>
      </c>
      <c r="BB6319" s="164">
        <v>2.48</v>
      </c>
      <c r="BC6319" s="82">
        <f t="shared" si="115"/>
        <v>3.0007999999999999</v>
      </c>
    </row>
    <row r="6320" spans="53:55" x14ac:dyDescent="0.25">
      <c r="BA6320" s="164" t="s">
        <v>6695</v>
      </c>
      <c r="BB6320" s="164">
        <v>12.4</v>
      </c>
      <c r="BC6320" s="82">
        <f t="shared" si="115"/>
        <v>15.004</v>
      </c>
    </row>
    <row r="6321" spans="53:55" x14ac:dyDescent="0.25">
      <c r="BA6321" s="164" t="s">
        <v>6696</v>
      </c>
      <c r="BB6321" s="164">
        <v>375</v>
      </c>
      <c r="BC6321" s="82">
        <f t="shared" si="115"/>
        <v>453.75</v>
      </c>
    </row>
    <row r="6322" spans="53:55" x14ac:dyDescent="0.25">
      <c r="BA6322" s="164" t="s">
        <v>6697</v>
      </c>
      <c r="BB6322" s="164">
        <v>550</v>
      </c>
      <c r="BC6322" s="82">
        <f t="shared" si="115"/>
        <v>665.5</v>
      </c>
    </row>
    <row r="6323" spans="53:55" x14ac:dyDescent="0.25">
      <c r="BA6323" s="164" t="s">
        <v>6698</v>
      </c>
      <c r="BB6323" s="164">
        <v>230.57900000000001</v>
      </c>
      <c r="BC6323" s="82">
        <f t="shared" si="115"/>
        <v>279.00058999999999</v>
      </c>
    </row>
    <row r="6324" spans="53:55" x14ac:dyDescent="0.25">
      <c r="BA6324" s="164" t="s">
        <v>6699</v>
      </c>
      <c r="BB6324" s="164">
        <v>429.75200000000001</v>
      </c>
      <c r="BC6324" s="82">
        <f t="shared" si="115"/>
        <v>519.99991999999997</v>
      </c>
    </row>
    <row r="6325" spans="53:55" x14ac:dyDescent="0.25">
      <c r="BA6325" s="164" t="s">
        <v>6700</v>
      </c>
      <c r="BB6325" s="164">
        <v>330</v>
      </c>
      <c r="BC6325" s="82">
        <f t="shared" si="115"/>
        <v>399.3</v>
      </c>
    </row>
    <row r="6326" spans="53:55" x14ac:dyDescent="0.25">
      <c r="BA6326" s="164" t="s">
        <v>6701</v>
      </c>
      <c r="BB6326" s="164">
        <v>400.82600000000002</v>
      </c>
      <c r="BC6326" s="82">
        <f t="shared" si="115"/>
        <v>484.99946</v>
      </c>
    </row>
    <row r="6327" spans="53:55" x14ac:dyDescent="0.25">
      <c r="BA6327" s="164" t="s">
        <v>6702</v>
      </c>
      <c r="BB6327" s="164">
        <v>140</v>
      </c>
      <c r="BC6327" s="82">
        <f t="shared" si="115"/>
        <v>169.4</v>
      </c>
    </row>
    <row r="6328" spans="53:55" x14ac:dyDescent="0.25">
      <c r="BA6328" s="164" t="s">
        <v>6703</v>
      </c>
      <c r="BB6328" s="164">
        <v>20</v>
      </c>
      <c r="BC6328" s="82">
        <f t="shared" si="115"/>
        <v>24.2</v>
      </c>
    </row>
    <row r="6329" spans="53:55" x14ac:dyDescent="0.25">
      <c r="BA6329" s="164" t="s">
        <v>6704</v>
      </c>
      <c r="BB6329" s="164">
        <v>15</v>
      </c>
      <c r="BC6329" s="82">
        <f t="shared" si="115"/>
        <v>18.149999999999999</v>
      </c>
    </row>
    <row r="6330" spans="53:55" x14ac:dyDescent="0.25">
      <c r="BA6330" s="164" t="s">
        <v>6705</v>
      </c>
      <c r="BB6330" s="164">
        <v>20</v>
      </c>
      <c r="BC6330" s="82">
        <f t="shared" si="115"/>
        <v>24.2</v>
      </c>
    </row>
    <row r="6331" spans="53:55" x14ac:dyDescent="0.25">
      <c r="BA6331" s="164" t="s">
        <v>6706</v>
      </c>
      <c r="BB6331" s="164">
        <v>15</v>
      </c>
      <c r="BC6331" s="82">
        <f t="shared" si="115"/>
        <v>18.149999999999999</v>
      </c>
    </row>
    <row r="6332" spans="53:55" x14ac:dyDescent="0.25">
      <c r="BA6332" s="164" t="s">
        <v>6707</v>
      </c>
      <c r="BB6332" s="164">
        <v>75</v>
      </c>
      <c r="BC6332" s="82">
        <f t="shared" si="115"/>
        <v>90.75</v>
      </c>
    </row>
    <row r="6333" spans="53:55" x14ac:dyDescent="0.25">
      <c r="BA6333" s="164" t="s">
        <v>6708</v>
      </c>
      <c r="BB6333" s="164">
        <v>65</v>
      </c>
      <c r="BC6333" s="82">
        <f t="shared" si="115"/>
        <v>78.649999999999991</v>
      </c>
    </row>
    <row r="6334" spans="53:55" x14ac:dyDescent="0.25">
      <c r="BA6334" s="164" t="s">
        <v>6709</v>
      </c>
      <c r="BB6334" s="164">
        <v>20</v>
      </c>
      <c r="BC6334" s="82">
        <f t="shared" si="115"/>
        <v>24.2</v>
      </c>
    </row>
    <row r="6335" spans="53:55" x14ac:dyDescent="0.25">
      <c r="BA6335" s="164" t="s">
        <v>6710</v>
      </c>
      <c r="BB6335" s="164">
        <v>15</v>
      </c>
      <c r="BC6335" s="82">
        <f t="shared" si="115"/>
        <v>18.149999999999999</v>
      </c>
    </row>
    <row r="6336" spans="53:55" x14ac:dyDescent="0.25">
      <c r="BA6336" s="164" t="s">
        <v>6711</v>
      </c>
      <c r="BB6336" s="164">
        <v>75</v>
      </c>
      <c r="BC6336" s="82">
        <f t="shared" si="115"/>
        <v>90.75</v>
      </c>
    </row>
    <row r="6337" spans="53:55" x14ac:dyDescent="0.25">
      <c r="BA6337" s="164" t="s">
        <v>6712</v>
      </c>
      <c r="BB6337" s="164">
        <v>65</v>
      </c>
      <c r="BC6337" s="82">
        <f t="shared" si="115"/>
        <v>78.649999999999991</v>
      </c>
    </row>
    <row r="6338" spans="53:55" x14ac:dyDescent="0.25">
      <c r="BA6338" s="164" t="s">
        <v>6713</v>
      </c>
      <c r="BB6338" s="164">
        <v>20</v>
      </c>
      <c r="BC6338" s="82">
        <f t="shared" si="115"/>
        <v>24.2</v>
      </c>
    </row>
    <row r="6339" spans="53:55" x14ac:dyDescent="0.25">
      <c r="BA6339" s="164" t="s">
        <v>6714</v>
      </c>
      <c r="BB6339" s="164">
        <v>15</v>
      </c>
      <c r="BC6339" s="82">
        <f t="shared" ref="BC6339:BC6402" si="116">BB6339*1.21</f>
        <v>18.149999999999999</v>
      </c>
    </row>
    <row r="6340" spans="53:55" x14ac:dyDescent="0.25">
      <c r="BA6340" s="164" t="s">
        <v>6715</v>
      </c>
      <c r="BB6340" s="164">
        <v>20</v>
      </c>
      <c r="BC6340" s="82">
        <f t="shared" si="116"/>
        <v>24.2</v>
      </c>
    </row>
    <row r="6341" spans="53:55" x14ac:dyDescent="0.25">
      <c r="BA6341" s="164" t="s">
        <v>6716</v>
      </c>
      <c r="BB6341" s="164">
        <v>15</v>
      </c>
      <c r="BC6341" s="82">
        <f t="shared" si="116"/>
        <v>18.149999999999999</v>
      </c>
    </row>
    <row r="6342" spans="53:55" x14ac:dyDescent="0.25">
      <c r="BA6342" s="164" t="s">
        <v>6717</v>
      </c>
      <c r="BB6342" s="164">
        <v>75</v>
      </c>
      <c r="BC6342" s="82">
        <f t="shared" si="116"/>
        <v>90.75</v>
      </c>
    </row>
    <row r="6343" spans="53:55" x14ac:dyDescent="0.25">
      <c r="BA6343" s="164" t="s">
        <v>6718</v>
      </c>
      <c r="BB6343" s="164">
        <v>65</v>
      </c>
      <c r="BC6343" s="82">
        <f t="shared" si="116"/>
        <v>78.649999999999991</v>
      </c>
    </row>
    <row r="6344" spans="53:55" x14ac:dyDescent="0.25">
      <c r="BA6344" s="164" t="s">
        <v>6719</v>
      </c>
      <c r="BB6344" s="164">
        <v>37.19</v>
      </c>
      <c r="BC6344" s="82">
        <f t="shared" si="116"/>
        <v>44.999899999999997</v>
      </c>
    </row>
    <row r="6345" spans="53:55" x14ac:dyDescent="0.25">
      <c r="BA6345" s="164" t="s">
        <v>6720</v>
      </c>
      <c r="BB6345" s="164">
        <v>20.66</v>
      </c>
      <c r="BC6345" s="82">
        <f t="shared" si="116"/>
        <v>24.9986</v>
      </c>
    </row>
    <row r="6346" spans="53:55" x14ac:dyDescent="0.25">
      <c r="BA6346" s="164" t="s">
        <v>6721</v>
      </c>
      <c r="BB6346" s="164">
        <v>189.26</v>
      </c>
      <c r="BC6346" s="82">
        <f t="shared" si="116"/>
        <v>229.00459999999998</v>
      </c>
    </row>
    <row r="6347" spans="53:55" x14ac:dyDescent="0.25">
      <c r="BA6347" s="164" t="s">
        <v>6722</v>
      </c>
      <c r="BB6347" s="164">
        <v>61.984000000000002</v>
      </c>
      <c r="BC6347" s="82">
        <f t="shared" si="116"/>
        <v>75.000640000000004</v>
      </c>
    </row>
    <row r="6348" spans="53:55" x14ac:dyDescent="0.25">
      <c r="BA6348" s="164" t="s">
        <v>6723</v>
      </c>
      <c r="BB6348" s="164">
        <v>38.843000000000004</v>
      </c>
      <c r="BC6348" s="82">
        <f t="shared" si="116"/>
        <v>47.000030000000002</v>
      </c>
    </row>
    <row r="6349" spans="53:55" x14ac:dyDescent="0.25">
      <c r="BA6349" s="164" t="s">
        <v>6724</v>
      </c>
      <c r="BB6349" s="164">
        <v>195.041</v>
      </c>
      <c r="BC6349" s="82">
        <f t="shared" si="116"/>
        <v>235.99960999999999</v>
      </c>
    </row>
    <row r="6350" spans="53:55" x14ac:dyDescent="0.25">
      <c r="BA6350" s="164" t="s">
        <v>6725</v>
      </c>
      <c r="BB6350" s="164">
        <v>66.116</v>
      </c>
      <c r="BC6350" s="82">
        <f t="shared" si="116"/>
        <v>80.000360000000001</v>
      </c>
    </row>
    <row r="6351" spans="53:55" x14ac:dyDescent="0.25">
      <c r="BA6351" s="164" t="s">
        <v>6726</v>
      </c>
      <c r="BB6351" s="164">
        <v>28.925999999999998</v>
      </c>
      <c r="BC6351" s="82">
        <f t="shared" si="116"/>
        <v>35.000459999999997</v>
      </c>
    </row>
    <row r="6352" spans="53:55" x14ac:dyDescent="0.25">
      <c r="BA6352" s="164" t="s">
        <v>6727</v>
      </c>
      <c r="BB6352" s="164">
        <v>239.66900000000001</v>
      </c>
      <c r="BC6352" s="82">
        <f t="shared" si="116"/>
        <v>289.99948999999998</v>
      </c>
    </row>
    <row r="6353" spans="53:55" x14ac:dyDescent="0.25">
      <c r="BA6353" s="164" t="s">
        <v>6728</v>
      </c>
      <c r="BB6353" s="164">
        <v>347.10700000000003</v>
      </c>
      <c r="BC6353" s="82">
        <f t="shared" si="116"/>
        <v>419.99947000000003</v>
      </c>
    </row>
    <row r="6354" spans="53:55" x14ac:dyDescent="0.25">
      <c r="BA6354" s="164" t="s">
        <v>6729</v>
      </c>
      <c r="BB6354" s="164">
        <v>1332.231</v>
      </c>
      <c r="BC6354" s="82">
        <f t="shared" si="116"/>
        <v>1611.9995099999999</v>
      </c>
    </row>
    <row r="6355" spans="53:55" x14ac:dyDescent="0.25">
      <c r="BA6355" s="164" t="s">
        <v>6730</v>
      </c>
      <c r="BB6355" s="164">
        <v>1280.165</v>
      </c>
      <c r="BC6355" s="82">
        <f t="shared" si="116"/>
        <v>1548.99965</v>
      </c>
    </row>
    <row r="6356" spans="53:55" x14ac:dyDescent="0.25">
      <c r="BA6356" s="164" t="s">
        <v>6731</v>
      </c>
      <c r="BB6356" s="164">
        <v>1453.7190000000001</v>
      </c>
      <c r="BC6356" s="82">
        <f t="shared" si="116"/>
        <v>1758.99999</v>
      </c>
    </row>
    <row r="6357" spans="53:55" x14ac:dyDescent="0.25">
      <c r="BA6357" s="164" t="s">
        <v>6732</v>
      </c>
      <c r="BB6357" s="164">
        <v>1019.835</v>
      </c>
      <c r="BC6357" s="82">
        <f t="shared" si="116"/>
        <v>1234.00035</v>
      </c>
    </row>
    <row r="6358" spans="53:55" x14ac:dyDescent="0.25">
      <c r="BA6358" s="164" t="s">
        <v>6733</v>
      </c>
      <c r="BB6358" s="164">
        <v>1021.4880000000001</v>
      </c>
      <c r="BC6358" s="82">
        <f t="shared" si="116"/>
        <v>1236.0004799999999</v>
      </c>
    </row>
    <row r="6359" spans="53:55" x14ac:dyDescent="0.25">
      <c r="BA6359" s="164" t="s">
        <v>6734</v>
      </c>
      <c r="BB6359" s="164">
        <v>1197.521</v>
      </c>
      <c r="BC6359" s="82">
        <f t="shared" si="116"/>
        <v>1449.0004099999999</v>
      </c>
    </row>
    <row r="6360" spans="53:55" x14ac:dyDescent="0.25">
      <c r="BA6360" s="164" t="s">
        <v>6735</v>
      </c>
      <c r="BB6360" s="164">
        <v>1585.95</v>
      </c>
      <c r="BC6360" s="82">
        <f t="shared" si="116"/>
        <v>1918.9994999999999</v>
      </c>
    </row>
    <row r="6361" spans="53:55" x14ac:dyDescent="0.25">
      <c r="BA6361" s="164" t="s">
        <v>6736</v>
      </c>
      <c r="BB6361" s="164">
        <v>189.26</v>
      </c>
      <c r="BC6361" s="82">
        <f t="shared" si="116"/>
        <v>229.00459999999998</v>
      </c>
    </row>
    <row r="6362" spans="53:55" x14ac:dyDescent="0.25">
      <c r="BA6362" s="164" t="s">
        <v>6737</v>
      </c>
      <c r="BB6362" s="164">
        <v>189.26</v>
      </c>
      <c r="BC6362" s="82">
        <f t="shared" si="116"/>
        <v>229.00459999999998</v>
      </c>
    </row>
    <row r="6363" spans="53:55" x14ac:dyDescent="0.25">
      <c r="BA6363" s="164" t="s">
        <v>6738</v>
      </c>
      <c r="BB6363" s="164">
        <v>123.14100000000001</v>
      </c>
      <c r="BC6363" s="82">
        <f t="shared" si="116"/>
        <v>149.00060999999999</v>
      </c>
    </row>
    <row r="6364" spans="53:55" x14ac:dyDescent="0.25">
      <c r="BA6364" s="164" t="s">
        <v>6739</v>
      </c>
      <c r="BB6364" s="164">
        <v>222.31</v>
      </c>
      <c r="BC6364" s="82">
        <f t="shared" si="116"/>
        <v>268.99509999999998</v>
      </c>
    </row>
    <row r="6365" spans="53:55" x14ac:dyDescent="0.25">
      <c r="BA6365" s="164" t="s">
        <v>6740</v>
      </c>
      <c r="BB6365" s="164">
        <v>222.31</v>
      </c>
      <c r="BC6365" s="82">
        <f t="shared" si="116"/>
        <v>268.99509999999998</v>
      </c>
    </row>
    <row r="6366" spans="53:55" x14ac:dyDescent="0.25">
      <c r="BA6366" s="164" t="s">
        <v>6741</v>
      </c>
      <c r="BB6366" s="164">
        <v>301.64999999999998</v>
      </c>
      <c r="BC6366" s="82">
        <f t="shared" si="116"/>
        <v>364.99649999999997</v>
      </c>
    </row>
    <row r="6367" spans="53:55" x14ac:dyDescent="0.25">
      <c r="BA6367" s="164" t="s">
        <v>6742</v>
      </c>
      <c r="BB6367" s="164">
        <v>123.14100000000001</v>
      </c>
      <c r="BC6367" s="82">
        <f t="shared" si="116"/>
        <v>149.00060999999999</v>
      </c>
    </row>
    <row r="6368" spans="53:55" x14ac:dyDescent="0.25">
      <c r="BA6368" s="164" t="s">
        <v>6743</v>
      </c>
      <c r="BB6368" s="164"/>
      <c r="BC6368" s="82">
        <f t="shared" si="116"/>
        <v>0</v>
      </c>
    </row>
    <row r="6369" spans="53:55" x14ac:dyDescent="0.25">
      <c r="BA6369" s="164" t="s">
        <v>6744</v>
      </c>
      <c r="BB6369" s="164">
        <v>155.37200000000001</v>
      </c>
      <c r="BC6369" s="82">
        <f t="shared" si="116"/>
        <v>188.00012000000001</v>
      </c>
    </row>
    <row r="6370" spans="53:55" x14ac:dyDescent="0.25">
      <c r="BA6370" s="164" t="s">
        <v>6745</v>
      </c>
      <c r="BB6370" s="164"/>
      <c r="BC6370" s="82">
        <f t="shared" si="116"/>
        <v>0</v>
      </c>
    </row>
    <row r="6371" spans="53:55" x14ac:dyDescent="0.25">
      <c r="BA6371" s="164" t="s">
        <v>6746</v>
      </c>
      <c r="BB6371" s="164">
        <v>123.14100000000001</v>
      </c>
      <c r="BC6371" s="82">
        <f t="shared" si="116"/>
        <v>149.00060999999999</v>
      </c>
    </row>
    <row r="6372" spans="53:55" x14ac:dyDescent="0.25">
      <c r="BA6372" s="164" t="s">
        <v>6747</v>
      </c>
      <c r="BB6372" s="164">
        <v>123.14100000000001</v>
      </c>
      <c r="BC6372" s="82">
        <f t="shared" si="116"/>
        <v>149.00060999999999</v>
      </c>
    </row>
    <row r="6373" spans="53:55" x14ac:dyDescent="0.25">
      <c r="BA6373" s="164" t="s">
        <v>6748</v>
      </c>
      <c r="BB6373" s="164">
        <v>155.37200000000001</v>
      </c>
      <c r="BC6373" s="82">
        <f t="shared" si="116"/>
        <v>188.00012000000001</v>
      </c>
    </row>
    <row r="6374" spans="53:55" x14ac:dyDescent="0.25">
      <c r="BA6374" s="164" t="s">
        <v>6749</v>
      </c>
      <c r="BB6374" s="164">
        <v>132.23099999999999</v>
      </c>
      <c r="BC6374" s="82">
        <f t="shared" si="116"/>
        <v>159.99950999999999</v>
      </c>
    </row>
    <row r="6375" spans="53:55" x14ac:dyDescent="0.25">
      <c r="BA6375" s="164" t="s">
        <v>6750</v>
      </c>
      <c r="BB6375" s="164">
        <v>106.61199999999999</v>
      </c>
      <c r="BC6375" s="82">
        <f t="shared" si="116"/>
        <v>129.00051999999999</v>
      </c>
    </row>
    <row r="6376" spans="53:55" x14ac:dyDescent="0.25">
      <c r="BA6376" s="164" t="s">
        <v>6751</v>
      </c>
      <c r="BB6376" s="164"/>
      <c r="BC6376" s="82">
        <f t="shared" si="116"/>
        <v>0</v>
      </c>
    </row>
    <row r="6377" spans="53:55" x14ac:dyDescent="0.25">
      <c r="BA6377" s="164" t="s">
        <v>6752</v>
      </c>
      <c r="BB6377" s="164">
        <v>73.554000000000002</v>
      </c>
      <c r="BC6377" s="82">
        <f t="shared" si="116"/>
        <v>89.000339999999994</v>
      </c>
    </row>
    <row r="6378" spans="53:55" x14ac:dyDescent="0.25">
      <c r="BA6378" s="164" t="s">
        <v>6753</v>
      </c>
      <c r="BB6378" s="164">
        <v>20.661000000000001</v>
      </c>
      <c r="BC6378" s="82">
        <f t="shared" si="116"/>
        <v>24.99981</v>
      </c>
    </row>
    <row r="6379" spans="53:55" x14ac:dyDescent="0.25">
      <c r="BA6379" s="164" t="s">
        <v>6754</v>
      </c>
      <c r="BB6379" s="164">
        <v>27.273</v>
      </c>
      <c r="BC6379" s="82">
        <f t="shared" si="116"/>
        <v>33.000329999999998</v>
      </c>
    </row>
    <row r="6380" spans="53:55" x14ac:dyDescent="0.25">
      <c r="BA6380" s="164" t="s">
        <v>6755</v>
      </c>
      <c r="BB6380" s="164">
        <v>27.273</v>
      </c>
      <c r="BC6380" s="82">
        <f t="shared" si="116"/>
        <v>33.000329999999998</v>
      </c>
    </row>
    <row r="6381" spans="53:55" x14ac:dyDescent="0.25">
      <c r="BA6381" s="164" t="s">
        <v>6756</v>
      </c>
      <c r="BB6381" s="164">
        <v>32.231000000000002</v>
      </c>
      <c r="BC6381" s="82">
        <f t="shared" si="116"/>
        <v>38.999510000000001</v>
      </c>
    </row>
    <row r="6382" spans="53:55" x14ac:dyDescent="0.25">
      <c r="BA6382" s="164" t="s">
        <v>6757</v>
      </c>
      <c r="BB6382" s="164">
        <v>702.48</v>
      </c>
      <c r="BC6382" s="82">
        <f t="shared" si="116"/>
        <v>850.00080000000003</v>
      </c>
    </row>
    <row r="6383" spans="53:55" x14ac:dyDescent="0.25">
      <c r="BA6383" s="164" t="s">
        <v>6758</v>
      </c>
      <c r="BB6383" s="164">
        <v>61.98</v>
      </c>
      <c r="BC6383" s="82">
        <f t="shared" si="116"/>
        <v>74.995799999999988</v>
      </c>
    </row>
    <row r="6384" spans="53:55" x14ac:dyDescent="0.25">
      <c r="BA6384" s="164" t="s">
        <v>6759</v>
      </c>
      <c r="BB6384" s="164">
        <v>206.61</v>
      </c>
      <c r="BC6384" s="82">
        <f t="shared" si="116"/>
        <v>249.99810000000002</v>
      </c>
    </row>
    <row r="6385" spans="53:55" x14ac:dyDescent="0.25">
      <c r="BA6385" s="164" t="s">
        <v>6760</v>
      </c>
      <c r="BB6385" s="164">
        <v>9.09</v>
      </c>
      <c r="BC6385" s="82">
        <f t="shared" si="116"/>
        <v>10.998899999999999</v>
      </c>
    </row>
    <row r="6386" spans="53:55" x14ac:dyDescent="0.25">
      <c r="BA6386" s="164" t="s">
        <v>6761</v>
      </c>
      <c r="BB6386" s="164">
        <v>11.57</v>
      </c>
      <c r="BC6386" s="82">
        <f t="shared" si="116"/>
        <v>13.999700000000001</v>
      </c>
    </row>
    <row r="6387" spans="53:55" x14ac:dyDescent="0.25">
      <c r="BA6387" s="164" t="s">
        <v>6762</v>
      </c>
      <c r="BB6387" s="164">
        <v>33.058</v>
      </c>
      <c r="BC6387" s="82">
        <f t="shared" si="116"/>
        <v>40.00018</v>
      </c>
    </row>
    <row r="6388" spans="53:55" x14ac:dyDescent="0.25">
      <c r="BA6388" s="164" t="s">
        <v>6763</v>
      </c>
      <c r="BB6388" s="164">
        <v>11.57</v>
      </c>
      <c r="BC6388" s="82">
        <f t="shared" si="116"/>
        <v>13.999700000000001</v>
      </c>
    </row>
    <row r="6389" spans="53:55" x14ac:dyDescent="0.25">
      <c r="BA6389" s="164" t="s">
        <v>6764</v>
      </c>
      <c r="BB6389" s="164">
        <v>33.058</v>
      </c>
      <c r="BC6389" s="82">
        <f t="shared" si="116"/>
        <v>40.00018</v>
      </c>
    </row>
    <row r="6390" spans="53:55" x14ac:dyDescent="0.25">
      <c r="BA6390" s="164" t="s">
        <v>6765</v>
      </c>
      <c r="BB6390" s="164">
        <v>11.57</v>
      </c>
      <c r="BC6390" s="82">
        <f t="shared" si="116"/>
        <v>13.999700000000001</v>
      </c>
    </row>
    <row r="6391" spans="53:55" x14ac:dyDescent="0.25">
      <c r="BA6391" s="164" t="s">
        <v>6766</v>
      </c>
      <c r="BB6391" s="164">
        <v>33.058</v>
      </c>
      <c r="BC6391" s="82">
        <f t="shared" si="116"/>
        <v>40.00018</v>
      </c>
    </row>
    <row r="6392" spans="53:55" x14ac:dyDescent="0.25">
      <c r="BA6392" s="164" t="s">
        <v>6767</v>
      </c>
      <c r="BB6392" s="164">
        <v>11.57</v>
      </c>
      <c r="BC6392" s="82">
        <f t="shared" si="116"/>
        <v>13.999700000000001</v>
      </c>
    </row>
    <row r="6393" spans="53:55" x14ac:dyDescent="0.25">
      <c r="BA6393" s="164" t="s">
        <v>6768</v>
      </c>
      <c r="BB6393" s="164">
        <v>33.058</v>
      </c>
      <c r="BC6393" s="82">
        <f t="shared" si="116"/>
        <v>40.00018</v>
      </c>
    </row>
    <row r="6394" spans="53:55" x14ac:dyDescent="0.25">
      <c r="BA6394" s="164" t="s">
        <v>6769</v>
      </c>
      <c r="BB6394" s="164">
        <v>11.57</v>
      </c>
      <c r="BC6394" s="82">
        <f t="shared" si="116"/>
        <v>13.999700000000001</v>
      </c>
    </row>
    <row r="6395" spans="53:55" x14ac:dyDescent="0.25">
      <c r="BA6395" s="164" t="s">
        <v>6770</v>
      </c>
      <c r="BB6395" s="164">
        <v>33.058</v>
      </c>
      <c r="BC6395" s="82">
        <f t="shared" si="116"/>
        <v>40.00018</v>
      </c>
    </row>
    <row r="6396" spans="53:55" x14ac:dyDescent="0.25">
      <c r="BA6396" s="164" t="s">
        <v>6771</v>
      </c>
      <c r="BB6396" s="164">
        <v>11.57</v>
      </c>
      <c r="BC6396" s="82">
        <f t="shared" si="116"/>
        <v>13.999700000000001</v>
      </c>
    </row>
    <row r="6397" spans="53:55" x14ac:dyDescent="0.25">
      <c r="BA6397" s="164" t="s">
        <v>6772</v>
      </c>
      <c r="BB6397" s="164">
        <v>33.058</v>
      </c>
      <c r="BC6397" s="82">
        <f t="shared" si="116"/>
        <v>40.00018</v>
      </c>
    </row>
    <row r="6398" spans="53:55" x14ac:dyDescent="0.25">
      <c r="BA6398" s="164" t="s">
        <v>6773</v>
      </c>
      <c r="BB6398" s="164">
        <v>11.57</v>
      </c>
      <c r="BC6398" s="82">
        <f t="shared" si="116"/>
        <v>13.999700000000001</v>
      </c>
    </row>
    <row r="6399" spans="53:55" x14ac:dyDescent="0.25">
      <c r="BA6399" s="164" t="s">
        <v>6774</v>
      </c>
      <c r="BB6399" s="164">
        <v>33.058</v>
      </c>
      <c r="BC6399" s="82">
        <f t="shared" si="116"/>
        <v>40.00018</v>
      </c>
    </row>
    <row r="6400" spans="53:55" x14ac:dyDescent="0.25">
      <c r="BA6400" s="164" t="s">
        <v>6775</v>
      </c>
      <c r="BB6400" s="164">
        <v>11.57</v>
      </c>
      <c r="BC6400" s="82">
        <f t="shared" si="116"/>
        <v>13.999700000000001</v>
      </c>
    </row>
    <row r="6401" spans="53:55" x14ac:dyDescent="0.25">
      <c r="BA6401" s="164" t="s">
        <v>6776</v>
      </c>
      <c r="BB6401" s="164">
        <v>33.058</v>
      </c>
      <c r="BC6401" s="82">
        <f t="shared" si="116"/>
        <v>40.00018</v>
      </c>
    </row>
    <row r="6402" spans="53:55" x14ac:dyDescent="0.25">
      <c r="BA6402" s="164" t="s">
        <v>6777</v>
      </c>
      <c r="BB6402" s="164">
        <v>15.7</v>
      </c>
      <c r="BC6402" s="82">
        <f t="shared" si="116"/>
        <v>18.997</v>
      </c>
    </row>
    <row r="6403" spans="53:55" x14ac:dyDescent="0.25">
      <c r="BA6403" s="164" t="s">
        <v>6778</v>
      </c>
      <c r="BB6403" s="164">
        <v>15.7</v>
      </c>
      <c r="BC6403" s="82">
        <f t="shared" ref="BC6403:BC6466" si="117">BB6403*1.21</f>
        <v>18.997</v>
      </c>
    </row>
    <row r="6404" spans="53:55" x14ac:dyDescent="0.25">
      <c r="BA6404" s="164" t="s">
        <v>6779</v>
      </c>
      <c r="BB6404" s="164">
        <v>15.7</v>
      </c>
      <c r="BC6404" s="82">
        <f t="shared" si="117"/>
        <v>18.997</v>
      </c>
    </row>
    <row r="6405" spans="53:55" x14ac:dyDescent="0.25">
      <c r="BA6405" s="164" t="s">
        <v>6780</v>
      </c>
      <c r="BB6405" s="164">
        <v>33.058</v>
      </c>
      <c r="BC6405" s="82">
        <f t="shared" si="117"/>
        <v>40.00018</v>
      </c>
    </row>
    <row r="6406" spans="53:55" x14ac:dyDescent="0.25">
      <c r="BA6406" s="164" t="s">
        <v>6781</v>
      </c>
      <c r="BB6406" s="164">
        <v>33.058</v>
      </c>
      <c r="BC6406" s="82">
        <f t="shared" si="117"/>
        <v>40.00018</v>
      </c>
    </row>
    <row r="6407" spans="53:55" x14ac:dyDescent="0.25">
      <c r="BA6407" s="164" t="s">
        <v>6782</v>
      </c>
      <c r="BB6407" s="164">
        <v>33.058</v>
      </c>
      <c r="BC6407" s="82">
        <f t="shared" si="117"/>
        <v>40.00018</v>
      </c>
    </row>
    <row r="6408" spans="53:55" x14ac:dyDescent="0.25">
      <c r="BA6408" s="164" t="s">
        <v>6783</v>
      </c>
      <c r="BB6408" s="164">
        <v>33.058</v>
      </c>
      <c r="BC6408" s="82">
        <f t="shared" si="117"/>
        <v>40.00018</v>
      </c>
    </row>
    <row r="6409" spans="53:55" x14ac:dyDescent="0.25">
      <c r="BA6409" s="164" t="s">
        <v>6784</v>
      </c>
      <c r="BB6409" s="164">
        <v>33.058</v>
      </c>
      <c r="BC6409" s="82">
        <f t="shared" si="117"/>
        <v>40.00018</v>
      </c>
    </row>
    <row r="6410" spans="53:55" x14ac:dyDescent="0.25">
      <c r="BA6410" s="164" t="s">
        <v>6785</v>
      </c>
      <c r="BB6410" s="164">
        <v>15.7</v>
      </c>
      <c r="BC6410" s="82">
        <f t="shared" si="117"/>
        <v>18.997</v>
      </c>
    </row>
    <row r="6411" spans="53:55" x14ac:dyDescent="0.25">
      <c r="BA6411" s="164" t="s">
        <v>6786</v>
      </c>
      <c r="BB6411" s="164">
        <v>15.7</v>
      </c>
      <c r="BC6411" s="82">
        <f t="shared" si="117"/>
        <v>18.997</v>
      </c>
    </row>
    <row r="6412" spans="53:55" x14ac:dyDescent="0.25">
      <c r="BA6412" s="164" t="s">
        <v>6787</v>
      </c>
      <c r="BB6412" s="164">
        <v>15.7</v>
      </c>
      <c r="BC6412" s="82">
        <f t="shared" si="117"/>
        <v>18.997</v>
      </c>
    </row>
    <row r="6413" spans="53:55" x14ac:dyDescent="0.25">
      <c r="BA6413" s="164" t="s">
        <v>6788</v>
      </c>
      <c r="BB6413" s="164">
        <v>15.7</v>
      </c>
      <c r="BC6413" s="82">
        <f t="shared" si="117"/>
        <v>18.997</v>
      </c>
    </row>
    <row r="6414" spans="53:55" x14ac:dyDescent="0.25">
      <c r="BA6414" s="164" t="s">
        <v>6789</v>
      </c>
      <c r="BB6414" s="164">
        <v>26.446000000000002</v>
      </c>
      <c r="BC6414" s="82">
        <f t="shared" si="117"/>
        <v>31.999660000000002</v>
      </c>
    </row>
    <row r="6415" spans="53:55" x14ac:dyDescent="0.25">
      <c r="BA6415" s="164" t="s">
        <v>6790</v>
      </c>
      <c r="BB6415" s="164">
        <v>24.792999999999999</v>
      </c>
      <c r="BC6415" s="82">
        <f t="shared" si="117"/>
        <v>29.999529999999996</v>
      </c>
    </row>
    <row r="6416" spans="53:55" x14ac:dyDescent="0.25">
      <c r="BA6416" s="164" t="s">
        <v>6791</v>
      </c>
      <c r="BB6416" s="164">
        <v>24.792999999999999</v>
      </c>
      <c r="BC6416" s="82">
        <f t="shared" si="117"/>
        <v>29.999529999999996</v>
      </c>
    </row>
    <row r="6417" spans="53:55" x14ac:dyDescent="0.25">
      <c r="BA6417" s="164" t="s">
        <v>6792</v>
      </c>
      <c r="BB6417" s="164">
        <v>24.792999999999999</v>
      </c>
      <c r="BC6417" s="82">
        <f t="shared" si="117"/>
        <v>29.999529999999996</v>
      </c>
    </row>
    <row r="6418" spans="53:55" x14ac:dyDescent="0.25">
      <c r="BA6418" s="164" t="s">
        <v>6793</v>
      </c>
      <c r="BB6418" s="164">
        <v>24.792999999999999</v>
      </c>
      <c r="BC6418" s="82">
        <f t="shared" si="117"/>
        <v>29.999529999999996</v>
      </c>
    </row>
    <row r="6419" spans="53:55" x14ac:dyDescent="0.25">
      <c r="BA6419" s="164" t="s">
        <v>6794</v>
      </c>
      <c r="BB6419" s="164">
        <v>24.792999999999999</v>
      </c>
      <c r="BC6419" s="82">
        <f t="shared" si="117"/>
        <v>29.999529999999996</v>
      </c>
    </row>
    <row r="6420" spans="53:55" x14ac:dyDescent="0.25">
      <c r="BA6420" s="164" t="s">
        <v>6795</v>
      </c>
      <c r="BB6420" s="164">
        <v>24.792999999999999</v>
      </c>
      <c r="BC6420" s="82">
        <f t="shared" si="117"/>
        <v>29.999529999999996</v>
      </c>
    </row>
    <row r="6421" spans="53:55" x14ac:dyDescent="0.25">
      <c r="BA6421" s="164" t="s">
        <v>6796</v>
      </c>
      <c r="BB6421" s="164">
        <v>24.792999999999999</v>
      </c>
      <c r="BC6421" s="82">
        <f t="shared" si="117"/>
        <v>29.999529999999996</v>
      </c>
    </row>
    <row r="6422" spans="53:55" x14ac:dyDescent="0.25">
      <c r="BA6422" s="164" t="s">
        <v>6797</v>
      </c>
      <c r="BB6422" s="164">
        <v>19.007999999999999</v>
      </c>
      <c r="BC6422" s="82">
        <f t="shared" si="117"/>
        <v>22.999679999999998</v>
      </c>
    </row>
    <row r="6423" spans="53:55" x14ac:dyDescent="0.25">
      <c r="BA6423" s="164" t="s">
        <v>6798</v>
      </c>
      <c r="BB6423" s="164">
        <v>19.007999999999999</v>
      </c>
      <c r="BC6423" s="82">
        <f t="shared" si="117"/>
        <v>22.999679999999998</v>
      </c>
    </row>
    <row r="6424" spans="53:55" x14ac:dyDescent="0.25">
      <c r="BA6424" s="164" t="s">
        <v>6799</v>
      </c>
      <c r="BB6424" s="164">
        <v>13.22</v>
      </c>
      <c r="BC6424" s="82">
        <f t="shared" si="117"/>
        <v>15.9962</v>
      </c>
    </row>
    <row r="6425" spans="53:55" x14ac:dyDescent="0.25">
      <c r="BA6425" s="164" t="s">
        <v>6800</v>
      </c>
      <c r="BB6425" s="164">
        <v>11.57</v>
      </c>
      <c r="BC6425" s="82">
        <f t="shared" si="117"/>
        <v>13.999700000000001</v>
      </c>
    </row>
    <row r="6426" spans="53:55" x14ac:dyDescent="0.25">
      <c r="BA6426" s="164" t="s">
        <v>6801</v>
      </c>
      <c r="BB6426" s="164">
        <v>13.22</v>
      </c>
      <c r="BC6426" s="82">
        <f t="shared" si="117"/>
        <v>15.9962</v>
      </c>
    </row>
    <row r="6427" spans="53:55" x14ac:dyDescent="0.25">
      <c r="BA6427" s="164" t="s">
        <v>6802</v>
      </c>
      <c r="BB6427" s="164">
        <v>13.22</v>
      </c>
      <c r="BC6427" s="82">
        <f t="shared" si="117"/>
        <v>15.9962</v>
      </c>
    </row>
    <row r="6428" spans="53:55" x14ac:dyDescent="0.25">
      <c r="BA6428" s="164" t="s">
        <v>6803</v>
      </c>
      <c r="BB6428" s="164">
        <v>9.09</v>
      </c>
      <c r="BC6428" s="82">
        <f t="shared" si="117"/>
        <v>10.998899999999999</v>
      </c>
    </row>
    <row r="6429" spans="53:55" x14ac:dyDescent="0.25">
      <c r="BA6429" s="164" t="s">
        <v>6804</v>
      </c>
      <c r="BB6429" s="164">
        <v>13.22</v>
      </c>
      <c r="BC6429" s="82">
        <f t="shared" si="117"/>
        <v>15.9962</v>
      </c>
    </row>
    <row r="6430" spans="53:55" x14ac:dyDescent="0.25">
      <c r="BA6430" s="164" t="s">
        <v>6805</v>
      </c>
      <c r="BB6430" s="164">
        <v>9.09</v>
      </c>
      <c r="BC6430" s="82">
        <f t="shared" si="117"/>
        <v>10.998899999999999</v>
      </c>
    </row>
    <row r="6431" spans="53:55" x14ac:dyDescent="0.25">
      <c r="BA6431" s="164" t="s">
        <v>6806</v>
      </c>
      <c r="BB6431" s="164">
        <v>11.57</v>
      </c>
      <c r="BC6431" s="82">
        <f t="shared" si="117"/>
        <v>13.999700000000001</v>
      </c>
    </row>
    <row r="6432" spans="53:55" x14ac:dyDescent="0.25">
      <c r="BA6432" s="164" t="s">
        <v>6807</v>
      </c>
      <c r="BB6432" s="164">
        <v>11.57</v>
      </c>
      <c r="BC6432" s="82">
        <f t="shared" si="117"/>
        <v>13.999700000000001</v>
      </c>
    </row>
    <row r="6433" spans="53:55" x14ac:dyDescent="0.25">
      <c r="BA6433" s="164" t="s">
        <v>6808</v>
      </c>
      <c r="BB6433" s="164">
        <v>11.57</v>
      </c>
      <c r="BC6433" s="82">
        <f t="shared" si="117"/>
        <v>13.999700000000001</v>
      </c>
    </row>
    <row r="6434" spans="53:55" x14ac:dyDescent="0.25">
      <c r="BA6434" s="164" t="s">
        <v>6809</v>
      </c>
      <c r="BB6434" s="164">
        <v>11.57</v>
      </c>
      <c r="BC6434" s="82">
        <f t="shared" si="117"/>
        <v>13.999700000000001</v>
      </c>
    </row>
    <row r="6435" spans="53:55" x14ac:dyDescent="0.25">
      <c r="BA6435" s="164" t="s">
        <v>6810</v>
      </c>
      <c r="BB6435" s="164">
        <v>11.57</v>
      </c>
      <c r="BC6435" s="82">
        <f t="shared" si="117"/>
        <v>13.999700000000001</v>
      </c>
    </row>
    <row r="6436" spans="53:55" x14ac:dyDescent="0.25">
      <c r="BA6436" s="164" t="s">
        <v>6811</v>
      </c>
      <c r="BB6436" s="164">
        <v>11.56</v>
      </c>
      <c r="BC6436" s="82">
        <f t="shared" si="117"/>
        <v>13.9876</v>
      </c>
    </row>
    <row r="6437" spans="53:55" x14ac:dyDescent="0.25">
      <c r="BA6437" s="164" t="s">
        <v>6812</v>
      </c>
      <c r="BB6437" s="164">
        <v>11.57</v>
      </c>
      <c r="BC6437" s="82">
        <f t="shared" si="117"/>
        <v>13.999700000000001</v>
      </c>
    </row>
    <row r="6438" spans="53:55" x14ac:dyDescent="0.25">
      <c r="BA6438" s="164" t="s">
        <v>6813</v>
      </c>
      <c r="BB6438" s="164">
        <v>11.57</v>
      </c>
      <c r="BC6438" s="82">
        <f t="shared" si="117"/>
        <v>13.999700000000001</v>
      </c>
    </row>
    <row r="6439" spans="53:55" x14ac:dyDescent="0.25">
      <c r="BA6439" s="164" t="s">
        <v>6814</v>
      </c>
      <c r="BB6439" s="164">
        <v>15.7</v>
      </c>
      <c r="BC6439" s="82">
        <f t="shared" si="117"/>
        <v>18.997</v>
      </c>
    </row>
    <row r="6440" spans="53:55" x14ac:dyDescent="0.25">
      <c r="BA6440" s="164" t="s">
        <v>6815</v>
      </c>
      <c r="BB6440" s="164">
        <v>15.7</v>
      </c>
      <c r="BC6440" s="82">
        <f t="shared" si="117"/>
        <v>18.997</v>
      </c>
    </row>
    <row r="6441" spans="53:55" x14ac:dyDescent="0.25">
      <c r="BA6441" s="164" t="s">
        <v>6816</v>
      </c>
      <c r="BB6441" s="164">
        <v>19.007999999999999</v>
      </c>
      <c r="BC6441" s="82">
        <f t="shared" si="117"/>
        <v>22.999679999999998</v>
      </c>
    </row>
    <row r="6442" spans="53:55" x14ac:dyDescent="0.25">
      <c r="BA6442" s="164" t="s">
        <v>6817</v>
      </c>
      <c r="BB6442" s="164">
        <v>15.7</v>
      </c>
      <c r="BC6442" s="82">
        <f t="shared" si="117"/>
        <v>18.997</v>
      </c>
    </row>
    <row r="6443" spans="53:55" x14ac:dyDescent="0.25">
      <c r="BA6443" s="164" t="s">
        <v>6818</v>
      </c>
      <c r="BB6443" s="164">
        <v>19.007999999999999</v>
      </c>
      <c r="BC6443" s="82">
        <f t="shared" si="117"/>
        <v>22.999679999999998</v>
      </c>
    </row>
    <row r="6444" spans="53:55" x14ac:dyDescent="0.25">
      <c r="BA6444" s="164" t="s">
        <v>6818</v>
      </c>
      <c r="BB6444" s="164">
        <v>19.007999999999999</v>
      </c>
      <c r="BC6444" s="82">
        <f t="shared" si="117"/>
        <v>22.999679999999998</v>
      </c>
    </row>
    <row r="6445" spans="53:55" x14ac:dyDescent="0.25">
      <c r="BA6445" s="164" t="s">
        <v>6819</v>
      </c>
      <c r="BB6445" s="164">
        <v>15.7</v>
      </c>
      <c r="BC6445" s="82">
        <f t="shared" si="117"/>
        <v>18.997</v>
      </c>
    </row>
    <row r="6446" spans="53:55" x14ac:dyDescent="0.25">
      <c r="BA6446" s="164" t="s">
        <v>6820</v>
      </c>
      <c r="BB6446" s="164">
        <v>15.7</v>
      </c>
      <c r="BC6446" s="82">
        <f t="shared" si="117"/>
        <v>18.997</v>
      </c>
    </row>
    <row r="6447" spans="53:55" x14ac:dyDescent="0.25">
      <c r="BA6447" s="164" t="s">
        <v>6821</v>
      </c>
      <c r="BB6447" s="164">
        <v>19.007999999999999</v>
      </c>
      <c r="BC6447" s="82">
        <f t="shared" si="117"/>
        <v>22.999679999999998</v>
      </c>
    </row>
    <row r="6448" spans="53:55" x14ac:dyDescent="0.25">
      <c r="BA6448" s="164" t="s">
        <v>6822</v>
      </c>
      <c r="BB6448" s="164">
        <v>19.007999999999999</v>
      </c>
      <c r="BC6448" s="82">
        <f t="shared" si="117"/>
        <v>22.999679999999998</v>
      </c>
    </row>
    <row r="6449" spans="53:55" x14ac:dyDescent="0.25">
      <c r="BA6449" s="164" t="s">
        <v>6823</v>
      </c>
      <c r="BB6449" s="164">
        <v>15.7</v>
      </c>
      <c r="BC6449" s="82">
        <f t="shared" si="117"/>
        <v>18.997</v>
      </c>
    </row>
    <row r="6450" spans="53:55" x14ac:dyDescent="0.25">
      <c r="BA6450" s="164" t="s">
        <v>6824</v>
      </c>
      <c r="BB6450" s="164">
        <v>26.446000000000002</v>
      </c>
      <c r="BC6450" s="82">
        <f t="shared" si="117"/>
        <v>31.999660000000002</v>
      </c>
    </row>
    <row r="6451" spans="53:55" x14ac:dyDescent="0.25">
      <c r="BA6451" s="164" t="s">
        <v>6825</v>
      </c>
      <c r="BB6451" s="164">
        <v>24.792999999999999</v>
      </c>
      <c r="BC6451" s="82">
        <f t="shared" si="117"/>
        <v>29.999529999999996</v>
      </c>
    </row>
    <row r="6452" spans="53:55" x14ac:dyDescent="0.25">
      <c r="BA6452" s="164" t="s">
        <v>6826</v>
      </c>
      <c r="BB6452" s="164">
        <v>24.792999999999999</v>
      </c>
      <c r="BC6452" s="82">
        <f t="shared" si="117"/>
        <v>29.999529999999996</v>
      </c>
    </row>
    <row r="6453" spans="53:55" x14ac:dyDescent="0.25">
      <c r="BA6453" s="164" t="s">
        <v>6827</v>
      </c>
      <c r="BB6453" s="164">
        <v>24.792999999999999</v>
      </c>
      <c r="BC6453" s="82">
        <f t="shared" si="117"/>
        <v>29.999529999999996</v>
      </c>
    </row>
    <row r="6454" spans="53:55" x14ac:dyDescent="0.25">
      <c r="BA6454" s="164" t="s">
        <v>6828</v>
      </c>
      <c r="BB6454" s="164">
        <v>24.792999999999999</v>
      </c>
      <c r="BC6454" s="82">
        <f t="shared" si="117"/>
        <v>29.999529999999996</v>
      </c>
    </row>
    <row r="6455" spans="53:55" x14ac:dyDescent="0.25">
      <c r="BA6455" s="164" t="s">
        <v>6829</v>
      </c>
      <c r="BB6455" s="164">
        <v>24.792999999999999</v>
      </c>
      <c r="BC6455" s="82">
        <f t="shared" si="117"/>
        <v>29.999529999999996</v>
      </c>
    </row>
    <row r="6456" spans="53:55" x14ac:dyDescent="0.25">
      <c r="BA6456" s="164" t="s">
        <v>6830</v>
      </c>
      <c r="BB6456" s="164">
        <v>24.792999999999999</v>
      </c>
      <c r="BC6456" s="82">
        <f t="shared" si="117"/>
        <v>29.999529999999996</v>
      </c>
    </row>
    <row r="6457" spans="53:55" x14ac:dyDescent="0.25">
      <c r="BA6457" s="164" t="s">
        <v>6831</v>
      </c>
      <c r="BB6457" s="164">
        <v>24.792999999999999</v>
      </c>
      <c r="BC6457" s="82">
        <f t="shared" si="117"/>
        <v>29.999529999999996</v>
      </c>
    </row>
    <row r="6458" spans="53:55" x14ac:dyDescent="0.25">
      <c r="BA6458" s="164" t="s">
        <v>6832</v>
      </c>
      <c r="BB6458" s="164">
        <v>423.05</v>
      </c>
      <c r="BC6458" s="82">
        <f t="shared" si="117"/>
        <v>511.89049999999997</v>
      </c>
    </row>
    <row r="6459" spans="53:55" x14ac:dyDescent="0.25">
      <c r="BA6459" s="164" t="s">
        <v>6833</v>
      </c>
      <c r="BB6459" s="164">
        <v>317.86</v>
      </c>
      <c r="BC6459" s="82">
        <f t="shared" si="117"/>
        <v>384.61060000000003</v>
      </c>
    </row>
    <row r="6460" spans="53:55" x14ac:dyDescent="0.25">
      <c r="BA6460" s="164" t="s">
        <v>6834</v>
      </c>
      <c r="BB6460" s="164">
        <v>499.97</v>
      </c>
      <c r="BC6460" s="82">
        <f t="shared" si="117"/>
        <v>604.96370000000002</v>
      </c>
    </row>
    <row r="6461" spans="53:55" x14ac:dyDescent="0.25">
      <c r="BA6461" s="164" t="s">
        <v>6835</v>
      </c>
      <c r="BB6461" s="164">
        <v>375.66</v>
      </c>
      <c r="BC6461" s="82">
        <f t="shared" si="117"/>
        <v>454.54860000000002</v>
      </c>
    </row>
    <row r="6462" spans="53:55" x14ac:dyDescent="0.25">
      <c r="BA6462" s="164" t="s">
        <v>6836</v>
      </c>
      <c r="BB6462" s="164">
        <v>615.34</v>
      </c>
      <c r="BC6462" s="82">
        <f t="shared" si="117"/>
        <v>744.56140000000005</v>
      </c>
    </row>
    <row r="6463" spans="53:55" x14ac:dyDescent="0.25">
      <c r="BA6463" s="164" t="s">
        <v>6837</v>
      </c>
      <c r="BB6463" s="164">
        <v>462.35</v>
      </c>
      <c r="BC6463" s="82">
        <f t="shared" si="117"/>
        <v>559.44349999999997</v>
      </c>
    </row>
    <row r="6464" spans="53:55" x14ac:dyDescent="0.25">
      <c r="BA6464" s="164" t="s">
        <v>6838</v>
      </c>
      <c r="BB6464" s="164">
        <v>730.72</v>
      </c>
      <c r="BC6464" s="82">
        <f t="shared" si="117"/>
        <v>884.1712</v>
      </c>
    </row>
    <row r="6465" spans="53:55" x14ac:dyDescent="0.25">
      <c r="BA6465" s="164" t="s">
        <v>6839</v>
      </c>
      <c r="BB6465" s="164">
        <v>549.04</v>
      </c>
      <c r="BC6465" s="82">
        <f t="shared" si="117"/>
        <v>664.33839999999998</v>
      </c>
    </row>
    <row r="6466" spans="53:55" x14ac:dyDescent="0.25">
      <c r="BA6466" s="164" t="s">
        <v>6840</v>
      </c>
      <c r="BB6466" s="164">
        <v>562.65</v>
      </c>
      <c r="BC6466" s="82">
        <f t="shared" si="117"/>
        <v>680.80649999999991</v>
      </c>
    </row>
    <row r="6467" spans="53:55" x14ac:dyDescent="0.25">
      <c r="BA6467" s="164" t="s">
        <v>6841</v>
      </c>
      <c r="BB6467" s="164">
        <v>422.76</v>
      </c>
      <c r="BC6467" s="82">
        <f t="shared" ref="BC6467:BC6530" si="118">BB6467*1.21</f>
        <v>511.53959999999995</v>
      </c>
    </row>
    <row r="6468" spans="53:55" x14ac:dyDescent="0.25">
      <c r="BA6468" s="164" t="s">
        <v>6842</v>
      </c>
      <c r="BB6468" s="164">
        <v>664.95</v>
      </c>
      <c r="BC6468" s="82">
        <f t="shared" si="118"/>
        <v>804.58950000000004</v>
      </c>
    </row>
    <row r="6469" spans="53:55" x14ac:dyDescent="0.25">
      <c r="BA6469" s="164" t="s">
        <v>6843</v>
      </c>
      <c r="BB6469" s="164">
        <v>499.62</v>
      </c>
      <c r="BC6469" s="82">
        <f t="shared" si="118"/>
        <v>604.54020000000003</v>
      </c>
    </row>
    <row r="6470" spans="53:55" x14ac:dyDescent="0.25">
      <c r="BA6470" s="164" t="s">
        <v>6844</v>
      </c>
      <c r="BB6470" s="164">
        <v>818.41</v>
      </c>
      <c r="BC6470" s="82">
        <f t="shared" si="118"/>
        <v>990.27609999999993</v>
      </c>
    </row>
    <row r="6471" spans="53:55" x14ac:dyDescent="0.25">
      <c r="BA6471" s="164" t="s">
        <v>6845</v>
      </c>
      <c r="BB6471" s="164">
        <v>614.91999999999996</v>
      </c>
      <c r="BC6471" s="82">
        <f t="shared" si="118"/>
        <v>744.05319999999995</v>
      </c>
    </row>
    <row r="6472" spans="53:55" x14ac:dyDescent="0.25">
      <c r="BA6472" s="164" t="s">
        <v>6846</v>
      </c>
      <c r="BB6472" s="164">
        <v>971.86</v>
      </c>
      <c r="BC6472" s="82">
        <f t="shared" si="118"/>
        <v>1175.9505999999999</v>
      </c>
    </row>
    <row r="6473" spans="53:55" x14ac:dyDescent="0.25">
      <c r="BA6473" s="164" t="s">
        <v>6847</v>
      </c>
      <c r="BB6473" s="164">
        <v>730.22</v>
      </c>
      <c r="BC6473" s="82">
        <f t="shared" si="118"/>
        <v>883.56619999999998</v>
      </c>
    </row>
    <row r="6474" spans="53:55" x14ac:dyDescent="0.25">
      <c r="BA6474" s="164" t="s">
        <v>6848</v>
      </c>
      <c r="BB6474" s="164">
        <v>561.62</v>
      </c>
      <c r="BC6474" s="82">
        <f t="shared" si="118"/>
        <v>679.56020000000001</v>
      </c>
    </row>
    <row r="6475" spans="53:55" x14ac:dyDescent="0.25">
      <c r="BA6475" s="164" t="s">
        <v>6849</v>
      </c>
      <c r="BB6475" s="164">
        <v>421.73</v>
      </c>
      <c r="BC6475" s="82">
        <f t="shared" si="118"/>
        <v>510.29329999999999</v>
      </c>
    </row>
    <row r="6476" spans="53:55" x14ac:dyDescent="0.25">
      <c r="BA6476" s="164" t="s">
        <v>6850</v>
      </c>
      <c r="BB6476" s="164">
        <v>663.92</v>
      </c>
      <c r="BC6476" s="82">
        <f t="shared" si="118"/>
        <v>803.34319999999991</v>
      </c>
    </row>
    <row r="6477" spans="53:55" x14ac:dyDescent="0.25">
      <c r="BA6477" s="164" t="s">
        <v>6851</v>
      </c>
      <c r="BB6477" s="164">
        <v>498.59</v>
      </c>
      <c r="BC6477" s="82">
        <f t="shared" si="118"/>
        <v>603.29390000000001</v>
      </c>
    </row>
    <row r="6478" spans="53:55" x14ac:dyDescent="0.25">
      <c r="BA6478" s="164" t="s">
        <v>6852</v>
      </c>
      <c r="BB6478" s="164">
        <v>817.37</v>
      </c>
      <c r="BC6478" s="82">
        <f t="shared" si="118"/>
        <v>989.01769999999999</v>
      </c>
    </row>
    <row r="6479" spans="53:55" x14ac:dyDescent="0.25">
      <c r="BA6479" s="164" t="s">
        <v>6853</v>
      </c>
      <c r="BB6479" s="164">
        <v>613.89</v>
      </c>
      <c r="BC6479" s="82">
        <f t="shared" si="118"/>
        <v>742.80689999999993</v>
      </c>
    </row>
    <row r="6480" spans="53:55" x14ac:dyDescent="0.25">
      <c r="BA6480" s="164" t="s">
        <v>6854</v>
      </c>
      <c r="BB6480" s="164">
        <v>970.82</v>
      </c>
      <c r="BC6480" s="82">
        <f t="shared" si="118"/>
        <v>1174.6922</v>
      </c>
    </row>
    <row r="6481" spans="53:55" x14ac:dyDescent="0.25">
      <c r="BA6481" s="164" t="s">
        <v>6855</v>
      </c>
      <c r="BB6481" s="164">
        <v>987.34</v>
      </c>
      <c r="BC6481" s="82">
        <f t="shared" si="118"/>
        <v>1194.6813999999999</v>
      </c>
    </row>
    <row r="6482" spans="53:55" x14ac:dyDescent="0.25">
      <c r="BA6482" s="164" t="s">
        <v>6856</v>
      </c>
      <c r="BB6482" s="164">
        <v>1291.1400000000001</v>
      </c>
      <c r="BC6482" s="82">
        <f t="shared" si="118"/>
        <v>1562.2794000000001</v>
      </c>
    </row>
    <row r="6483" spans="53:55" x14ac:dyDescent="0.25">
      <c r="BA6483" s="164" t="s">
        <v>6857</v>
      </c>
      <c r="BB6483" s="164">
        <v>10.372</v>
      </c>
      <c r="BC6483" s="82">
        <f t="shared" si="118"/>
        <v>12.55012</v>
      </c>
    </row>
    <row r="6484" spans="53:55" x14ac:dyDescent="0.25">
      <c r="BA6484" s="164" t="s">
        <v>6858</v>
      </c>
      <c r="BB6484" s="164">
        <v>11.529</v>
      </c>
      <c r="BC6484" s="82">
        <f t="shared" si="118"/>
        <v>13.950089999999999</v>
      </c>
    </row>
    <row r="6485" spans="53:55" x14ac:dyDescent="0.25">
      <c r="BA6485" s="164" t="s">
        <v>6859</v>
      </c>
      <c r="BB6485" s="164">
        <v>11.529</v>
      </c>
      <c r="BC6485" s="82">
        <f t="shared" si="118"/>
        <v>13.950089999999999</v>
      </c>
    </row>
    <row r="6486" spans="53:55" x14ac:dyDescent="0.25">
      <c r="BA6486" s="164" t="s">
        <v>6860</v>
      </c>
      <c r="BB6486" s="164">
        <v>11.529</v>
      </c>
      <c r="BC6486" s="82">
        <f t="shared" si="118"/>
        <v>13.950089999999999</v>
      </c>
    </row>
    <row r="6487" spans="53:55" x14ac:dyDescent="0.25">
      <c r="BA6487" s="164" t="s">
        <v>6861</v>
      </c>
      <c r="BB6487" s="164">
        <v>11.529</v>
      </c>
      <c r="BC6487" s="82">
        <f t="shared" si="118"/>
        <v>13.950089999999999</v>
      </c>
    </row>
    <row r="6488" spans="53:55" x14ac:dyDescent="0.25">
      <c r="BA6488" s="164" t="s">
        <v>6862</v>
      </c>
      <c r="BB6488" s="164">
        <v>11.529</v>
      </c>
      <c r="BC6488" s="82">
        <f t="shared" si="118"/>
        <v>13.950089999999999</v>
      </c>
    </row>
    <row r="6489" spans="53:55" x14ac:dyDescent="0.25">
      <c r="BA6489" s="164" t="s">
        <v>6863</v>
      </c>
      <c r="BB6489" s="164">
        <v>11.529</v>
      </c>
      <c r="BC6489" s="82">
        <f t="shared" si="118"/>
        <v>13.950089999999999</v>
      </c>
    </row>
    <row r="6490" spans="53:55" x14ac:dyDescent="0.25">
      <c r="BA6490" s="164" t="s">
        <v>6864</v>
      </c>
      <c r="BB6490" s="164">
        <v>11.529</v>
      </c>
      <c r="BC6490" s="82">
        <f t="shared" si="118"/>
        <v>13.950089999999999</v>
      </c>
    </row>
    <row r="6491" spans="53:55" x14ac:dyDescent="0.25">
      <c r="BA6491" s="164" t="s">
        <v>6865</v>
      </c>
      <c r="BB6491" s="164">
        <v>11.529</v>
      </c>
      <c r="BC6491" s="82">
        <f t="shared" si="118"/>
        <v>13.950089999999999</v>
      </c>
    </row>
    <row r="6492" spans="53:55" x14ac:dyDescent="0.25">
      <c r="BA6492" s="164" t="s">
        <v>6866</v>
      </c>
      <c r="BB6492" s="164">
        <v>15.661</v>
      </c>
      <c r="BC6492" s="82">
        <f t="shared" si="118"/>
        <v>18.949809999999999</v>
      </c>
    </row>
    <row r="6493" spans="53:55" x14ac:dyDescent="0.25">
      <c r="BA6493" s="164" t="s">
        <v>6867</v>
      </c>
      <c r="BB6493" s="164">
        <v>15.661</v>
      </c>
      <c r="BC6493" s="82">
        <f t="shared" si="118"/>
        <v>18.949809999999999</v>
      </c>
    </row>
    <row r="6494" spans="53:55" x14ac:dyDescent="0.25">
      <c r="BA6494" s="164" t="s">
        <v>6868</v>
      </c>
      <c r="BB6494" s="164">
        <v>15.661</v>
      </c>
      <c r="BC6494" s="82">
        <f t="shared" si="118"/>
        <v>18.949809999999999</v>
      </c>
    </row>
    <row r="6495" spans="53:55" x14ac:dyDescent="0.25">
      <c r="BA6495" s="164" t="s">
        <v>6869</v>
      </c>
      <c r="BB6495" s="164">
        <v>15.661</v>
      </c>
      <c r="BC6495" s="82">
        <f t="shared" si="118"/>
        <v>18.949809999999999</v>
      </c>
    </row>
    <row r="6496" spans="53:55" x14ac:dyDescent="0.25">
      <c r="BA6496" s="164" t="s">
        <v>6870</v>
      </c>
      <c r="BB6496" s="164">
        <v>15.661</v>
      </c>
      <c r="BC6496" s="82">
        <f t="shared" si="118"/>
        <v>18.949809999999999</v>
      </c>
    </row>
    <row r="6497" spans="53:55" x14ac:dyDescent="0.25">
      <c r="BA6497" s="164" t="s">
        <v>6871</v>
      </c>
      <c r="BB6497" s="164">
        <v>24.792999999999999</v>
      </c>
      <c r="BC6497" s="82">
        <f t="shared" si="118"/>
        <v>29.999529999999996</v>
      </c>
    </row>
    <row r="6498" spans="53:55" x14ac:dyDescent="0.25">
      <c r="BA6498" s="164" t="s">
        <v>6872</v>
      </c>
      <c r="BB6498" s="164">
        <v>24.792999999999999</v>
      </c>
      <c r="BC6498" s="82">
        <f t="shared" si="118"/>
        <v>29.999529999999996</v>
      </c>
    </row>
    <row r="6499" spans="53:55" x14ac:dyDescent="0.25">
      <c r="BA6499" s="164" t="s">
        <v>6873</v>
      </c>
      <c r="BB6499" s="164">
        <v>24.792999999999999</v>
      </c>
      <c r="BC6499" s="82">
        <f t="shared" si="118"/>
        <v>29.999529999999996</v>
      </c>
    </row>
    <row r="6500" spans="53:55" x14ac:dyDescent="0.25">
      <c r="BA6500" s="164" t="s">
        <v>6874</v>
      </c>
      <c r="BB6500" s="164">
        <v>24.792999999999999</v>
      </c>
      <c r="BC6500" s="82">
        <f t="shared" si="118"/>
        <v>29.999529999999996</v>
      </c>
    </row>
    <row r="6501" spans="53:55" x14ac:dyDescent="0.25">
      <c r="BA6501" s="164" t="s">
        <v>6875</v>
      </c>
      <c r="BB6501" s="164">
        <v>24.792999999999999</v>
      </c>
      <c r="BC6501" s="82">
        <f t="shared" si="118"/>
        <v>29.999529999999996</v>
      </c>
    </row>
    <row r="6502" spans="53:55" x14ac:dyDescent="0.25">
      <c r="BA6502" s="164" t="s">
        <v>6876</v>
      </c>
      <c r="BB6502" s="164">
        <v>24.792999999999999</v>
      </c>
      <c r="BC6502" s="82">
        <f t="shared" si="118"/>
        <v>29.999529999999996</v>
      </c>
    </row>
    <row r="6503" spans="53:55" x14ac:dyDescent="0.25">
      <c r="BA6503" s="164" t="s">
        <v>6877</v>
      </c>
      <c r="BB6503" s="164">
        <v>24.792999999999999</v>
      </c>
      <c r="BC6503" s="82">
        <f t="shared" si="118"/>
        <v>29.999529999999996</v>
      </c>
    </row>
    <row r="6504" spans="53:55" x14ac:dyDescent="0.25">
      <c r="BA6504" s="164" t="s">
        <v>6878</v>
      </c>
      <c r="BB6504" s="164">
        <v>128.09899999999999</v>
      </c>
      <c r="BC6504" s="82">
        <f t="shared" si="118"/>
        <v>154.99978999999999</v>
      </c>
    </row>
    <row r="6505" spans="53:55" x14ac:dyDescent="0.25">
      <c r="BA6505" s="164" t="s">
        <v>6879</v>
      </c>
      <c r="BB6505" s="164">
        <v>1331</v>
      </c>
      <c r="BC6505" s="82">
        <f t="shared" si="118"/>
        <v>1610.51</v>
      </c>
    </row>
    <row r="6506" spans="53:55" x14ac:dyDescent="0.25">
      <c r="BA6506" s="164" t="s">
        <v>6880</v>
      </c>
      <c r="BB6506" s="164">
        <v>1124</v>
      </c>
      <c r="BC6506" s="82">
        <f t="shared" si="118"/>
        <v>1360.04</v>
      </c>
    </row>
    <row r="6507" spans="53:55" x14ac:dyDescent="0.25">
      <c r="BA6507" s="164" t="s">
        <v>6881</v>
      </c>
      <c r="BB6507" s="164">
        <v>1331</v>
      </c>
      <c r="BC6507" s="82">
        <f t="shared" si="118"/>
        <v>1610.51</v>
      </c>
    </row>
    <row r="6508" spans="53:55" x14ac:dyDescent="0.25">
      <c r="BA6508" s="164" t="s">
        <v>6882</v>
      </c>
      <c r="BB6508" s="164">
        <v>969.42100000000005</v>
      </c>
      <c r="BC6508" s="82">
        <f t="shared" si="118"/>
        <v>1172.9994100000001</v>
      </c>
    </row>
    <row r="6509" spans="53:55" x14ac:dyDescent="0.25">
      <c r="BA6509" s="164" t="s">
        <v>6883</v>
      </c>
      <c r="BB6509" s="164">
        <v>1124</v>
      </c>
      <c r="BC6509" s="82">
        <f t="shared" si="118"/>
        <v>1360.04</v>
      </c>
    </row>
    <row r="6510" spans="53:55" x14ac:dyDescent="0.25">
      <c r="BA6510" s="164" t="s">
        <v>6884</v>
      </c>
      <c r="BB6510" s="164">
        <v>1331</v>
      </c>
      <c r="BC6510" s="82">
        <f t="shared" si="118"/>
        <v>1610.51</v>
      </c>
    </row>
    <row r="6511" spans="53:55" x14ac:dyDescent="0.25">
      <c r="BA6511" s="164" t="s">
        <v>6885</v>
      </c>
      <c r="BB6511" s="164">
        <v>1331</v>
      </c>
      <c r="BC6511" s="82">
        <f t="shared" si="118"/>
        <v>1610.51</v>
      </c>
    </row>
    <row r="6512" spans="53:55" x14ac:dyDescent="0.25">
      <c r="BA6512" s="164" t="s">
        <v>6886</v>
      </c>
      <c r="BB6512" s="164">
        <v>1200</v>
      </c>
      <c r="BC6512" s="82">
        <f t="shared" si="118"/>
        <v>1452</v>
      </c>
    </row>
    <row r="6513" spans="53:55" x14ac:dyDescent="0.25">
      <c r="BA6513" s="164" t="s">
        <v>6887</v>
      </c>
      <c r="BB6513" s="164">
        <v>1124</v>
      </c>
      <c r="BC6513" s="82">
        <f t="shared" si="118"/>
        <v>1360.04</v>
      </c>
    </row>
    <row r="6514" spans="53:55" x14ac:dyDescent="0.25">
      <c r="BA6514" s="164" t="s">
        <v>6888</v>
      </c>
      <c r="BB6514" s="164">
        <v>1124</v>
      </c>
      <c r="BC6514" s="82">
        <f t="shared" si="118"/>
        <v>1360.04</v>
      </c>
    </row>
    <row r="6515" spans="53:55" x14ac:dyDescent="0.25">
      <c r="BA6515" s="164" t="s">
        <v>6889</v>
      </c>
      <c r="BB6515" s="164">
        <v>1331</v>
      </c>
      <c r="BC6515" s="82">
        <f t="shared" si="118"/>
        <v>1610.51</v>
      </c>
    </row>
    <row r="6516" spans="53:55" x14ac:dyDescent="0.25">
      <c r="BA6516" s="164" t="s">
        <v>6890</v>
      </c>
      <c r="BB6516" s="164">
        <v>1295.06</v>
      </c>
      <c r="BC6516" s="82">
        <f t="shared" si="118"/>
        <v>1567.0225999999998</v>
      </c>
    </row>
    <row r="6517" spans="53:55" x14ac:dyDescent="0.25">
      <c r="BA6517" s="164" t="s">
        <v>6891</v>
      </c>
      <c r="BB6517" s="164">
        <v>1124</v>
      </c>
      <c r="BC6517" s="82">
        <f t="shared" si="118"/>
        <v>1360.04</v>
      </c>
    </row>
    <row r="6518" spans="53:55" x14ac:dyDescent="0.25">
      <c r="BA6518" s="164" t="s">
        <v>6892</v>
      </c>
      <c r="BB6518" s="164">
        <v>1331</v>
      </c>
      <c r="BC6518" s="82">
        <f t="shared" si="118"/>
        <v>1610.51</v>
      </c>
    </row>
    <row r="6519" spans="53:55" x14ac:dyDescent="0.25">
      <c r="BA6519" s="164" t="s">
        <v>6893</v>
      </c>
      <c r="BB6519" s="164">
        <v>1124</v>
      </c>
      <c r="BC6519" s="82">
        <f t="shared" si="118"/>
        <v>1360.04</v>
      </c>
    </row>
    <row r="6520" spans="53:55" x14ac:dyDescent="0.25">
      <c r="BA6520" s="164" t="s">
        <v>6894</v>
      </c>
      <c r="BB6520" s="164">
        <v>1331</v>
      </c>
      <c r="BC6520" s="82">
        <f t="shared" si="118"/>
        <v>1610.51</v>
      </c>
    </row>
    <row r="6521" spans="53:55" x14ac:dyDescent="0.25">
      <c r="BA6521" s="164" t="s">
        <v>6895</v>
      </c>
      <c r="BB6521" s="164">
        <v>1012.397</v>
      </c>
      <c r="BC6521" s="82">
        <f t="shared" si="118"/>
        <v>1225.00037</v>
      </c>
    </row>
    <row r="6522" spans="53:55" x14ac:dyDescent="0.25">
      <c r="BA6522" s="164" t="s">
        <v>6896</v>
      </c>
      <c r="BB6522" s="164">
        <v>1200</v>
      </c>
      <c r="BC6522" s="82">
        <f t="shared" si="118"/>
        <v>1452</v>
      </c>
    </row>
    <row r="6523" spans="53:55" x14ac:dyDescent="0.25">
      <c r="BA6523" s="164" t="s">
        <v>6897</v>
      </c>
      <c r="BB6523" s="164">
        <v>22.31</v>
      </c>
      <c r="BC6523" s="82">
        <f t="shared" si="118"/>
        <v>26.995099999999997</v>
      </c>
    </row>
    <row r="6524" spans="53:55" x14ac:dyDescent="0.25">
      <c r="BA6524" s="164" t="s">
        <v>6898</v>
      </c>
      <c r="BB6524" s="164">
        <v>23.29</v>
      </c>
      <c r="BC6524" s="82">
        <f t="shared" si="118"/>
        <v>28.180899999999998</v>
      </c>
    </row>
    <row r="6525" spans="53:55" x14ac:dyDescent="0.25">
      <c r="BA6525" s="164" t="s">
        <v>6899</v>
      </c>
      <c r="BB6525" s="164">
        <v>11.57</v>
      </c>
      <c r="BC6525" s="82">
        <f t="shared" si="118"/>
        <v>13.999700000000001</v>
      </c>
    </row>
    <row r="6526" spans="53:55" x14ac:dyDescent="0.25">
      <c r="BA6526" s="164" t="s">
        <v>6900</v>
      </c>
      <c r="BB6526" s="164">
        <v>16.53</v>
      </c>
      <c r="BC6526" s="82">
        <f t="shared" si="118"/>
        <v>20.001300000000001</v>
      </c>
    </row>
    <row r="6527" spans="53:55" x14ac:dyDescent="0.25">
      <c r="BA6527" s="164" t="s">
        <v>6901</v>
      </c>
      <c r="BB6527" s="164">
        <v>11.57</v>
      </c>
      <c r="BC6527" s="82">
        <f t="shared" si="118"/>
        <v>13.999700000000001</v>
      </c>
    </row>
    <row r="6528" spans="53:55" x14ac:dyDescent="0.25">
      <c r="BA6528" s="164" t="s">
        <v>6902</v>
      </c>
      <c r="BB6528" s="164">
        <v>12.39</v>
      </c>
      <c r="BC6528" s="82">
        <f t="shared" si="118"/>
        <v>14.991900000000001</v>
      </c>
    </row>
    <row r="6529" spans="53:55" x14ac:dyDescent="0.25">
      <c r="BA6529" s="164" t="s">
        <v>6903</v>
      </c>
      <c r="BB6529" s="164">
        <v>12.4</v>
      </c>
      <c r="BC6529" s="82">
        <f t="shared" si="118"/>
        <v>15.004</v>
      </c>
    </row>
    <row r="6530" spans="53:55" x14ac:dyDescent="0.25">
      <c r="BA6530" s="164" t="s">
        <v>6904</v>
      </c>
      <c r="BB6530" s="164">
        <v>16.53</v>
      </c>
      <c r="BC6530" s="82">
        <f t="shared" si="118"/>
        <v>20.001300000000001</v>
      </c>
    </row>
    <row r="6531" spans="53:55" x14ac:dyDescent="0.25">
      <c r="BA6531" s="164" t="s">
        <v>6905</v>
      </c>
      <c r="BB6531" s="164">
        <v>8.69</v>
      </c>
      <c r="BC6531" s="82">
        <f t="shared" ref="BC6531:BC6594" si="119">BB6531*1.21</f>
        <v>10.514899999999999</v>
      </c>
    </row>
    <row r="6532" spans="53:55" x14ac:dyDescent="0.25">
      <c r="BA6532" s="164" t="s">
        <v>6906</v>
      </c>
      <c r="BB6532" s="164">
        <v>11.57</v>
      </c>
      <c r="BC6532" s="82">
        <f t="shared" si="119"/>
        <v>13.999700000000001</v>
      </c>
    </row>
    <row r="6533" spans="53:55" x14ac:dyDescent="0.25">
      <c r="BA6533" s="164" t="s">
        <v>6907</v>
      </c>
      <c r="BB6533" s="164">
        <v>14.88</v>
      </c>
      <c r="BC6533" s="82">
        <f t="shared" si="119"/>
        <v>18.004799999999999</v>
      </c>
    </row>
    <row r="6534" spans="53:55" x14ac:dyDescent="0.25">
      <c r="BA6534" s="164" t="s">
        <v>6908</v>
      </c>
      <c r="BB6534" s="164">
        <v>31.405000000000001</v>
      </c>
      <c r="BC6534" s="82">
        <f t="shared" si="119"/>
        <v>38.000050000000002</v>
      </c>
    </row>
    <row r="6535" spans="53:55" x14ac:dyDescent="0.25">
      <c r="BA6535" s="164" t="s">
        <v>6909</v>
      </c>
      <c r="BB6535" s="164">
        <v>14.875999999999999</v>
      </c>
      <c r="BC6535" s="82">
        <f t="shared" si="119"/>
        <v>17.999959999999998</v>
      </c>
    </row>
    <row r="6536" spans="53:55" x14ac:dyDescent="0.25">
      <c r="BA6536" s="164" t="s">
        <v>6910</v>
      </c>
      <c r="BB6536" s="164">
        <v>145</v>
      </c>
      <c r="BC6536" s="82">
        <f t="shared" si="119"/>
        <v>175.45</v>
      </c>
    </row>
    <row r="6537" spans="53:55" x14ac:dyDescent="0.25">
      <c r="BA6537" s="164" t="s">
        <v>6911</v>
      </c>
      <c r="BB6537" s="164">
        <v>10.74</v>
      </c>
      <c r="BC6537" s="82">
        <f t="shared" si="119"/>
        <v>12.9954</v>
      </c>
    </row>
    <row r="6538" spans="53:55" x14ac:dyDescent="0.25">
      <c r="BA6538" s="164" t="s">
        <v>6912</v>
      </c>
      <c r="BB6538" s="164">
        <v>8.26</v>
      </c>
      <c r="BC6538" s="82">
        <f t="shared" si="119"/>
        <v>9.9946000000000002</v>
      </c>
    </row>
    <row r="6539" spans="53:55" x14ac:dyDescent="0.25">
      <c r="BA6539" s="164" t="s">
        <v>6913</v>
      </c>
      <c r="BB6539" s="164">
        <v>14.88</v>
      </c>
      <c r="BC6539" s="82">
        <f t="shared" si="119"/>
        <v>18.004799999999999</v>
      </c>
    </row>
    <row r="6540" spans="53:55" x14ac:dyDescent="0.25">
      <c r="BA6540" s="164" t="s">
        <v>6914</v>
      </c>
      <c r="BB6540" s="164">
        <v>9.92</v>
      </c>
      <c r="BC6540" s="82">
        <f t="shared" si="119"/>
        <v>12.0032</v>
      </c>
    </row>
    <row r="6541" spans="53:55" x14ac:dyDescent="0.25">
      <c r="BA6541" s="164" t="s">
        <v>6915</v>
      </c>
      <c r="BB6541" s="164">
        <v>9.92</v>
      </c>
      <c r="BC6541" s="82">
        <f t="shared" si="119"/>
        <v>12.0032</v>
      </c>
    </row>
    <row r="6542" spans="53:55" x14ac:dyDescent="0.25">
      <c r="BA6542" s="164" t="s">
        <v>6916</v>
      </c>
      <c r="BB6542" s="164">
        <v>9.92</v>
      </c>
      <c r="BC6542" s="82">
        <f t="shared" si="119"/>
        <v>12.0032</v>
      </c>
    </row>
    <row r="6543" spans="53:55" x14ac:dyDescent="0.25">
      <c r="BA6543" s="164" t="s">
        <v>6917</v>
      </c>
      <c r="BB6543" s="164">
        <v>4.96</v>
      </c>
      <c r="BC6543" s="82">
        <f t="shared" si="119"/>
        <v>6.0015999999999998</v>
      </c>
    </row>
    <row r="6544" spans="53:55" x14ac:dyDescent="0.25">
      <c r="BA6544" s="164" t="s">
        <v>6918</v>
      </c>
      <c r="BB6544" s="164">
        <v>454.55</v>
      </c>
      <c r="BC6544" s="82">
        <f t="shared" si="119"/>
        <v>550.00549999999998</v>
      </c>
    </row>
    <row r="6545" spans="53:55" x14ac:dyDescent="0.25">
      <c r="BA6545" s="164" t="s">
        <v>6919</v>
      </c>
      <c r="BB6545" s="164">
        <v>26.45</v>
      </c>
      <c r="BC6545" s="82">
        <f t="shared" si="119"/>
        <v>32.0045</v>
      </c>
    </row>
    <row r="6546" spans="53:55" x14ac:dyDescent="0.25">
      <c r="BA6546" s="164" t="s">
        <v>6920</v>
      </c>
      <c r="BB6546" s="164">
        <v>33.06</v>
      </c>
      <c r="BC6546" s="82">
        <f t="shared" si="119"/>
        <v>40.002600000000001</v>
      </c>
    </row>
    <row r="6547" spans="53:55" x14ac:dyDescent="0.25">
      <c r="BA6547" s="164" t="s">
        <v>6921</v>
      </c>
      <c r="BB6547" s="164">
        <v>4.13</v>
      </c>
      <c r="BC6547" s="82">
        <f t="shared" si="119"/>
        <v>4.9973000000000001</v>
      </c>
    </row>
    <row r="6548" spans="53:55" x14ac:dyDescent="0.25">
      <c r="BA6548" s="164" t="s">
        <v>6922</v>
      </c>
      <c r="BB6548" s="164">
        <v>61.984000000000002</v>
      </c>
      <c r="BC6548" s="82">
        <f t="shared" si="119"/>
        <v>75.000640000000004</v>
      </c>
    </row>
    <row r="6549" spans="53:55" x14ac:dyDescent="0.25">
      <c r="BA6549" s="164" t="s">
        <v>6923</v>
      </c>
      <c r="BB6549" s="164">
        <v>122.94</v>
      </c>
      <c r="BC6549" s="82">
        <f t="shared" si="119"/>
        <v>148.75739999999999</v>
      </c>
    </row>
    <row r="6550" spans="53:55" x14ac:dyDescent="0.25">
      <c r="BA6550" s="164" t="s">
        <v>6924</v>
      </c>
      <c r="BB6550" s="164">
        <v>288.43</v>
      </c>
      <c r="BC6550" s="82">
        <f t="shared" si="119"/>
        <v>349.00029999999998</v>
      </c>
    </row>
    <row r="6551" spans="53:55" x14ac:dyDescent="0.25">
      <c r="BA6551" s="164" t="s">
        <v>6925</v>
      </c>
      <c r="BB6551" s="164">
        <v>371.90100000000001</v>
      </c>
      <c r="BC6551" s="82">
        <f t="shared" si="119"/>
        <v>450.00020999999998</v>
      </c>
    </row>
    <row r="6552" spans="53:55" x14ac:dyDescent="0.25">
      <c r="BA6552" s="164" t="s">
        <v>6926</v>
      </c>
      <c r="BB6552" s="164">
        <v>144.62799999999999</v>
      </c>
      <c r="BC6552" s="82">
        <f t="shared" si="119"/>
        <v>174.99987999999999</v>
      </c>
    </row>
    <row r="6553" spans="53:55" x14ac:dyDescent="0.25">
      <c r="BA6553" s="164" t="s">
        <v>6927</v>
      </c>
      <c r="BB6553" s="164">
        <v>14.05</v>
      </c>
      <c r="BC6553" s="82">
        <f t="shared" si="119"/>
        <v>17.000499999999999</v>
      </c>
    </row>
    <row r="6554" spans="53:55" x14ac:dyDescent="0.25">
      <c r="BA6554" s="164" t="s">
        <v>6928</v>
      </c>
      <c r="BB6554" s="164">
        <v>227.27</v>
      </c>
      <c r="BC6554" s="82">
        <f t="shared" si="119"/>
        <v>274.99670000000003</v>
      </c>
    </row>
    <row r="6555" spans="53:55" x14ac:dyDescent="0.25">
      <c r="BA6555" s="164" t="s">
        <v>6929</v>
      </c>
      <c r="BB6555" s="164">
        <v>78.510000000000005</v>
      </c>
      <c r="BC6555" s="82">
        <f t="shared" si="119"/>
        <v>94.997100000000003</v>
      </c>
    </row>
    <row r="6556" spans="53:55" x14ac:dyDescent="0.25">
      <c r="BA6556" s="164" t="s">
        <v>6930</v>
      </c>
      <c r="BB6556" s="164">
        <v>7.44</v>
      </c>
      <c r="BC6556" s="82">
        <f t="shared" si="119"/>
        <v>9.0023999999999997</v>
      </c>
    </row>
    <row r="6557" spans="53:55" x14ac:dyDescent="0.25">
      <c r="BA6557" s="164" t="s">
        <v>6931</v>
      </c>
      <c r="BB6557" s="164">
        <v>132.23099999999999</v>
      </c>
      <c r="BC6557" s="82">
        <f t="shared" si="119"/>
        <v>159.99950999999999</v>
      </c>
    </row>
    <row r="6558" spans="53:55" x14ac:dyDescent="0.25">
      <c r="BA6558" s="164" t="s">
        <v>6932</v>
      </c>
      <c r="BB6558" s="164">
        <v>272.72699999999998</v>
      </c>
      <c r="BC6558" s="82">
        <f t="shared" si="119"/>
        <v>329.99966999999998</v>
      </c>
    </row>
    <row r="6559" spans="53:55" x14ac:dyDescent="0.25">
      <c r="BA6559" s="164" t="s">
        <v>6933</v>
      </c>
      <c r="BB6559" s="164">
        <v>82.644999999999996</v>
      </c>
      <c r="BC6559" s="82">
        <f t="shared" si="119"/>
        <v>100.00044999999999</v>
      </c>
    </row>
    <row r="6560" spans="53:55" x14ac:dyDescent="0.25">
      <c r="BA6560" s="164" t="s">
        <v>6934</v>
      </c>
      <c r="BB6560" s="164">
        <v>33.058</v>
      </c>
      <c r="BC6560" s="82">
        <f t="shared" si="119"/>
        <v>40.00018</v>
      </c>
    </row>
    <row r="6561" spans="53:55" x14ac:dyDescent="0.25">
      <c r="BA6561" s="164" t="s">
        <v>6935</v>
      </c>
      <c r="BB6561" s="164">
        <v>165.28899999999999</v>
      </c>
      <c r="BC6561" s="82">
        <f t="shared" si="119"/>
        <v>199.99968999999999</v>
      </c>
    </row>
    <row r="6562" spans="53:55" x14ac:dyDescent="0.25">
      <c r="BA6562" s="164" t="s">
        <v>6936</v>
      </c>
      <c r="BB6562" s="164">
        <v>495.86799999999999</v>
      </c>
      <c r="BC6562" s="82">
        <f t="shared" si="119"/>
        <v>600.00027999999998</v>
      </c>
    </row>
    <row r="6563" spans="53:55" x14ac:dyDescent="0.25">
      <c r="BA6563" s="164" t="s">
        <v>6937</v>
      </c>
      <c r="BB6563" s="164">
        <v>123.967</v>
      </c>
      <c r="BC6563" s="82">
        <f t="shared" si="119"/>
        <v>150.00006999999999</v>
      </c>
    </row>
    <row r="6564" spans="53:55" x14ac:dyDescent="0.25">
      <c r="BA6564" s="164" t="s">
        <v>6938</v>
      </c>
      <c r="BB6564" s="164">
        <v>49.587000000000003</v>
      </c>
      <c r="BC6564" s="82">
        <f t="shared" si="119"/>
        <v>60.00027</v>
      </c>
    </row>
    <row r="6565" spans="53:55" x14ac:dyDescent="0.25">
      <c r="BA6565" s="164" t="s">
        <v>6939</v>
      </c>
      <c r="BB6565" s="164">
        <v>247.934</v>
      </c>
      <c r="BC6565" s="82">
        <f t="shared" si="119"/>
        <v>300.00013999999999</v>
      </c>
    </row>
    <row r="6566" spans="53:55" x14ac:dyDescent="0.25">
      <c r="BA6566" s="164" t="s">
        <v>6940</v>
      </c>
      <c r="BB6566" s="164">
        <v>991.73599999999999</v>
      </c>
      <c r="BC6566" s="82">
        <f t="shared" si="119"/>
        <v>1200.00056</v>
      </c>
    </row>
    <row r="6567" spans="53:55" x14ac:dyDescent="0.25">
      <c r="BA6567" s="164" t="s">
        <v>6941</v>
      </c>
      <c r="BB6567" s="164">
        <v>545.45500000000004</v>
      </c>
      <c r="BC6567" s="82">
        <f t="shared" si="119"/>
        <v>660.00054999999998</v>
      </c>
    </row>
    <row r="6568" spans="53:55" x14ac:dyDescent="0.25">
      <c r="BA6568" s="164" t="s">
        <v>6942</v>
      </c>
      <c r="BB6568" s="164">
        <v>24.792999999999999</v>
      </c>
      <c r="BC6568" s="82">
        <f t="shared" si="119"/>
        <v>29.999529999999996</v>
      </c>
    </row>
    <row r="6569" spans="53:55" x14ac:dyDescent="0.25">
      <c r="BA6569" s="164" t="s">
        <v>6943</v>
      </c>
      <c r="BB6569" s="164">
        <v>12.397</v>
      </c>
      <c r="BC6569" s="82">
        <f t="shared" si="119"/>
        <v>15.00037</v>
      </c>
    </row>
    <row r="6570" spans="53:55" x14ac:dyDescent="0.25">
      <c r="BA6570" s="164" t="s">
        <v>6944</v>
      </c>
      <c r="BB6570" s="164">
        <v>28.099</v>
      </c>
      <c r="BC6570" s="82">
        <f t="shared" si="119"/>
        <v>33.999789999999997</v>
      </c>
    </row>
    <row r="6571" spans="53:55" x14ac:dyDescent="0.25">
      <c r="BA6571" s="164" t="s">
        <v>6945</v>
      </c>
      <c r="BB6571" s="164">
        <v>14.05</v>
      </c>
      <c r="BC6571" s="82">
        <f t="shared" si="119"/>
        <v>17.000499999999999</v>
      </c>
    </row>
    <row r="6572" spans="53:55" x14ac:dyDescent="0.25">
      <c r="BA6572" s="164" t="s">
        <v>6946</v>
      </c>
      <c r="BB6572" s="164">
        <v>2.0659999999999998</v>
      </c>
      <c r="BC6572" s="82">
        <f t="shared" si="119"/>
        <v>2.4998599999999995</v>
      </c>
    </row>
    <row r="6573" spans="53:55" x14ac:dyDescent="0.25">
      <c r="BA6573" s="164" t="s">
        <v>6947</v>
      </c>
      <c r="BB6573" s="164">
        <v>23.14</v>
      </c>
      <c r="BC6573" s="82">
        <f t="shared" si="119"/>
        <v>27.999400000000001</v>
      </c>
    </row>
    <row r="6574" spans="53:55" x14ac:dyDescent="0.25">
      <c r="BA6574" s="164" t="s">
        <v>6948</v>
      </c>
      <c r="BB6574" s="164">
        <v>16.529</v>
      </c>
      <c r="BC6574" s="82">
        <f t="shared" si="119"/>
        <v>20.00009</v>
      </c>
    </row>
    <row r="6575" spans="53:55" x14ac:dyDescent="0.25">
      <c r="BA6575" s="164" t="s">
        <v>6949</v>
      </c>
      <c r="BB6575" s="164">
        <v>136.36000000000001</v>
      </c>
      <c r="BC6575" s="82">
        <f t="shared" si="119"/>
        <v>164.99560000000002</v>
      </c>
    </row>
    <row r="6576" spans="53:55" x14ac:dyDescent="0.25">
      <c r="BA6576" s="164" t="s">
        <v>6950</v>
      </c>
      <c r="BB6576" s="164">
        <v>41.322000000000003</v>
      </c>
      <c r="BC6576" s="82">
        <f t="shared" si="119"/>
        <v>49.99962</v>
      </c>
    </row>
    <row r="6577" spans="53:55" x14ac:dyDescent="0.25">
      <c r="BA6577" s="164" t="s">
        <v>6951</v>
      </c>
      <c r="BB6577" s="164">
        <v>65</v>
      </c>
      <c r="BC6577" s="82">
        <f t="shared" si="119"/>
        <v>78.649999999999991</v>
      </c>
    </row>
    <row r="6578" spans="53:55" x14ac:dyDescent="0.25">
      <c r="BA6578" s="164" t="s">
        <v>6952</v>
      </c>
      <c r="BB6578" s="164">
        <v>12.397</v>
      </c>
      <c r="BC6578" s="82">
        <f t="shared" si="119"/>
        <v>15.00037</v>
      </c>
    </row>
    <row r="6579" spans="53:55" x14ac:dyDescent="0.25">
      <c r="BA6579" s="164" t="s">
        <v>6953</v>
      </c>
      <c r="BB6579" s="164">
        <v>20.661000000000001</v>
      </c>
      <c r="BC6579" s="82">
        <f t="shared" si="119"/>
        <v>24.99981</v>
      </c>
    </row>
    <row r="6580" spans="53:55" x14ac:dyDescent="0.25">
      <c r="BA6580" s="164" t="s">
        <v>6954</v>
      </c>
      <c r="BB6580" s="164">
        <v>16.529</v>
      </c>
      <c r="BC6580" s="82">
        <f t="shared" si="119"/>
        <v>20.00009</v>
      </c>
    </row>
    <row r="6581" spans="53:55" x14ac:dyDescent="0.25">
      <c r="BA6581" s="164" t="s">
        <v>6955</v>
      </c>
      <c r="BB6581" s="164">
        <v>24.79</v>
      </c>
      <c r="BC6581" s="82">
        <f t="shared" si="119"/>
        <v>29.995899999999999</v>
      </c>
    </row>
    <row r="6582" spans="53:55" x14ac:dyDescent="0.25">
      <c r="BA6582" s="164" t="s">
        <v>6956</v>
      </c>
      <c r="BB6582" s="164">
        <v>33.06</v>
      </c>
      <c r="BC6582" s="82">
        <f t="shared" si="119"/>
        <v>40.002600000000001</v>
      </c>
    </row>
    <row r="6583" spans="53:55" x14ac:dyDescent="0.25">
      <c r="BA6583" s="164" t="s">
        <v>6957</v>
      </c>
      <c r="BB6583" s="164">
        <v>33.06</v>
      </c>
      <c r="BC6583" s="82">
        <f t="shared" si="119"/>
        <v>40.002600000000001</v>
      </c>
    </row>
    <row r="6584" spans="53:55" x14ac:dyDescent="0.25">
      <c r="BA6584" s="164" t="s">
        <v>6958</v>
      </c>
      <c r="BB6584" s="164">
        <v>33.06</v>
      </c>
      <c r="BC6584" s="82">
        <f t="shared" si="119"/>
        <v>40.002600000000001</v>
      </c>
    </row>
    <row r="6585" spans="53:55" x14ac:dyDescent="0.25">
      <c r="BA6585" s="164" t="s">
        <v>6959</v>
      </c>
      <c r="BB6585" s="164">
        <v>36.363999999999997</v>
      </c>
      <c r="BC6585" s="82">
        <f t="shared" si="119"/>
        <v>44.000439999999998</v>
      </c>
    </row>
    <row r="6586" spans="53:55" x14ac:dyDescent="0.25">
      <c r="BA6586" s="164" t="s">
        <v>6960</v>
      </c>
      <c r="BB6586" s="164">
        <v>41.322000000000003</v>
      </c>
      <c r="BC6586" s="82">
        <f t="shared" si="119"/>
        <v>49.99962</v>
      </c>
    </row>
    <row r="6587" spans="53:55" x14ac:dyDescent="0.25">
      <c r="BA6587" s="164" t="s">
        <v>6961</v>
      </c>
      <c r="BB6587" s="164">
        <v>66.116</v>
      </c>
      <c r="BC6587" s="82">
        <f t="shared" si="119"/>
        <v>80.000360000000001</v>
      </c>
    </row>
    <row r="6588" spans="53:55" x14ac:dyDescent="0.25">
      <c r="BA6588" s="164" t="s">
        <v>6962</v>
      </c>
      <c r="BB6588" s="164">
        <v>10.74</v>
      </c>
      <c r="BC6588" s="82">
        <f t="shared" si="119"/>
        <v>12.9954</v>
      </c>
    </row>
    <row r="6589" spans="53:55" x14ac:dyDescent="0.25">
      <c r="BA6589" s="164" t="s">
        <v>6963</v>
      </c>
      <c r="BB6589" s="164">
        <v>8.2650000000000006</v>
      </c>
      <c r="BC6589" s="82">
        <f t="shared" si="119"/>
        <v>10.00065</v>
      </c>
    </row>
    <row r="6590" spans="53:55" x14ac:dyDescent="0.25">
      <c r="BA6590" s="164" t="s">
        <v>6964</v>
      </c>
      <c r="BB6590" s="164">
        <v>206.61</v>
      </c>
      <c r="BC6590" s="82">
        <f t="shared" si="119"/>
        <v>249.99810000000002</v>
      </c>
    </row>
    <row r="6591" spans="53:55" x14ac:dyDescent="0.25">
      <c r="BA6591" s="164" t="s">
        <v>6965</v>
      </c>
      <c r="BB6591" s="164">
        <v>54.545000000000002</v>
      </c>
      <c r="BC6591" s="82">
        <f t="shared" si="119"/>
        <v>65.999449999999996</v>
      </c>
    </row>
    <row r="6592" spans="53:55" x14ac:dyDescent="0.25">
      <c r="BA6592" s="164" t="s">
        <v>6966</v>
      </c>
      <c r="BB6592" s="164">
        <v>0.496</v>
      </c>
      <c r="BC6592" s="82">
        <f t="shared" si="119"/>
        <v>0.60016000000000003</v>
      </c>
    </row>
    <row r="6593" spans="53:55" x14ac:dyDescent="0.25">
      <c r="BA6593" s="164" t="s">
        <v>6967</v>
      </c>
      <c r="BB6593" s="164">
        <v>82.644999999999996</v>
      </c>
      <c r="BC6593" s="82">
        <f t="shared" si="119"/>
        <v>100.00044999999999</v>
      </c>
    </row>
    <row r="6594" spans="53:55" x14ac:dyDescent="0.25">
      <c r="BA6594" s="164" t="s">
        <v>6968</v>
      </c>
      <c r="BB6594" s="164">
        <v>29.751999999999999</v>
      </c>
      <c r="BC6594" s="82">
        <f t="shared" si="119"/>
        <v>35.999919999999996</v>
      </c>
    </row>
    <row r="6595" spans="53:55" x14ac:dyDescent="0.25">
      <c r="BA6595" s="164" t="s">
        <v>6969</v>
      </c>
      <c r="BB6595" s="164">
        <v>16.529</v>
      </c>
      <c r="BC6595" s="82">
        <f t="shared" ref="BC6595:BC6658" si="120">BB6595*1.21</f>
        <v>20.00009</v>
      </c>
    </row>
    <row r="6596" spans="53:55" x14ac:dyDescent="0.25">
      <c r="BA6596" s="164" t="s">
        <v>6970</v>
      </c>
      <c r="BB6596" s="164">
        <v>28.925999999999998</v>
      </c>
      <c r="BC6596" s="82">
        <f t="shared" si="120"/>
        <v>35.000459999999997</v>
      </c>
    </row>
    <row r="6597" spans="53:55" x14ac:dyDescent="0.25">
      <c r="BA6597" s="164" t="s">
        <v>6971</v>
      </c>
      <c r="BB6597" s="164">
        <v>14.875999999999999</v>
      </c>
      <c r="BC6597" s="82">
        <f t="shared" si="120"/>
        <v>17.999959999999998</v>
      </c>
    </row>
    <row r="6598" spans="53:55" x14ac:dyDescent="0.25">
      <c r="BA6598" s="164" t="s">
        <v>6972</v>
      </c>
      <c r="BB6598" s="164">
        <v>11.57</v>
      </c>
      <c r="BC6598" s="82">
        <f t="shared" si="120"/>
        <v>13.999700000000001</v>
      </c>
    </row>
    <row r="6599" spans="53:55" x14ac:dyDescent="0.25">
      <c r="BA6599" s="164" t="s">
        <v>6973</v>
      </c>
      <c r="BB6599" s="164">
        <v>15.7</v>
      </c>
      <c r="BC6599" s="82">
        <f t="shared" si="120"/>
        <v>18.997</v>
      </c>
    </row>
    <row r="6600" spans="53:55" x14ac:dyDescent="0.25">
      <c r="BA6600" s="164" t="s">
        <v>6974</v>
      </c>
      <c r="BB6600" s="164">
        <v>135.53700000000001</v>
      </c>
      <c r="BC6600" s="82">
        <f t="shared" si="120"/>
        <v>163.99977000000001</v>
      </c>
    </row>
    <row r="6601" spans="53:55" x14ac:dyDescent="0.25">
      <c r="BA6601" s="164" t="s">
        <v>6975</v>
      </c>
      <c r="BB6601" s="164">
        <v>83.471000000000004</v>
      </c>
      <c r="BC6601" s="82">
        <f t="shared" si="120"/>
        <v>100.99991</v>
      </c>
    </row>
    <row r="6602" spans="53:55" x14ac:dyDescent="0.25">
      <c r="BA6602" s="164" t="s">
        <v>6976</v>
      </c>
      <c r="BB6602" s="164">
        <v>90.082999999999998</v>
      </c>
      <c r="BC6602" s="82">
        <f t="shared" si="120"/>
        <v>109.00042999999999</v>
      </c>
    </row>
    <row r="6603" spans="53:55" x14ac:dyDescent="0.25">
      <c r="BA6603" s="164" t="s">
        <v>6977</v>
      </c>
      <c r="BB6603" s="164">
        <v>202.47900000000001</v>
      </c>
      <c r="BC6603" s="82">
        <f t="shared" si="120"/>
        <v>244.99959000000001</v>
      </c>
    </row>
    <row r="6604" spans="53:55" x14ac:dyDescent="0.25">
      <c r="BA6604" s="164" t="s">
        <v>6978</v>
      </c>
      <c r="BB6604" s="164">
        <v>168.595</v>
      </c>
      <c r="BC6604" s="82">
        <f t="shared" si="120"/>
        <v>203.99994999999998</v>
      </c>
    </row>
    <row r="6605" spans="53:55" x14ac:dyDescent="0.25">
      <c r="BA6605" s="164" t="s">
        <v>6979</v>
      </c>
      <c r="BB6605" s="164">
        <v>28.925999999999998</v>
      </c>
      <c r="BC6605" s="82">
        <f t="shared" si="120"/>
        <v>35.000459999999997</v>
      </c>
    </row>
    <row r="6606" spans="53:55" x14ac:dyDescent="0.25">
      <c r="BA6606" s="164" t="s">
        <v>6980</v>
      </c>
      <c r="BB6606" s="164">
        <v>15.702</v>
      </c>
      <c r="BC6606" s="82">
        <f t="shared" si="120"/>
        <v>18.999420000000001</v>
      </c>
    </row>
    <row r="6607" spans="53:55" x14ac:dyDescent="0.25">
      <c r="BA6607" s="164" t="s">
        <v>6981</v>
      </c>
      <c r="BB6607" s="164">
        <v>20.661000000000001</v>
      </c>
      <c r="BC6607" s="82">
        <f t="shared" si="120"/>
        <v>24.99981</v>
      </c>
    </row>
    <row r="6608" spans="53:55" x14ac:dyDescent="0.25">
      <c r="BA6608" s="164" t="s">
        <v>6982</v>
      </c>
      <c r="BB6608" s="164">
        <v>38.843000000000004</v>
      </c>
      <c r="BC6608" s="82">
        <f t="shared" si="120"/>
        <v>47.000030000000002</v>
      </c>
    </row>
    <row r="6609" spans="53:55" x14ac:dyDescent="0.25">
      <c r="BA6609" s="164" t="s">
        <v>6983</v>
      </c>
      <c r="BB6609" s="164">
        <v>47.933999999999997</v>
      </c>
      <c r="BC6609" s="82">
        <f t="shared" si="120"/>
        <v>58.000139999999995</v>
      </c>
    </row>
    <row r="6610" spans="53:55" x14ac:dyDescent="0.25">
      <c r="BA6610" s="164" t="s">
        <v>6984</v>
      </c>
      <c r="BB6610" s="164">
        <v>57.850999999999999</v>
      </c>
      <c r="BC6610" s="82">
        <f t="shared" si="120"/>
        <v>69.999709999999993</v>
      </c>
    </row>
    <row r="6611" spans="53:55" x14ac:dyDescent="0.25">
      <c r="BA6611" s="164" t="s">
        <v>6985</v>
      </c>
      <c r="BB6611" s="164">
        <v>96.694000000000003</v>
      </c>
      <c r="BC6611" s="82">
        <f t="shared" si="120"/>
        <v>116.99974</v>
      </c>
    </row>
    <row r="6612" spans="53:55" x14ac:dyDescent="0.25">
      <c r="BA6612" s="164" t="s">
        <v>6986</v>
      </c>
      <c r="BB6612" s="164">
        <v>31.405000000000001</v>
      </c>
      <c r="BC6612" s="82">
        <f t="shared" si="120"/>
        <v>38.000050000000002</v>
      </c>
    </row>
    <row r="6613" spans="53:55" x14ac:dyDescent="0.25">
      <c r="BA6613" s="164" t="s">
        <v>6987</v>
      </c>
      <c r="BB6613" s="164">
        <v>46.280999999999999</v>
      </c>
      <c r="BC6613" s="82">
        <f t="shared" si="120"/>
        <v>56.000009999999996</v>
      </c>
    </row>
    <row r="6614" spans="53:55" x14ac:dyDescent="0.25">
      <c r="BA6614" s="164" t="s">
        <v>6988</v>
      </c>
      <c r="BB6614" s="164">
        <v>57.850999999999999</v>
      </c>
      <c r="BC6614" s="82">
        <f t="shared" si="120"/>
        <v>69.999709999999993</v>
      </c>
    </row>
    <row r="6615" spans="53:55" x14ac:dyDescent="0.25">
      <c r="BA6615" s="164" t="s">
        <v>6989</v>
      </c>
      <c r="BB6615" s="164">
        <v>74.38</v>
      </c>
      <c r="BC6615" s="82">
        <f t="shared" si="120"/>
        <v>89.999799999999993</v>
      </c>
    </row>
    <row r="6616" spans="53:55" x14ac:dyDescent="0.25">
      <c r="BA6616" s="164" t="s">
        <v>6990</v>
      </c>
      <c r="BB6616" s="164">
        <v>47.933999999999997</v>
      </c>
      <c r="BC6616" s="82">
        <f t="shared" si="120"/>
        <v>58.000139999999995</v>
      </c>
    </row>
    <row r="6617" spans="53:55" x14ac:dyDescent="0.25">
      <c r="BA6617" s="164" t="s">
        <v>6991</v>
      </c>
      <c r="BB6617" s="164">
        <v>65.289000000000001</v>
      </c>
      <c r="BC6617" s="82">
        <f t="shared" si="120"/>
        <v>78.999690000000001</v>
      </c>
    </row>
    <row r="6618" spans="53:55" x14ac:dyDescent="0.25">
      <c r="BA6618" s="164" t="s">
        <v>6992</v>
      </c>
      <c r="BB6618" s="164">
        <v>28.925999999999998</v>
      </c>
      <c r="BC6618" s="82">
        <f t="shared" si="120"/>
        <v>35.000459999999997</v>
      </c>
    </row>
    <row r="6619" spans="53:55" x14ac:dyDescent="0.25">
      <c r="BA6619" s="164" t="s">
        <v>6993</v>
      </c>
      <c r="BB6619" s="164">
        <v>31.405000000000001</v>
      </c>
      <c r="BC6619" s="82">
        <f t="shared" si="120"/>
        <v>38.000050000000002</v>
      </c>
    </row>
    <row r="6620" spans="53:55" x14ac:dyDescent="0.25">
      <c r="BA6620" s="164" t="s">
        <v>6994</v>
      </c>
      <c r="BB6620" s="164">
        <v>38.843000000000004</v>
      </c>
      <c r="BC6620" s="82">
        <f t="shared" si="120"/>
        <v>47.000030000000002</v>
      </c>
    </row>
    <row r="6621" spans="53:55" x14ac:dyDescent="0.25">
      <c r="BA6621" s="164" t="s">
        <v>6995</v>
      </c>
      <c r="BB6621" s="164">
        <v>33.884</v>
      </c>
      <c r="BC6621" s="82">
        <f t="shared" si="120"/>
        <v>40.999639999999999</v>
      </c>
    </row>
    <row r="6622" spans="53:55" x14ac:dyDescent="0.25">
      <c r="BA6622" s="164" t="s">
        <v>6996</v>
      </c>
      <c r="BB6622" s="164">
        <v>28.925999999999998</v>
      </c>
      <c r="BC6622" s="82">
        <f t="shared" si="120"/>
        <v>35.000459999999997</v>
      </c>
    </row>
    <row r="6623" spans="53:55" x14ac:dyDescent="0.25">
      <c r="BA6623" s="164" t="s">
        <v>6997</v>
      </c>
      <c r="BB6623" s="164">
        <v>33.884</v>
      </c>
      <c r="BC6623" s="82">
        <f t="shared" si="120"/>
        <v>40.999639999999999</v>
      </c>
    </row>
    <row r="6624" spans="53:55" x14ac:dyDescent="0.25">
      <c r="BA6624" s="164" t="s">
        <v>6998</v>
      </c>
      <c r="BB6624" s="164">
        <v>41.322000000000003</v>
      </c>
      <c r="BC6624" s="82">
        <f t="shared" si="120"/>
        <v>49.99962</v>
      </c>
    </row>
    <row r="6625" spans="53:55" x14ac:dyDescent="0.25">
      <c r="BA6625" s="164" t="s">
        <v>6999</v>
      </c>
      <c r="BB6625" s="164">
        <v>71.900999999999996</v>
      </c>
      <c r="BC6625" s="82">
        <f t="shared" si="120"/>
        <v>87.000209999999996</v>
      </c>
    </row>
    <row r="6626" spans="53:55" x14ac:dyDescent="0.25">
      <c r="BA6626" s="164" t="s">
        <v>7000</v>
      </c>
      <c r="BB6626" s="164">
        <v>31.405000000000001</v>
      </c>
      <c r="BC6626" s="82">
        <f t="shared" si="120"/>
        <v>38.000050000000002</v>
      </c>
    </row>
    <row r="6627" spans="53:55" x14ac:dyDescent="0.25">
      <c r="BA6627" s="164" t="s">
        <v>7001</v>
      </c>
      <c r="BB6627" s="164">
        <v>36.363999999999997</v>
      </c>
      <c r="BC6627" s="82">
        <f t="shared" si="120"/>
        <v>44.000439999999998</v>
      </c>
    </row>
    <row r="6628" spans="53:55" x14ac:dyDescent="0.25">
      <c r="BA6628" s="164" t="s">
        <v>7002</v>
      </c>
      <c r="BB6628" s="164">
        <v>43.802</v>
      </c>
      <c r="BC6628" s="82">
        <f t="shared" si="120"/>
        <v>53.000419999999998</v>
      </c>
    </row>
    <row r="6629" spans="53:55" x14ac:dyDescent="0.25">
      <c r="BA6629" s="164" t="s">
        <v>7003</v>
      </c>
      <c r="BB6629" s="164">
        <v>52.893000000000001</v>
      </c>
      <c r="BC6629" s="82">
        <f t="shared" si="120"/>
        <v>64.000529999999998</v>
      </c>
    </row>
    <row r="6630" spans="53:55" x14ac:dyDescent="0.25">
      <c r="BA6630" s="164" t="s">
        <v>7004</v>
      </c>
      <c r="BB6630" s="164">
        <v>76.86</v>
      </c>
      <c r="BC6630" s="82">
        <f t="shared" si="120"/>
        <v>93.000599999999991</v>
      </c>
    </row>
    <row r="6631" spans="53:55" x14ac:dyDescent="0.25">
      <c r="BA6631" s="164" t="s">
        <v>7005</v>
      </c>
      <c r="BB6631" s="164">
        <v>96.694000000000003</v>
      </c>
      <c r="BC6631" s="82">
        <f t="shared" si="120"/>
        <v>116.99974</v>
      </c>
    </row>
    <row r="6632" spans="53:55" x14ac:dyDescent="0.25">
      <c r="BA6632" s="164" t="s">
        <v>7006</v>
      </c>
      <c r="BB6632" s="164">
        <v>4.1319999999999997</v>
      </c>
      <c r="BC6632" s="82">
        <f t="shared" si="120"/>
        <v>4.9997199999999991</v>
      </c>
    </row>
    <row r="6633" spans="53:55" x14ac:dyDescent="0.25">
      <c r="BA6633" s="164" t="s">
        <v>7007</v>
      </c>
      <c r="BB6633" s="164">
        <v>4.1319999999999997</v>
      </c>
      <c r="BC6633" s="82">
        <f t="shared" si="120"/>
        <v>4.9997199999999991</v>
      </c>
    </row>
    <row r="6634" spans="53:55" x14ac:dyDescent="0.25">
      <c r="BA6634" s="164" t="s">
        <v>7008</v>
      </c>
      <c r="BB6634" s="164">
        <v>9.0909999999999993</v>
      </c>
      <c r="BC6634" s="82">
        <f t="shared" si="120"/>
        <v>11.000109999999999</v>
      </c>
    </row>
    <row r="6635" spans="53:55" x14ac:dyDescent="0.25">
      <c r="BA6635" s="164" t="s">
        <v>7009</v>
      </c>
      <c r="BB6635" s="164">
        <v>4.1319999999999997</v>
      </c>
      <c r="BC6635" s="82">
        <f t="shared" si="120"/>
        <v>4.9997199999999991</v>
      </c>
    </row>
    <row r="6636" spans="53:55" x14ac:dyDescent="0.25">
      <c r="BA6636" s="164" t="s">
        <v>7010</v>
      </c>
      <c r="BB6636" s="164">
        <v>4.1319999999999997</v>
      </c>
      <c r="BC6636" s="82">
        <f t="shared" si="120"/>
        <v>4.9997199999999991</v>
      </c>
    </row>
    <row r="6637" spans="53:55" x14ac:dyDescent="0.25">
      <c r="BA6637" s="164" t="s">
        <v>7011</v>
      </c>
      <c r="BB6637" s="164">
        <v>4.1319999999999997</v>
      </c>
      <c r="BC6637" s="82">
        <f t="shared" si="120"/>
        <v>4.9997199999999991</v>
      </c>
    </row>
    <row r="6638" spans="53:55" x14ac:dyDescent="0.25">
      <c r="BA6638" s="164" t="s">
        <v>7012</v>
      </c>
      <c r="BB6638" s="164">
        <v>4.1319999999999997</v>
      </c>
      <c r="BC6638" s="82">
        <f t="shared" si="120"/>
        <v>4.9997199999999991</v>
      </c>
    </row>
    <row r="6639" spans="53:55" x14ac:dyDescent="0.25">
      <c r="BA6639" s="164" t="s">
        <v>7013</v>
      </c>
      <c r="BB6639" s="164">
        <v>9.9169999999999998</v>
      </c>
      <c r="BC6639" s="82">
        <f t="shared" si="120"/>
        <v>11.99957</v>
      </c>
    </row>
    <row r="6640" spans="53:55" x14ac:dyDescent="0.25">
      <c r="BA6640" s="164" t="s">
        <v>7014</v>
      </c>
      <c r="BB6640" s="164">
        <v>14.875999999999999</v>
      </c>
      <c r="BC6640" s="82">
        <f t="shared" si="120"/>
        <v>17.999959999999998</v>
      </c>
    </row>
    <row r="6641" spans="53:55" x14ac:dyDescent="0.25">
      <c r="BA6641" s="164" t="s">
        <v>7015</v>
      </c>
      <c r="BB6641" s="164">
        <v>4.9589999999999996</v>
      </c>
      <c r="BC6641" s="82">
        <f t="shared" si="120"/>
        <v>6.0003899999999994</v>
      </c>
    </row>
    <row r="6642" spans="53:55" x14ac:dyDescent="0.25">
      <c r="BA6642" s="164" t="s">
        <v>7016</v>
      </c>
      <c r="BB6642" s="164">
        <v>4.9589999999999996</v>
      </c>
      <c r="BC6642" s="82">
        <f t="shared" si="120"/>
        <v>6.0003899999999994</v>
      </c>
    </row>
    <row r="6643" spans="53:55" x14ac:dyDescent="0.25">
      <c r="BA6643" s="164" t="s">
        <v>7017</v>
      </c>
      <c r="BB6643" s="164">
        <v>33.884</v>
      </c>
      <c r="BC6643" s="82">
        <f t="shared" si="120"/>
        <v>40.999639999999999</v>
      </c>
    </row>
    <row r="6644" spans="53:55" x14ac:dyDescent="0.25">
      <c r="BA6644" s="164" t="s">
        <v>7018</v>
      </c>
      <c r="BB6644" s="164">
        <v>33.884</v>
      </c>
      <c r="BC6644" s="82">
        <f t="shared" si="120"/>
        <v>40.999639999999999</v>
      </c>
    </row>
    <row r="6645" spans="53:55" x14ac:dyDescent="0.25">
      <c r="BA6645" s="164" t="s">
        <v>7019</v>
      </c>
      <c r="BB6645" s="164">
        <v>47.933999999999997</v>
      </c>
      <c r="BC6645" s="82">
        <f t="shared" si="120"/>
        <v>58.000139999999995</v>
      </c>
    </row>
    <row r="6646" spans="53:55" x14ac:dyDescent="0.25">
      <c r="BA6646" s="164" t="s">
        <v>7020</v>
      </c>
      <c r="BB6646" s="164">
        <v>47.933999999999997</v>
      </c>
      <c r="BC6646" s="82">
        <f t="shared" si="120"/>
        <v>58.000139999999995</v>
      </c>
    </row>
    <row r="6647" spans="53:55" x14ac:dyDescent="0.25">
      <c r="BA6647" s="164" t="s">
        <v>7021</v>
      </c>
      <c r="BB6647" s="164">
        <v>12.397</v>
      </c>
      <c r="BC6647" s="82">
        <f t="shared" si="120"/>
        <v>15.00037</v>
      </c>
    </row>
    <row r="6648" spans="53:55" x14ac:dyDescent="0.25">
      <c r="BA6648" s="164" t="s">
        <v>7022</v>
      </c>
      <c r="BB6648" s="164">
        <v>4.1319999999999997</v>
      </c>
      <c r="BC6648" s="82">
        <f t="shared" si="120"/>
        <v>4.9997199999999991</v>
      </c>
    </row>
    <row r="6649" spans="53:55" x14ac:dyDescent="0.25">
      <c r="BA6649" s="164" t="s">
        <v>7023</v>
      </c>
      <c r="BB6649" s="164">
        <v>4.1319999999999997</v>
      </c>
      <c r="BC6649" s="82">
        <f t="shared" si="120"/>
        <v>4.9997199999999991</v>
      </c>
    </row>
    <row r="6650" spans="53:55" x14ac:dyDescent="0.25">
      <c r="BA6650" s="164" t="s">
        <v>7024</v>
      </c>
      <c r="BB6650" s="164">
        <v>4.1319999999999997</v>
      </c>
      <c r="BC6650" s="82">
        <f t="shared" si="120"/>
        <v>4.9997199999999991</v>
      </c>
    </row>
    <row r="6651" spans="53:55" x14ac:dyDescent="0.25">
      <c r="BA6651" s="164" t="s">
        <v>7025</v>
      </c>
      <c r="BB6651" s="164">
        <v>4.1319999999999997</v>
      </c>
      <c r="BC6651" s="82">
        <f t="shared" si="120"/>
        <v>4.9997199999999991</v>
      </c>
    </row>
    <row r="6652" spans="53:55" x14ac:dyDescent="0.25">
      <c r="BA6652" s="164" t="s">
        <v>7026</v>
      </c>
      <c r="BB6652" s="164">
        <v>9.0909999999999993</v>
      </c>
      <c r="BC6652" s="82">
        <f t="shared" si="120"/>
        <v>11.000109999999999</v>
      </c>
    </row>
    <row r="6653" spans="53:55" x14ac:dyDescent="0.25">
      <c r="BA6653" s="164" t="s">
        <v>7027</v>
      </c>
      <c r="BB6653" s="164">
        <v>4.1319999999999997</v>
      </c>
      <c r="BC6653" s="82">
        <f t="shared" si="120"/>
        <v>4.9997199999999991</v>
      </c>
    </row>
    <row r="6654" spans="53:55" x14ac:dyDescent="0.25">
      <c r="BA6654" s="164" t="s">
        <v>7028</v>
      </c>
      <c r="BB6654" s="164">
        <v>4.1319999999999997</v>
      </c>
      <c r="BC6654" s="82">
        <f t="shared" si="120"/>
        <v>4.9997199999999991</v>
      </c>
    </row>
    <row r="6655" spans="53:55" x14ac:dyDescent="0.25">
      <c r="BA6655" s="164" t="s">
        <v>7029</v>
      </c>
      <c r="BB6655" s="164">
        <v>4.1319999999999997</v>
      </c>
      <c r="BC6655" s="82">
        <f t="shared" si="120"/>
        <v>4.9997199999999991</v>
      </c>
    </row>
    <row r="6656" spans="53:55" x14ac:dyDescent="0.25">
      <c r="BA6656" s="164" t="s">
        <v>7030</v>
      </c>
      <c r="BB6656" s="164">
        <v>9.9169999999999998</v>
      </c>
      <c r="BC6656" s="82">
        <f t="shared" si="120"/>
        <v>11.99957</v>
      </c>
    </row>
    <row r="6657" spans="53:55" x14ac:dyDescent="0.25">
      <c r="BA6657" s="164" t="s">
        <v>7031</v>
      </c>
      <c r="BB6657" s="164">
        <v>14.875999999999999</v>
      </c>
      <c r="BC6657" s="82">
        <f t="shared" si="120"/>
        <v>17.999959999999998</v>
      </c>
    </row>
    <row r="6658" spans="53:55" x14ac:dyDescent="0.25">
      <c r="BA6658" s="164" t="s">
        <v>7032</v>
      </c>
      <c r="BB6658" s="164">
        <v>4.9589999999999996</v>
      </c>
      <c r="BC6658" s="82">
        <f t="shared" si="120"/>
        <v>6.0003899999999994</v>
      </c>
    </row>
    <row r="6659" spans="53:55" x14ac:dyDescent="0.25">
      <c r="BA6659" s="164" t="s">
        <v>7033</v>
      </c>
      <c r="BB6659" s="164">
        <v>4.9589999999999996</v>
      </c>
      <c r="BC6659" s="82">
        <f t="shared" ref="BC6659:BC6722" si="121">BB6659*1.21</f>
        <v>6.0003899999999994</v>
      </c>
    </row>
    <row r="6660" spans="53:55" x14ac:dyDescent="0.25">
      <c r="BA6660" s="164" t="s">
        <v>7034</v>
      </c>
      <c r="BB6660" s="164">
        <v>41.322000000000003</v>
      </c>
      <c r="BC6660" s="82">
        <f t="shared" si="121"/>
        <v>49.99962</v>
      </c>
    </row>
    <row r="6661" spans="53:55" x14ac:dyDescent="0.25">
      <c r="BA6661" s="164" t="s">
        <v>7035</v>
      </c>
      <c r="BB6661" s="164">
        <v>41.322000000000003</v>
      </c>
      <c r="BC6661" s="82">
        <f t="shared" si="121"/>
        <v>49.99962</v>
      </c>
    </row>
    <row r="6662" spans="53:55" x14ac:dyDescent="0.25">
      <c r="BA6662" s="164" t="s">
        <v>7036</v>
      </c>
      <c r="BB6662" s="164">
        <v>67.769000000000005</v>
      </c>
      <c r="BC6662" s="82">
        <f t="shared" si="121"/>
        <v>82.000489999999999</v>
      </c>
    </row>
    <row r="6663" spans="53:55" x14ac:dyDescent="0.25">
      <c r="BA6663" s="164" t="s">
        <v>7037</v>
      </c>
      <c r="BB6663" s="164">
        <v>67.769000000000005</v>
      </c>
      <c r="BC6663" s="82">
        <f t="shared" si="121"/>
        <v>82.000489999999999</v>
      </c>
    </row>
    <row r="6664" spans="53:55" x14ac:dyDescent="0.25">
      <c r="BA6664" s="164" t="s">
        <v>7038</v>
      </c>
      <c r="BB6664" s="164">
        <v>12.397</v>
      </c>
      <c r="BC6664" s="82">
        <f t="shared" si="121"/>
        <v>15.00037</v>
      </c>
    </row>
    <row r="6665" spans="53:55" x14ac:dyDescent="0.25">
      <c r="BA6665" s="164" t="s">
        <v>7039</v>
      </c>
      <c r="BB6665" s="164">
        <v>4.1319999999999997</v>
      </c>
      <c r="BC6665" s="82">
        <f t="shared" si="121"/>
        <v>4.9997199999999991</v>
      </c>
    </row>
    <row r="6666" spans="53:55" x14ac:dyDescent="0.25">
      <c r="BA6666" s="164" t="s">
        <v>7040</v>
      </c>
      <c r="BB6666" s="164">
        <v>4.1319999999999997</v>
      </c>
      <c r="BC6666" s="82">
        <f t="shared" si="121"/>
        <v>4.9997199999999991</v>
      </c>
    </row>
    <row r="6667" spans="53:55" x14ac:dyDescent="0.25">
      <c r="BA6667" s="164" t="s">
        <v>7041</v>
      </c>
      <c r="BB6667" s="164">
        <v>4.9589999999999996</v>
      </c>
      <c r="BC6667" s="82">
        <f t="shared" si="121"/>
        <v>6.0003899999999994</v>
      </c>
    </row>
    <row r="6668" spans="53:55" x14ac:dyDescent="0.25">
      <c r="BA6668" s="164" t="s">
        <v>7042</v>
      </c>
      <c r="BB6668" s="164">
        <v>4.1319999999999997</v>
      </c>
      <c r="BC6668" s="82">
        <f t="shared" si="121"/>
        <v>4.9997199999999991</v>
      </c>
    </row>
    <row r="6669" spans="53:55" x14ac:dyDescent="0.25">
      <c r="BA6669" s="164" t="s">
        <v>7043</v>
      </c>
      <c r="BB6669" s="164">
        <v>4.1319999999999997</v>
      </c>
      <c r="BC6669" s="82">
        <f t="shared" si="121"/>
        <v>4.9997199999999991</v>
      </c>
    </row>
    <row r="6670" spans="53:55" x14ac:dyDescent="0.25">
      <c r="BA6670" s="164" t="s">
        <v>7044</v>
      </c>
      <c r="BB6670" s="164">
        <v>9.9169999999999998</v>
      </c>
      <c r="BC6670" s="82">
        <f t="shared" si="121"/>
        <v>11.99957</v>
      </c>
    </row>
    <row r="6671" spans="53:55" x14ac:dyDescent="0.25">
      <c r="BA6671" s="164" t="s">
        <v>7045</v>
      </c>
      <c r="BB6671" s="164">
        <v>4.1319999999999997</v>
      </c>
      <c r="BC6671" s="82">
        <f t="shared" si="121"/>
        <v>4.9997199999999991</v>
      </c>
    </row>
    <row r="6672" spans="53:55" x14ac:dyDescent="0.25">
      <c r="BA6672" s="164" t="s">
        <v>7046</v>
      </c>
      <c r="BB6672" s="164">
        <v>12.397</v>
      </c>
      <c r="BC6672" s="82">
        <f t="shared" si="121"/>
        <v>15.00037</v>
      </c>
    </row>
    <row r="6673" spans="53:55" x14ac:dyDescent="0.25">
      <c r="BA6673" s="164" t="s">
        <v>7047</v>
      </c>
      <c r="BB6673" s="164">
        <v>19.835000000000001</v>
      </c>
      <c r="BC6673" s="82">
        <f t="shared" si="121"/>
        <v>24.000350000000001</v>
      </c>
    </row>
    <row r="6674" spans="53:55" x14ac:dyDescent="0.25">
      <c r="BA6674" s="164" t="s">
        <v>7048</v>
      </c>
      <c r="BB6674" s="164">
        <v>12.397</v>
      </c>
      <c r="BC6674" s="82">
        <f t="shared" si="121"/>
        <v>15.00037</v>
      </c>
    </row>
    <row r="6675" spans="53:55" x14ac:dyDescent="0.25">
      <c r="BA6675" s="164" t="s">
        <v>7049</v>
      </c>
      <c r="BB6675" s="164">
        <v>47.933999999999997</v>
      </c>
      <c r="BC6675" s="82">
        <f t="shared" si="121"/>
        <v>58.000139999999995</v>
      </c>
    </row>
    <row r="6676" spans="53:55" x14ac:dyDescent="0.25">
      <c r="BA6676" s="164" t="s">
        <v>7050</v>
      </c>
      <c r="BB6676" s="164">
        <v>4.1319999999999997</v>
      </c>
      <c r="BC6676" s="82">
        <f t="shared" si="121"/>
        <v>4.9997199999999991</v>
      </c>
    </row>
    <row r="6677" spans="53:55" x14ac:dyDescent="0.25">
      <c r="BA6677" s="164" t="s">
        <v>7051</v>
      </c>
      <c r="BB6677" s="164">
        <v>4.1319999999999997</v>
      </c>
      <c r="BC6677" s="82">
        <f t="shared" si="121"/>
        <v>4.9997199999999991</v>
      </c>
    </row>
    <row r="6678" spans="53:55" x14ac:dyDescent="0.25">
      <c r="BA6678" s="164" t="s">
        <v>7052</v>
      </c>
      <c r="BB6678" s="164">
        <v>4.9589999999999996</v>
      </c>
      <c r="BC6678" s="82">
        <f t="shared" si="121"/>
        <v>6.0003899999999994</v>
      </c>
    </row>
    <row r="6679" spans="53:55" x14ac:dyDescent="0.25">
      <c r="BA6679" s="164" t="s">
        <v>7053</v>
      </c>
      <c r="BB6679" s="164">
        <v>4.1319999999999997</v>
      </c>
      <c r="BC6679" s="82">
        <f t="shared" si="121"/>
        <v>4.9997199999999991</v>
      </c>
    </row>
    <row r="6680" spans="53:55" x14ac:dyDescent="0.25">
      <c r="BA6680" s="164" t="s">
        <v>7054</v>
      </c>
      <c r="BB6680" s="164">
        <v>9.9169999999999998</v>
      </c>
      <c r="BC6680" s="82">
        <f t="shared" si="121"/>
        <v>11.99957</v>
      </c>
    </row>
    <row r="6681" spans="53:55" x14ac:dyDescent="0.25">
      <c r="BA6681" s="164" t="s">
        <v>7055</v>
      </c>
      <c r="BB6681" s="164">
        <v>4.9589999999999996</v>
      </c>
      <c r="BC6681" s="82">
        <f t="shared" si="121"/>
        <v>6.0003899999999994</v>
      </c>
    </row>
    <row r="6682" spans="53:55" x14ac:dyDescent="0.25">
      <c r="BA6682" s="164" t="s">
        <v>7056</v>
      </c>
      <c r="BB6682" s="164">
        <v>17.355</v>
      </c>
      <c r="BC6682" s="82">
        <f t="shared" si="121"/>
        <v>20.999549999999999</v>
      </c>
    </row>
    <row r="6683" spans="53:55" x14ac:dyDescent="0.25">
      <c r="BA6683" s="164" t="s">
        <v>7057</v>
      </c>
      <c r="BB6683" s="164">
        <v>136.364</v>
      </c>
      <c r="BC6683" s="82">
        <f t="shared" si="121"/>
        <v>165.00044</v>
      </c>
    </row>
    <row r="6684" spans="53:55" x14ac:dyDescent="0.25">
      <c r="BA6684" s="164" t="s">
        <v>7058</v>
      </c>
      <c r="BB6684" s="164">
        <v>136.364</v>
      </c>
      <c r="BC6684" s="82">
        <f t="shared" si="121"/>
        <v>165.00044</v>
      </c>
    </row>
    <row r="6685" spans="53:55" x14ac:dyDescent="0.25">
      <c r="BA6685" s="164" t="s">
        <v>7059</v>
      </c>
      <c r="BB6685" s="164">
        <v>12.397</v>
      </c>
      <c r="BC6685" s="82">
        <f t="shared" si="121"/>
        <v>15.00037</v>
      </c>
    </row>
    <row r="6686" spans="53:55" x14ac:dyDescent="0.25">
      <c r="BA6686" s="164" t="s">
        <v>7060</v>
      </c>
      <c r="BB6686" s="164">
        <v>4.1319999999999997</v>
      </c>
      <c r="BC6686" s="82">
        <f t="shared" si="121"/>
        <v>4.9997199999999991</v>
      </c>
    </row>
    <row r="6687" spans="53:55" x14ac:dyDescent="0.25">
      <c r="BA6687" s="164" t="s">
        <v>7061</v>
      </c>
      <c r="BB6687" s="164">
        <v>4.1319999999999997</v>
      </c>
      <c r="BC6687" s="82">
        <f t="shared" si="121"/>
        <v>4.9997199999999991</v>
      </c>
    </row>
    <row r="6688" spans="53:55" x14ac:dyDescent="0.25">
      <c r="BA6688" s="164" t="s">
        <v>7062</v>
      </c>
      <c r="BB6688" s="164">
        <v>7.4379999999999997</v>
      </c>
      <c r="BC6688" s="82">
        <f t="shared" si="121"/>
        <v>8.999979999999999</v>
      </c>
    </row>
    <row r="6689" spans="53:55" x14ac:dyDescent="0.25">
      <c r="BA6689" s="164" t="s">
        <v>7063</v>
      </c>
      <c r="BB6689" s="164">
        <v>4.1319999999999997</v>
      </c>
      <c r="BC6689" s="82">
        <f t="shared" si="121"/>
        <v>4.9997199999999991</v>
      </c>
    </row>
    <row r="6690" spans="53:55" x14ac:dyDescent="0.25">
      <c r="BA6690" s="164" t="s">
        <v>7064</v>
      </c>
      <c r="BB6690" s="164">
        <v>4.1319999999999997</v>
      </c>
      <c r="BC6690" s="82">
        <f t="shared" si="121"/>
        <v>4.9997199999999991</v>
      </c>
    </row>
    <row r="6691" spans="53:55" x14ac:dyDescent="0.25">
      <c r="BA6691" s="164" t="s">
        <v>7065</v>
      </c>
      <c r="BB6691" s="164">
        <v>12.397</v>
      </c>
      <c r="BC6691" s="82">
        <f t="shared" si="121"/>
        <v>15.00037</v>
      </c>
    </row>
    <row r="6692" spans="53:55" x14ac:dyDescent="0.25">
      <c r="BA6692" s="164" t="s">
        <v>7066</v>
      </c>
      <c r="BB6692" s="164">
        <v>4.1319999999999997</v>
      </c>
      <c r="BC6692" s="82">
        <f t="shared" si="121"/>
        <v>4.9997199999999991</v>
      </c>
    </row>
    <row r="6693" spans="53:55" x14ac:dyDescent="0.25">
      <c r="BA6693" s="164" t="s">
        <v>7067</v>
      </c>
      <c r="BB6693" s="164">
        <v>4.1319999999999997</v>
      </c>
      <c r="BC6693" s="82">
        <f t="shared" si="121"/>
        <v>4.9997199999999991</v>
      </c>
    </row>
    <row r="6694" spans="53:55" x14ac:dyDescent="0.25">
      <c r="BA6694" s="164" t="s">
        <v>7068</v>
      </c>
      <c r="BB6694" s="164">
        <v>19.835000000000001</v>
      </c>
      <c r="BC6694" s="82">
        <f t="shared" si="121"/>
        <v>24.000350000000001</v>
      </c>
    </row>
    <row r="6695" spans="53:55" x14ac:dyDescent="0.25">
      <c r="BA6695" s="164" t="s">
        <v>7069</v>
      </c>
      <c r="BB6695" s="164">
        <v>4.1319999999999997</v>
      </c>
      <c r="BC6695" s="82">
        <f t="shared" si="121"/>
        <v>4.9997199999999991</v>
      </c>
    </row>
    <row r="6696" spans="53:55" x14ac:dyDescent="0.25">
      <c r="BA6696" s="164" t="s">
        <v>7070</v>
      </c>
      <c r="BB6696" s="164">
        <v>4.1319999999999997</v>
      </c>
      <c r="BC6696" s="82">
        <f t="shared" si="121"/>
        <v>4.9997199999999991</v>
      </c>
    </row>
    <row r="6697" spans="53:55" x14ac:dyDescent="0.25">
      <c r="BA6697" s="164" t="s">
        <v>7071</v>
      </c>
      <c r="BB6697" s="164">
        <v>4.9589999999999996</v>
      </c>
      <c r="BC6697" s="82">
        <f t="shared" si="121"/>
        <v>6.0003899999999994</v>
      </c>
    </row>
    <row r="6698" spans="53:55" x14ac:dyDescent="0.25">
      <c r="BA6698" s="164" t="s">
        <v>7072</v>
      </c>
      <c r="BB6698" s="164">
        <v>4.1319999999999997</v>
      </c>
      <c r="BC6698" s="82">
        <f t="shared" si="121"/>
        <v>4.9997199999999991</v>
      </c>
    </row>
    <row r="6699" spans="53:55" x14ac:dyDescent="0.25">
      <c r="BA6699" s="164" t="s">
        <v>7073</v>
      </c>
      <c r="BB6699" s="164">
        <v>9.9169999999999998</v>
      </c>
      <c r="BC6699" s="82">
        <f t="shared" si="121"/>
        <v>11.99957</v>
      </c>
    </row>
    <row r="6700" spans="53:55" x14ac:dyDescent="0.25">
      <c r="BA6700" s="164" t="s">
        <v>7074</v>
      </c>
      <c r="BB6700" s="164">
        <v>4.9589999999999996</v>
      </c>
      <c r="BC6700" s="82">
        <f t="shared" si="121"/>
        <v>6.0003899999999994</v>
      </c>
    </row>
    <row r="6701" spans="53:55" x14ac:dyDescent="0.25">
      <c r="BA6701" s="164" t="s">
        <v>7075</v>
      </c>
      <c r="BB6701" s="164">
        <v>17.355</v>
      </c>
      <c r="BC6701" s="82">
        <f t="shared" si="121"/>
        <v>20.999549999999999</v>
      </c>
    </row>
    <row r="6702" spans="53:55" x14ac:dyDescent="0.25">
      <c r="BA6702" s="164" t="s">
        <v>7076</v>
      </c>
      <c r="BB6702" s="164">
        <v>156.19800000000001</v>
      </c>
      <c r="BC6702" s="82">
        <f t="shared" si="121"/>
        <v>188.99958000000001</v>
      </c>
    </row>
    <row r="6703" spans="53:55" x14ac:dyDescent="0.25">
      <c r="BA6703" s="164" t="s">
        <v>7077</v>
      </c>
      <c r="BB6703" s="164">
        <v>4.1319999999999997</v>
      </c>
      <c r="BC6703" s="82">
        <f t="shared" si="121"/>
        <v>4.9997199999999991</v>
      </c>
    </row>
    <row r="6704" spans="53:55" x14ac:dyDescent="0.25">
      <c r="BA6704" s="164" t="s">
        <v>7078</v>
      </c>
      <c r="BB6704" s="164">
        <v>22.314</v>
      </c>
      <c r="BC6704" s="82">
        <f t="shared" si="121"/>
        <v>26.999939999999999</v>
      </c>
    </row>
    <row r="6705" spans="53:55" x14ac:dyDescent="0.25">
      <c r="BA6705" s="164" t="s">
        <v>7079</v>
      </c>
      <c r="BB6705" s="164">
        <v>65.289000000000001</v>
      </c>
      <c r="BC6705" s="82">
        <f t="shared" si="121"/>
        <v>78.999690000000001</v>
      </c>
    </row>
    <row r="6706" spans="53:55" x14ac:dyDescent="0.25">
      <c r="BA6706" s="164" t="s">
        <v>7080</v>
      </c>
      <c r="BB6706" s="164">
        <v>4.1319999999999997</v>
      </c>
      <c r="BC6706" s="82">
        <f t="shared" si="121"/>
        <v>4.9997199999999991</v>
      </c>
    </row>
    <row r="6707" spans="53:55" x14ac:dyDescent="0.25">
      <c r="BA6707" s="164" t="s">
        <v>7081</v>
      </c>
      <c r="BB6707" s="164">
        <v>14.875999999999999</v>
      </c>
      <c r="BC6707" s="82">
        <f t="shared" si="121"/>
        <v>17.999959999999998</v>
      </c>
    </row>
    <row r="6708" spans="53:55" x14ac:dyDescent="0.25">
      <c r="BA6708" s="164" t="s">
        <v>7082</v>
      </c>
      <c r="BB6708" s="164">
        <v>4.1319999999999997</v>
      </c>
      <c r="BC6708" s="82">
        <f t="shared" si="121"/>
        <v>4.9997199999999991</v>
      </c>
    </row>
    <row r="6709" spans="53:55" x14ac:dyDescent="0.25">
      <c r="BA6709" s="164" t="s">
        <v>7083</v>
      </c>
      <c r="BB6709" s="164">
        <v>4.1319999999999997</v>
      </c>
      <c r="BC6709" s="82">
        <f t="shared" si="121"/>
        <v>4.9997199999999991</v>
      </c>
    </row>
    <row r="6710" spans="53:55" x14ac:dyDescent="0.25">
      <c r="BA6710" s="164" t="s">
        <v>7084</v>
      </c>
      <c r="BB6710" s="164">
        <v>9.9169999999999998</v>
      </c>
      <c r="BC6710" s="82">
        <f t="shared" si="121"/>
        <v>11.99957</v>
      </c>
    </row>
    <row r="6711" spans="53:55" x14ac:dyDescent="0.25">
      <c r="BA6711" s="164" t="s">
        <v>7085</v>
      </c>
      <c r="BB6711" s="164">
        <v>4.1319999999999997</v>
      </c>
      <c r="BC6711" s="82">
        <f t="shared" si="121"/>
        <v>4.9997199999999991</v>
      </c>
    </row>
    <row r="6712" spans="53:55" x14ac:dyDescent="0.25">
      <c r="BA6712" s="164" t="s">
        <v>7086</v>
      </c>
      <c r="BB6712" s="164">
        <v>4.1319999999999997</v>
      </c>
      <c r="BC6712" s="82">
        <f t="shared" si="121"/>
        <v>4.9997199999999991</v>
      </c>
    </row>
    <row r="6713" spans="53:55" x14ac:dyDescent="0.25">
      <c r="BA6713" s="164" t="s">
        <v>7087</v>
      </c>
      <c r="BB6713" s="164">
        <v>4.1319999999999997</v>
      </c>
      <c r="BC6713" s="82">
        <f t="shared" si="121"/>
        <v>4.9997199999999991</v>
      </c>
    </row>
    <row r="6714" spans="53:55" x14ac:dyDescent="0.25">
      <c r="BA6714" s="164" t="s">
        <v>7088</v>
      </c>
      <c r="BB6714" s="164">
        <v>4.1319999999999997</v>
      </c>
      <c r="BC6714" s="82">
        <f t="shared" si="121"/>
        <v>4.9997199999999991</v>
      </c>
    </row>
    <row r="6715" spans="53:55" x14ac:dyDescent="0.25">
      <c r="BA6715" s="164" t="s">
        <v>7089</v>
      </c>
      <c r="BB6715" s="164">
        <v>19.835000000000001</v>
      </c>
      <c r="BC6715" s="82">
        <f t="shared" si="121"/>
        <v>24.000350000000001</v>
      </c>
    </row>
    <row r="6716" spans="53:55" x14ac:dyDescent="0.25">
      <c r="BA6716" s="164" t="s">
        <v>7090</v>
      </c>
      <c r="BB6716" s="164">
        <v>9.9169999999999998</v>
      </c>
      <c r="BC6716" s="82">
        <f t="shared" si="121"/>
        <v>11.99957</v>
      </c>
    </row>
    <row r="6717" spans="53:55" x14ac:dyDescent="0.25">
      <c r="BA6717" s="164" t="s">
        <v>7091</v>
      </c>
      <c r="BB6717" s="164">
        <v>4.1319999999999997</v>
      </c>
      <c r="BC6717" s="82">
        <f t="shared" si="121"/>
        <v>4.9997199999999991</v>
      </c>
    </row>
    <row r="6718" spans="53:55" x14ac:dyDescent="0.25">
      <c r="BA6718" s="164" t="s">
        <v>7092</v>
      </c>
      <c r="BB6718" s="164">
        <v>4.1319999999999997</v>
      </c>
      <c r="BC6718" s="82">
        <f t="shared" si="121"/>
        <v>4.9997199999999991</v>
      </c>
    </row>
    <row r="6719" spans="53:55" x14ac:dyDescent="0.25">
      <c r="BA6719" s="164" t="s">
        <v>7093</v>
      </c>
      <c r="BB6719" s="164">
        <v>4.1319999999999997</v>
      </c>
      <c r="BC6719" s="82">
        <f t="shared" si="121"/>
        <v>4.9997199999999991</v>
      </c>
    </row>
    <row r="6720" spans="53:55" x14ac:dyDescent="0.25">
      <c r="BA6720" s="164" t="s">
        <v>7094</v>
      </c>
      <c r="BB6720" s="164">
        <v>4.1319999999999997</v>
      </c>
      <c r="BC6720" s="82">
        <f t="shared" si="121"/>
        <v>4.9997199999999991</v>
      </c>
    </row>
    <row r="6721" spans="53:55" x14ac:dyDescent="0.25">
      <c r="BA6721" s="164" t="s">
        <v>7095</v>
      </c>
      <c r="BB6721" s="164">
        <v>4.1319999999999997</v>
      </c>
      <c r="BC6721" s="82">
        <f t="shared" si="121"/>
        <v>4.9997199999999991</v>
      </c>
    </row>
    <row r="6722" spans="53:55" x14ac:dyDescent="0.25">
      <c r="BA6722" s="164" t="s">
        <v>7096</v>
      </c>
      <c r="BB6722" s="164">
        <v>4.9589999999999996</v>
      </c>
      <c r="BC6722" s="82">
        <f t="shared" si="121"/>
        <v>6.0003899999999994</v>
      </c>
    </row>
    <row r="6723" spans="53:55" x14ac:dyDescent="0.25">
      <c r="BA6723" s="164" t="s">
        <v>7097</v>
      </c>
      <c r="BB6723" s="164">
        <v>136.364</v>
      </c>
      <c r="BC6723" s="82">
        <f t="shared" ref="BC6723:BC6786" si="122">BB6723*1.21</f>
        <v>165.00044</v>
      </c>
    </row>
    <row r="6724" spans="53:55" x14ac:dyDescent="0.25">
      <c r="BA6724" s="164" t="s">
        <v>7098</v>
      </c>
      <c r="BB6724" s="164">
        <v>4.1319999999999997</v>
      </c>
      <c r="BC6724" s="82">
        <f t="shared" si="122"/>
        <v>4.9997199999999991</v>
      </c>
    </row>
    <row r="6725" spans="53:55" x14ac:dyDescent="0.25">
      <c r="BA6725" s="164" t="s">
        <v>7099</v>
      </c>
      <c r="BB6725" s="164">
        <v>4.1319999999999997</v>
      </c>
      <c r="BC6725" s="82">
        <f t="shared" si="122"/>
        <v>4.9997199999999991</v>
      </c>
    </row>
    <row r="6726" spans="53:55" x14ac:dyDescent="0.25">
      <c r="BA6726" s="164" t="s">
        <v>7100</v>
      </c>
      <c r="BB6726" s="164">
        <v>4.9589999999999996</v>
      </c>
      <c r="BC6726" s="82">
        <f t="shared" si="122"/>
        <v>6.0003899999999994</v>
      </c>
    </row>
    <row r="6727" spans="53:55" x14ac:dyDescent="0.25">
      <c r="BA6727" s="164" t="s">
        <v>7101</v>
      </c>
      <c r="BB6727" s="164">
        <v>4.1319999999999997</v>
      </c>
      <c r="BC6727" s="82">
        <f t="shared" si="122"/>
        <v>4.9997199999999991</v>
      </c>
    </row>
    <row r="6728" spans="53:55" x14ac:dyDescent="0.25">
      <c r="BA6728" s="164" t="s">
        <v>7102</v>
      </c>
      <c r="BB6728" s="164">
        <v>9.9169999999999998</v>
      </c>
      <c r="BC6728" s="82">
        <f t="shared" si="122"/>
        <v>11.99957</v>
      </c>
    </row>
    <row r="6729" spans="53:55" x14ac:dyDescent="0.25">
      <c r="BA6729" s="164" t="s">
        <v>7103</v>
      </c>
      <c r="BB6729" s="164">
        <v>4.9589999999999996</v>
      </c>
      <c r="BC6729" s="82">
        <f t="shared" si="122"/>
        <v>6.0003899999999994</v>
      </c>
    </row>
    <row r="6730" spans="53:55" x14ac:dyDescent="0.25">
      <c r="BA6730" s="164" t="s">
        <v>7104</v>
      </c>
      <c r="BB6730" s="164">
        <v>4.9589999999999996</v>
      </c>
      <c r="BC6730" s="82">
        <f t="shared" si="122"/>
        <v>6.0003899999999994</v>
      </c>
    </row>
    <row r="6731" spans="53:55" x14ac:dyDescent="0.25">
      <c r="BA6731" s="164" t="s">
        <v>7105</v>
      </c>
      <c r="BB6731" s="164">
        <v>4.9589999999999996</v>
      </c>
      <c r="BC6731" s="82">
        <f t="shared" si="122"/>
        <v>6.0003899999999994</v>
      </c>
    </row>
    <row r="6732" spans="53:55" x14ac:dyDescent="0.25">
      <c r="BA6732" s="164" t="s">
        <v>7106</v>
      </c>
      <c r="BB6732" s="164">
        <v>38.843000000000004</v>
      </c>
      <c r="BC6732" s="82">
        <f t="shared" si="122"/>
        <v>47.000030000000002</v>
      </c>
    </row>
    <row r="6733" spans="53:55" x14ac:dyDescent="0.25">
      <c r="BA6733" s="164" t="s">
        <v>7107</v>
      </c>
      <c r="BB6733" s="164">
        <v>12.397</v>
      </c>
      <c r="BC6733" s="82">
        <f t="shared" si="122"/>
        <v>15.00037</v>
      </c>
    </row>
    <row r="6734" spans="53:55" x14ac:dyDescent="0.25">
      <c r="BA6734" s="164" t="s">
        <v>7108</v>
      </c>
      <c r="BB6734" s="164">
        <v>4.1319999999999997</v>
      </c>
      <c r="BC6734" s="82">
        <f t="shared" si="122"/>
        <v>4.9997199999999991</v>
      </c>
    </row>
    <row r="6735" spans="53:55" x14ac:dyDescent="0.25">
      <c r="BA6735" s="164" t="s">
        <v>7109</v>
      </c>
      <c r="BB6735" s="164">
        <v>22.314</v>
      </c>
      <c r="BC6735" s="82">
        <f t="shared" si="122"/>
        <v>26.999939999999999</v>
      </c>
    </row>
    <row r="6736" spans="53:55" x14ac:dyDescent="0.25">
      <c r="BA6736" s="164" t="s">
        <v>7110</v>
      </c>
      <c r="BB6736" s="164">
        <v>43.802</v>
      </c>
      <c r="BC6736" s="82">
        <f t="shared" si="122"/>
        <v>53.000419999999998</v>
      </c>
    </row>
    <row r="6737" spans="53:55" x14ac:dyDescent="0.25">
      <c r="BA6737" s="164" t="s">
        <v>7111</v>
      </c>
      <c r="BB6737" s="164">
        <v>4.1319999999999997</v>
      </c>
      <c r="BC6737" s="82">
        <f t="shared" si="122"/>
        <v>4.9997199999999991</v>
      </c>
    </row>
    <row r="6738" spans="53:55" x14ac:dyDescent="0.25">
      <c r="BA6738" s="164" t="s">
        <v>7112</v>
      </c>
      <c r="BB6738" s="164">
        <v>14.875999999999999</v>
      </c>
      <c r="BC6738" s="82">
        <f t="shared" si="122"/>
        <v>17.999959999999998</v>
      </c>
    </row>
    <row r="6739" spans="53:55" x14ac:dyDescent="0.25">
      <c r="BA6739" s="164" t="s">
        <v>7113</v>
      </c>
      <c r="BB6739" s="164">
        <v>4.1319999999999997</v>
      </c>
      <c r="BC6739" s="82">
        <f t="shared" si="122"/>
        <v>4.9997199999999991</v>
      </c>
    </row>
    <row r="6740" spans="53:55" x14ac:dyDescent="0.25">
      <c r="BA6740" s="164" t="s">
        <v>7114</v>
      </c>
      <c r="BB6740" s="164">
        <v>4.9589999999999996</v>
      </c>
      <c r="BC6740" s="82">
        <f t="shared" si="122"/>
        <v>6.0003899999999994</v>
      </c>
    </row>
    <row r="6741" spans="53:55" x14ac:dyDescent="0.25">
      <c r="BA6741" s="164" t="s">
        <v>7115</v>
      </c>
      <c r="BB6741" s="164">
        <v>9.9169999999999998</v>
      </c>
      <c r="BC6741" s="82">
        <f t="shared" si="122"/>
        <v>11.99957</v>
      </c>
    </row>
    <row r="6742" spans="53:55" x14ac:dyDescent="0.25">
      <c r="BA6742" s="164" t="s">
        <v>7116</v>
      </c>
      <c r="BB6742" s="164">
        <v>4.1319999999999997</v>
      </c>
      <c r="BC6742" s="82">
        <f t="shared" si="122"/>
        <v>4.9997199999999991</v>
      </c>
    </row>
    <row r="6743" spans="53:55" x14ac:dyDescent="0.25">
      <c r="BA6743" s="164" t="s">
        <v>7117</v>
      </c>
      <c r="BB6743" s="164">
        <v>4.1319999999999997</v>
      </c>
      <c r="BC6743" s="82">
        <f t="shared" si="122"/>
        <v>4.9997199999999991</v>
      </c>
    </row>
    <row r="6744" spans="53:55" x14ac:dyDescent="0.25">
      <c r="BA6744" s="164" t="s">
        <v>7118</v>
      </c>
      <c r="BB6744" s="164">
        <v>4.1319999999999997</v>
      </c>
      <c r="BC6744" s="82">
        <f t="shared" si="122"/>
        <v>4.9997199999999991</v>
      </c>
    </row>
    <row r="6745" spans="53:55" x14ac:dyDescent="0.25">
      <c r="BA6745" s="164" t="s">
        <v>7119</v>
      </c>
      <c r="BB6745" s="164">
        <v>4.1319999999999997</v>
      </c>
      <c r="BC6745" s="82">
        <f t="shared" si="122"/>
        <v>4.9997199999999991</v>
      </c>
    </row>
    <row r="6746" spans="53:55" x14ac:dyDescent="0.25">
      <c r="BA6746" s="164" t="s">
        <v>7120</v>
      </c>
      <c r="BB6746" s="164">
        <v>19.835000000000001</v>
      </c>
      <c r="BC6746" s="82">
        <f t="shared" si="122"/>
        <v>24.000350000000001</v>
      </c>
    </row>
    <row r="6747" spans="53:55" x14ac:dyDescent="0.25">
      <c r="BA6747" s="164" t="s">
        <v>7121</v>
      </c>
      <c r="BB6747" s="164">
        <v>9.9169999999999998</v>
      </c>
      <c r="BC6747" s="82">
        <f t="shared" si="122"/>
        <v>11.99957</v>
      </c>
    </row>
    <row r="6748" spans="53:55" x14ac:dyDescent="0.25">
      <c r="BA6748" s="164" t="s">
        <v>7122</v>
      </c>
      <c r="BB6748" s="164">
        <v>9.0909999999999993</v>
      </c>
      <c r="BC6748" s="82">
        <f t="shared" si="122"/>
        <v>11.000109999999999</v>
      </c>
    </row>
    <row r="6749" spans="53:55" x14ac:dyDescent="0.25">
      <c r="BA6749" s="164" t="s">
        <v>7123</v>
      </c>
      <c r="BB6749" s="164">
        <v>4.1319999999999997</v>
      </c>
      <c r="BC6749" s="82">
        <f t="shared" si="122"/>
        <v>4.9997199999999991</v>
      </c>
    </row>
    <row r="6750" spans="53:55" x14ac:dyDescent="0.25">
      <c r="BA6750" s="164" t="s">
        <v>7124</v>
      </c>
      <c r="BB6750" s="164">
        <v>9.9169999999999998</v>
      </c>
      <c r="BC6750" s="82">
        <f t="shared" si="122"/>
        <v>11.99957</v>
      </c>
    </row>
    <row r="6751" spans="53:55" x14ac:dyDescent="0.25">
      <c r="BA6751" s="164" t="s">
        <v>7125</v>
      </c>
      <c r="BB6751" s="164">
        <v>4.1319999999999997</v>
      </c>
      <c r="BC6751" s="82">
        <f t="shared" si="122"/>
        <v>4.9997199999999991</v>
      </c>
    </row>
    <row r="6752" spans="53:55" x14ac:dyDescent="0.25">
      <c r="BA6752" s="164" t="s">
        <v>7126</v>
      </c>
      <c r="BB6752" s="164">
        <v>4.1319999999999997</v>
      </c>
      <c r="BC6752" s="82">
        <f t="shared" si="122"/>
        <v>4.9997199999999991</v>
      </c>
    </row>
    <row r="6753" spans="53:55" x14ac:dyDescent="0.25">
      <c r="BA6753" s="164" t="s">
        <v>7127</v>
      </c>
      <c r="BB6753" s="164">
        <v>4.1319999999999997</v>
      </c>
      <c r="BC6753" s="82">
        <f t="shared" si="122"/>
        <v>4.9997199999999991</v>
      </c>
    </row>
    <row r="6754" spans="53:55" x14ac:dyDescent="0.25">
      <c r="BA6754" s="164" t="s">
        <v>7128</v>
      </c>
      <c r="BB6754" s="164">
        <v>4.1319999999999997</v>
      </c>
      <c r="BC6754" s="82">
        <f t="shared" si="122"/>
        <v>4.9997199999999991</v>
      </c>
    </row>
    <row r="6755" spans="53:55" x14ac:dyDescent="0.25">
      <c r="BA6755" s="164" t="s">
        <v>7129</v>
      </c>
      <c r="BB6755" s="164">
        <v>4.1319999999999997</v>
      </c>
      <c r="BC6755" s="82">
        <f t="shared" si="122"/>
        <v>4.9997199999999991</v>
      </c>
    </row>
    <row r="6756" spans="53:55" x14ac:dyDescent="0.25">
      <c r="BA6756" s="164" t="s">
        <v>7130</v>
      </c>
      <c r="BB6756" s="164">
        <v>4.1319999999999997</v>
      </c>
      <c r="BC6756" s="82">
        <f t="shared" si="122"/>
        <v>4.9997199999999991</v>
      </c>
    </row>
    <row r="6757" spans="53:55" x14ac:dyDescent="0.25">
      <c r="BA6757" s="164" t="s">
        <v>7131</v>
      </c>
      <c r="BB6757" s="164">
        <v>4.9589999999999996</v>
      </c>
      <c r="BC6757" s="82">
        <f t="shared" si="122"/>
        <v>6.0003899999999994</v>
      </c>
    </row>
    <row r="6758" spans="53:55" x14ac:dyDescent="0.25">
      <c r="BA6758" s="164" t="s">
        <v>7132</v>
      </c>
      <c r="BB6758" s="164">
        <v>4.1319999999999997</v>
      </c>
      <c r="BC6758" s="82">
        <f t="shared" si="122"/>
        <v>4.9997199999999991</v>
      </c>
    </row>
    <row r="6759" spans="53:55" x14ac:dyDescent="0.25">
      <c r="BA6759" s="164" t="s">
        <v>7133</v>
      </c>
      <c r="BB6759" s="164">
        <v>9.9169999999999998</v>
      </c>
      <c r="BC6759" s="82">
        <f t="shared" si="122"/>
        <v>11.99957</v>
      </c>
    </row>
    <row r="6760" spans="53:55" x14ac:dyDescent="0.25">
      <c r="BA6760" s="164" t="s">
        <v>7134</v>
      </c>
      <c r="BB6760" s="164">
        <v>4.9589999999999996</v>
      </c>
      <c r="BC6760" s="82">
        <f t="shared" si="122"/>
        <v>6.0003899999999994</v>
      </c>
    </row>
    <row r="6761" spans="53:55" x14ac:dyDescent="0.25">
      <c r="BA6761" s="164" t="s">
        <v>7135</v>
      </c>
      <c r="BB6761" s="164">
        <v>4.9589999999999996</v>
      </c>
      <c r="BC6761" s="82">
        <f t="shared" si="122"/>
        <v>6.0003899999999994</v>
      </c>
    </row>
    <row r="6762" spans="53:55" x14ac:dyDescent="0.25">
      <c r="BA6762" s="164" t="s">
        <v>7136</v>
      </c>
      <c r="BB6762" s="164">
        <v>4.9589999999999996</v>
      </c>
      <c r="BC6762" s="82">
        <f t="shared" si="122"/>
        <v>6.0003899999999994</v>
      </c>
    </row>
    <row r="6763" spans="53:55" x14ac:dyDescent="0.25">
      <c r="BA6763" s="164" t="s">
        <v>7137</v>
      </c>
      <c r="BB6763" s="164">
        <v>4.1319999999999997</v>
      </c>
      <c r="BC6763" s="82">
        <f t="shared" si="122"/>
        <v>4.9997199999999991</v>
      </c>
    </row>
    <row r="6764" spans="53:55" x14ac:dyDescent="0.25">
      <c r="BA6764" s="164" t="s">
        <v>7138</v>
      </c>
      <c r="BB6764" s="164">
        <v>136.364</v>
      </c>
      <c r="BC6764" s="82">
        <f t="shared" si="122"/>
        <v>165.00044</v>
      </c>
    </row>
    <row r="6765" spans="53:55" x14ac:dyDescent="0.25">
      <c r="BA6765" s="164" t="s">
        <v>7139</v>
      </c>
      <c r="BB6765" s="164">
        <v>22.314</v>
      </c>
      <c r="BC6765" s="82">
        <f t="shared" si="122"/>
        <v>26.999939999999999</v>
      </c>
    </row>
    <row r="6766" spans="53:55" x14ac:dyDescent="0.25">
      <c r="BA6766" s="164" t="s">
        <v>7140</v>
      </c>
      <c r="BB6766" s="164">
        <v>4.9589999999999996</v>
      </c>
      <c r="BC6766" s="82">
        <f t="shared" si="122"/>
        <v>6.0003899999999994</v>
      </c>
    </row>
    <row r="6767" spans="53:55" x14ac:dyDescent="0.25">
      <c r="BA6767" s="164" t="s">
        <v>7141</v>
      </c>
      <c r="BB6767" s="164">
        <v>4.1319999999999997</v>
      </c>
      <c r="BC6767" s="82">
        <f t="shared" si="122"/>
        <v>4.9997199999999991</v>
      </c>
    </row>
    <row r="6768" spans="53:55" x14ac:dyDescent="0.25">
      <c r="BA6768" s="164" t="s">
        <v>7142</v>
      </c>
      <c r="BB6768" s="164">
        <v>38.843000000000004</v>
      </c>
      <c r="BC6768" s="82">
        <f t="shared" si="122"/>
        <v>47.000030000000002</v>
      </c>
    </row>
    <row r="6769" spans="53:55" x14ac:dyDescent="0.25">
      <c r="BA6769" s="164" t="s">
        <v>7143</v>
      </c>
      <c r="BB6769" s="164">
        <v>12.397</v>
      </c>
      <c r="BC6769" s="82">
        <f t="shared" si="122"/>
        <v>15.00037</v>
      </c>
    </row>
    <row r="6770" spans="53:55" x14ac:dyDescent="0.25">
      <c r="BA6770" s="164" t="s">
        <v>7144</v>
      </c>
      <c r="BB6770" s="164">
        <v>22.314</v>
      </c>
      <c r="BC6770" s="82">
        <f t="shared" si="122"/>
        <v>26.999939999999999</v>
      </c>
    </row>
    <row r="6771" spans="53:55" x14ac:dyDescent="0.25">
      <c r="BA6771" s="164" t="s">
        <v>7145</v>
      </c>
      <c r="BB6771" s="164">
        <v>43.802</v>
      </c>
      <c r="BC6771" s="82">
        <f t="shared" si="122"/>
        <v>53.000419999999998</v>
      </c>
    </row>
    <row r="6772" spans="53:55" x14ac:dyDescent="0.25">
      <c r="BA6772" s="164" t="s">
        <v>7146</v>
      </c>
      <c r="BB6772" s="164">
        <v>4.1319999999999997</v>
      </c>
      <c r="BC6772" s="82">
        <f t="shared" si="122"/>
        <v>4.9997199999999991</v>
      </c>
    </row>
    <row r="6773" spans="53:55" x14ac:dyDescent="0.25">
      <c r="BA6773" s="164" t="s">
        <v>7147</v>
      </c>
      <c r="BB6773" s="164">
        <v>14.875999999999999</v>
      </c>
      <c r="BC6773" s="82">
        <f t="shared" si="122"/>
        <v>17.999959999999998</v>
      </c>
    </row>
    <row r="6774" spans="53:55" x14ac:dyDescent="0.25">
      <c r="BA6774" s="164" t="s">
        <v>7148</v>
      </c>
      <c r="BB6774" s="164">
        <v>4.1319999999999997</v>
      </c>
      <c r="BC6774" s="82">
        <f t="shared" si="122"/>
        <v>4.9997199999999991</v>
      </c>
    </row>
    <row r="6775" spans="53:55" x14ac:dyDescent="0.25">
      <c r="BA6775" s="164" t="s">
        <v>7149</v>
      </c>
      <c r="BB6775" s="164">
        <v>4.9589999999999996</v>
      </c>
      <c r="BC6775" s="82">
        <f t="shared" si="122"/>
        <v>6.0003899999999994</v>
      </c>
    </row>
    <row r="6776" spans="53:55" x14ac:dyDescent="0.25">
      <c r="BA6776" s="164" t="s">
        <v>7150</v>
      </c>
      <c r="BB6776" s="164">
        <v>9.9169999999999998</v>
      </c>
      <c r="BC6776" s="82">
        <f t="shared" si="122"/>
        <v>11.99957</v>
      </c>
    </row>
    <row r="6777" spans="53:55" x14ac:dyDescent="0.25">
      <c r="BA6777" s="164" t="s">
        <v>7151</v>
      </c>
      <c r="BB6777" s="164">
        <v>4.1319999999999997</v>
      </c>
      <c r="BC6777" s="82">
        <f t="shared" si="122"/>
        <v>4.9997199999999991</v>
      </c>
    </row>
    <row r="6778" spans="53:55" x14ac:dyDescent="0.25">
      <c r="BA6778" s="164" t="s">
        <v>7152</v>
      </c>
      <c r="BB6778" s="164">
        <v>4.1319999999999997</v>
      </c>
      <c r="BC6778" s="82">
        <f t="shared" si="122"/>
        <v>4.9997199999999991</v>
      </c>
    </row>
    <row r="6779" spans="53:55" x14ac:dyDescent="0.25">
      <c r="BA6779" s="164" t="s">
        <v>7153</v>
      </c>
      <c r="BB6779" s="164">
        <v>4.1319999999999997</v>
      </c>
      <c r="BC6779" s="82">
        <f t="shared" si="122"/>
        <v>4.9997199999999991</v>
      </c>
    </row>
    <row r="6780" spans="53:55" x14ac:dyDescent="0.25">
      <c r="BA6780" s="164" t="s">
        <v>7154</v>
      </c>
      <c r="BB6780" s="164">
        <v>4.1319999999999997</v>
      </c>
      <c r="BC6780" s="82">
        <f t="shared" si="122"/>
        <v>4.9997199999999991</v>
      </c>
    </row>
    <row r="6781" spans="53:55" x14ac:dyDescent="0.25">
      <c r="BA6781" s="164" t="s">
        <v>7155</v>
      </c>
      <c r="BB6781" s="164">
        <v>19.835000000000001</v>
      </c>
      <c r="BC6781" s="82">
        <f t="shared" si="122"/>
        <v>24.000350000000001</v>
      </c>
    </row>
    <row r="6782" spans="53:55" x14ac:dyDescent="0.25">
      <c r="BA6782" s="164" t="s">
        <v>7156</v>
      </c>
      <c r="BB6782" s="164">
        <v>9.9169999999999998</v>
      </c>
      <c r="BC6782" s="82">
        <f t="shared" si="122"/>
        <v>11.99957</v>
      </c>
    </row>
    <row r="6783" spans="53:55" x14ac:dyDescent="0.25">
      <c r="BA6783" s="164" t="s">
        <v>7157</v>
      </c>
      <c r="BB6783" s="164">
        <v>9.0909999999999993</v>
      </c>
      <c r="BC6783" s="82">
        <f t="shared" si="122"/>
        <v>11.000109999999999</v>
      </c>
    </row>
    <row r="6784" spans="53:55" x14ac:dyDescent="0.25">
      <c r="BA6784" s="164" t="s">
        <v>7158</v>
      </c>
      <c r="BB6784" s="164">
        <v>4.1319999999999997</v>
      </c>
      <c r="BC6784" s="82">
        <f t="shared" si="122"/>
        <v>4.9997199999999991</v>
      </c>
    </row>
    <row r="6785" spans="53:55" x14ac:dyDescent="0.25">
      <c r="BA6785" s="164" t="s">
        <v>7159</v>
      </c>
      <c r="BB6785" s="164">
        <v>9.9169999999999998</v>
      </c>
      <c r="BC6785" s="82">
        <f t="shared" si="122"/>
        <v>11.99957</v>
      </c>
    </row>
    <row r="6786" spans="53:55" x14ac:dyDescent="0.25">
      <c r="BA6786" s="164" t="s">
        <v>7160</v>
      </c>
      <c r="BB6786" s="164">
        <v>4.1319999999999997</v>
      </c>
      <c r="BC6786" s="82">
        <f t="shared" si="122"/>
        <v>4.9997199999999991</v>
      </c>
    </row>
    <row r="6787" spans="53:55" x14ac:dyDescent="0.25">
      <c r="BA6787" s="164" t="s">
        <v>7161</v>
      </c>
      <c r="BB6787" s="164">
        <v>4.1319999999999997</v>
      </c>
      <c r="BC6787" s="82">
        <f t="shared" ref="BC6787:BC6850" si="123">BB6787*1.21</f>
        <v>4.9997199999999991</v>
      </c>
    </row>
    <row r="6788" spans="53:55" x14ac:dyDescent="0.25">
      <c r="BA6788" s="164" t="s">
        <v>7162</v>
      </c>
      <c r="BB6788" s="164">
        <v>4.1319999999999997</v>
      </c>
      <c r="BC6788" s="82">
        <f t="shared" si="123"/>
        <v>4.9997199999999991</v>
      </c>
    </row>
    <row r="6789" spans="53:55" x14ac:dyDescent="0.25">
      <c r="BA6789" s="164" t="s">
        <v>7163</v>
      </c>
      <c r="BB6789" s="164">
        <v>4.1319999999999997</v>
      </c>
      <c r="BC6789" s="82">
        <f t="shared" si="123"/>
        <v>4.9997199999999991</v>
      </c>
    </row>
    <row r="6790" spans="53:55" x14ac:dyDescent="0.25">
      <c r="BA6790" s="164" t="s">
        <v>7164</v>
      </c>
      <c r="BB6790" s="164">
        <v>4.1319999999999997</v>
      </c>
      <c r="BC6790" s="82">
        <f t="shared" si="123"/>
        <v>4.9997199999999991</v>
      </c>
    </row>
    <row r="6791" spans="53:55" x14ac:dyDescent="0.25">
      <c r="BA6791" s="164" t="s">
        <v>7165</v>
      </c>
      <c r="BB6791" s="164">
        <v>4.1319999999999997</v>
      </c>
      <c r="BC6791" s="82">
        <f t="shared" si="123"/>
        <v>4.9997199999999991</v>
      </c>
    </row>
    <row r="6792" spans="53:55" x14ac:dyDescent="0.25">
      <c r="BA6792" s="164" t="s">
        <v>7166</v>
      </c>
      <c r="BB6792" s="164">
        <v>4.9589999999999996</v>
      </c>
      <c r="BC6792" s="82">
        <f t="shared" si="123"/>
        <v>6.0003899999999994</v>
      </c>
    </row>
    <row r="6793" spans="53:55" x14ac:dyDescent="0.25">
      <c r="BA6793" s="164" t="s">
        <v>7167</v>
      </c>
      <c r="BB6793" s="164">
        <v>4.1319999999999997</v>
      </c>
      <c r="BC6793" s="82">
        <f t="shared" si="123"/>
        <v>4.9997199999999991</v>
      </c>
    </row>
    <row r="6794" spans="53:55" x14ac:dyDescent="0.25">
      <c r="BA6794" s="164" t="s">
        <v>7168</v>
      </c>
      <c r="BB6794" s="164">
        <v>9.9169999999999998</v>
      </c>
      <c r="BC6794" s="82">
        <f t="shared" si="123"/>
        <v>11.99957</v>
      </c>
    </row>
    <row r="6795" spans="53:55" x14ac:dyDescent="0.25">
      <c r="BA6795" s="164" t="s">
        <v>7169</v>
      </c>
      <c r="BB6795" s="164">
        <v>4.9589999999999996</v>
      </c>
      <c r="BC6795" s="82">
        <f t="shared" si="123"/>
        <v>6.0003899999999994</v>
      </c>
    </row>
    <row r="6796" spans="53:55" x14ac:dyDescent="0.25">
      <c r="BA6796" s="164" t="s">
        <v>7170</v>
      </c>
      <c r="BB6796" s="164">
        <v>4.9589999999999996</v>
      </c>
      <c r="BC6796" s="82">
        <f t="shared" si="123"/>
        <v>6.0003899999999994</v>
      </c>
    </row>
    <row r="6797" spans="53:55" x14ac:dyDescent="0.25">
      <c r="BA6797" s="164" t="s">
        <v>7171</v>
      </c>
      <c r="BB6797" s="164">
        <v>4.9589999999999996</v>
      </c>
      <c r="BC6797" s="82">
        <f t="shared" si="123"/>
        <v>6.0003899999999994</v>
      </c>
    </row>
    <row r="6798" spans="53:55" x14ac:dyDescent="0.25">
      <c r="BA6798" s="164" t="s">
        <v>7172</v>
      </c>
      <c r="BB6798" s="164">
        <v>4.1319999999999997</v>
      </c>
      <c r="BC6798" s="82">
        <f t="shared" si="123"/>
        <v>4.9997199999999991</v>
      </c>
    </row>
    <row r="6799" spans="53:55" x14ac:dyDescent="0.25">
      <c r="BA6799" s="164" t="s">
        <v>7173</v>
      </c>
      <c r="BB6799" s="164">
        <v>156.19800000000001</v>
      </c>
      <c r="BC6799" s="82">
        <f t="shared" si="123"/>
        <v>188.99958000000001</v>
      </c>
    </row>
    <row r="6800" spans="53:55" x14ac:dyDescent="0.25">
      <c r="BA6800" s="164" t="s">
        <v>7174</v>
      </c>
      <c r="BB6800" s="164">
        <v>22.314</v>
      </c>
      <c r="BC6800" s="82">
        <f t="shared" si="123"/>
        <v>26.999939999999999</v>
      </c>
    </row>
    <row r="6801" spans="53:55" x14ac:dyDescent="0.25">
      <c r="BA6801" s="164" t="s">
        <v>7175</v>
      </c>
      <c r="BB6801" s="164">
        <v>4.9589999999999996</v>
      </c>
      <c r="BC6801" s="82">
        <f t="shared" si="123"/>
        <v>6.0003899999999994</v>
      </c>
    </row>
    <row r="6802" spans="53:55" x14ac:dyDescent="0.25">
      <c r="BA6802" s="164" t="s">
        <v>7176</v>
      </c>
      <c r="BB6802" s="164">
        <v>4.1319999999999997</v>
      </c>
      <c r="BC6802" s="82">
        <f t="shared" si="123"/>
        <v>4.9997199999999991</v>
      </c>
    </row>
    <row r="6803" spans="53:55" x14ac:dyDescent="0.25">
      <c r="BA6803" s="164" t="s">
        <v>7177</v>
      </c>
      <c r="BB6803" s="164">
        <v>47.933999999999997</v>
      </c>
      <c r="BC6803" s="82">
        <f t="shared" si="123"/>
        <v>58.000139999999995</v>
      </c>
    </row>
    <row r="6804" spans="53:55" x14ac:dyDescent="0.25">
      <c r="BA6804" s="164" t="s">
        <v>7178</v>
      </c>
      <c r="BB6804" s="164">
        <v>12.397</v>
      </c>
      <c r="BC6804" s="82">
        <f t="shared" si="123"/>
        <v>15.00037</v>
      </c>
    </row>
    <row r="6805" spans="53:55" x14ac:dyDescent="0.25">
      <c r="BA6805" s="164" t="s">
        <v>7179</v>
      </c>
      <c r="BB6805" s="164">
        <v>22.314</v>
      </c>
      <c r="BC6805" s="82">
        <f t="shared" si="123"/>
        <v>26.999939999999999</v>
      </c>
    </row>
    <row r="6806" spans="53:55" x14ac:dyDescent="0.25">
      <c r="BA6806" s="164" t="s">
        <v>7180</v>
      </c>
      <c r="BB6806" s="164">
        <v>43.802</v>
      </c>
      <c r="BC6806" s="82">
        <f t="shared" si="123"/>
        <v>53.000419999999998</v>
      </c>
    </row>
    <row r="6807" spans="53:55" x14ac:dyDescent="0.25">
      <c r="BA6807" s="164" t="s">
        <v>7181</v>
      </c>
      <c r="BB6807" s="164">
        <v>4.1319999999999997</v>
      </c>
      <c r="BC6807" s="82">
        <f t="shared" si="123"/>
        <v>4.9997199999999991</v>
      </c>
    </row>
    <row r="6808" spans="53:55" x14ac:dyDescent="0.25">
      <c r="BA6808" s="164" t="s">
        <v>7182</v>
      </c>
      <c r="BB6808" s="164">
        <v>14.875999999999999</v>
      </c>
      <c r="BC6808" s="82">
        <f t="shared" si="123"/>
        <v>17.999959999999998</v>
      </c>
    </row>
    <row r="6809" spans="53:55" x14ac:dyDescent="0.25">
      <c r="BA6809" s="164" t="s">
        <v>7183</v>
      </c>
      <c r="BB6809" s="164">
        <v>4.1319999999999997</v>
      </c>
      <c r="BC6809" s="82">
        <f t="shared" si="123"/>
        <v>4.9997199999999991</v>
      </c>
    </row>
    <row r="6810" spans="53:55" x14ac:dyDescent="0.25">
      <c r="BA6810" s="164" t="s">
        <v>7184</v>
      </c>
      <c r="BB6810" s="164">
        <v>4.9589999999999996</v>
      </c>
      <c r="BC6810" s="82">
        <f t="shared" si="123"/>
        <v>6.0003899999999994</v>
      </c>
    </row>
    <row r="6811" spans="53:55" x14ac:dyDescent="0.25">
      <c r="BA6811" s="164" t="s">
        <v>7185</v>
      </c>
      <c r="BB6811" s="164">
        <v>9.9169999999999998</v>
      </c>
      <c r="BC6811" s="82">
        <f t="shared" si="123"/>
        <v>11.99957</v>
      </c>
    </row>
    <row r="6812" spans="53:55" x14ac:dyDescent="0.25">
      <c r="BA6812" s="164" t="s">
        <v>7186</v>
      </c>
      <c r="BB6812" s="164">
        <v>4.1319999999999997</v>
      </c>
      <c r="BC6812" s="82">
        <f t="shared" si="123"/>
        <v>4.9997199999999991</v>
      </c>
    </row>
    <row r="6813" spans="53:55" x14ac:dyDescent="0.25">
      <c r="BA6813" s="164" t="s">
        <v>7187</v>
      </c>
      <c r="BB6813" s="164">
        <v>4.1319999999999997</v>
      </c>
      <c r="BC6813" s="82">
        <f t="shared" si="123"/>
        <v>4.9997199999999991</v>
      </c>
    </row>
    <row r="6814" spans="53:55" x14ac:dyDescent="0.25">
      <c r="BA6814" s="164" t="s">
        <v>7188</v>
      </c>
      <c r="BB6814" s="164">
        <v>4.1319999999999997</v>
      </c>
      <c r="BC6814" s="82">
        <f t="shared" si="123"/>
        <v>4.9997199999999991</v>
      </c>
    </row>
    <row r="6815" spans="53:55" x14ac:dyDescent="0.25">
      <c r="BA6815" s="164" t="s">
        <v>7189</v>
      </c>
      <c r="BB6815" s="164">
        <v>4.1319999999999997</v>
      </c>
      <c r="BC6815" s="82">
        <f t="shared" si="123"/>
        <v>4.9997199999999991</v>
      </c>
    </row>
    <row r="6816" spans="53:55" x14ac:dyDescent="0.25">
      <c r="BA6816" s="164" t="s">
        <v>7190</v>
      </c>
      <c r="BB6816" s="164">
        <v>19.835000000000001</v>
      </c>
      <c r="BC6816" s="82">
        <f t="shared" si="123"/>
        <v>24.000350000000001</v>
      </c>
    </row>
    <row r="6817" spans="53:55" x14ac:dyDescent="0.25">
      <c r="BA6817" s="164" t="s">
        <v>7191</v>
      </c>
      <c r="BB6817" s="164">
        <v>9.9169999999999998</v>
      </c>
      <c r="BC6817" s="82">
        <f t="shared" si="123"/>
        <v>11.99957</v>
      </c>
    </row>
    <row r="6818" spans="53:55" x14ac:dyDescent="0.25">
      <c r="BA6818" s="164" t="s">
        <v>7192</v>
      </c>
      <c r="BB6818" s="164">
        <v>9.0909999999999993</v>
      </c>
      <c r="BC6818" s="82">
        <f t="shared" si="123"/>
        <v>11.000109999999999</v>
      </c>
    </row>
    <row r="6819" spans="53:55" x14ac:dyDescent="0.25">
      <c r="BA6819" s="164" t="s">
        <v>7193</v>
      </c>
      <c r="BB6819" s="164">
        <v>4.1319999999999997</v>
      </c>
      <c r="BC6819" s="82">
        <f t="shared" si="123"/>
        <v>4.9997199999999991</v>
      </c>
    </row>
    <row r="6820" spans="53:55" x14ac:dyDescent="0.25">
      <c r="BA6820" s="164" t="s">
        <v>7194</v>
      </c>
      <c r="BB6820" s="164">
        <v>9.9169999999999998</v>
      </c>
      <c r="BC6820" s="82">
        <f t="shared" si="123"/>
        <v>11.99957</v>
      </c>
    </row>
    <row r="6821" spans="53:55" x14ac:dyDescent="0.25">
      <c r="BA6821" s="164" t="s">
        <v>7195</v>
      </c>
      <c r="BB6821" s="164">
        <v>4.1319999999999997</v>
      </c>
      <c r="BC6821" s="82">
        <f t="shared" si="123"/>
        <v>4.9997199999999991</v>
      </c>
    </row>
    <row r="6822" spans="53:55" x14ac:dyDescent="0.25">
      <c r="BA6822" s="164" t="s">
        <v>7196</v>
      </c>
      <c r="BB6822" s="164">
        <v>4.1319999999999997</v>
      </c>
      <c r="BC6822" s="82">
        <f t="shared" si="123"/>
        <v>4.9997199999999991</v>
      </c>
    </row>
    <row r="6823" spans="53:55" x14ac:dyDescent="0.25">
      <c r="BA6823" s="164" t="s">
        <v>7197</v>
      </c>
      <c r="BB6823" s="164">
        <v>4.1319999999999997</v>
      </c>
      <c r="BC6823" s="82">
        <f t="shared" si="123"/>
        <v>4.9997199999999991</v>
      </c>
    </row>
    <row r="6824" spans="53:55" x14ac:dyDescent="0.25">
      <c r="BA6824" s="164" t="s">
        <v>7198</v>
      </c>
      <c r="BB6824" s="164">
        <v>4.1319999999999997</v>
      </c>
      <c r="BC6824" s="82">
        <f t="shared" si="123"/>
        <v>4.9997199999999991</v>
      </c>
    </row>
    <row r="6825" spans="53:55" x14ac:dyDescent="0.25">
      <c r="BA6825" s="164" t="s">
        <v>7199</v>
      </c>
      <c r="BB6825" s="164">
        <v>4.1319999999999997</v>
      </c>
      <c r="BC6825" s="82">
        <f t="shared" si="123"/>
        <v>4.9997199999999991</v>
      </c>
    </row>
    <row r="6826" spans="53:55" x14ac:dyDescent="0.25">
      <c r="BA6826" s="164" t="s">
        <v>7200</v>
      </c>
      <c r="BB6826" s="164">
        <v>4.1319999999999997</v>
      </c>
      <c r="BC6826" s="82">
        <f t="shared" si="123"/>
        <v>4.9997199999999991</v>
      </c>
    </row>
    <row r="6827" spans="53:55" x14ac:dyDescent="0.25">
      <c r="BA6827" s="164" t="s">
        <v>7201</v>
      </c>
      <c r="BB6827" s="164">
        <v>4.9589999999999996</v>
      </c>
      <c r="BC6827" s="82">
        <f t="shared" si="123"/>
        <v>6.0003899999999994</v>
      </c>
    </row>
    <row r="6828" spans="53:55" x14ac:dyDescent="0.25">
      <c r="BA6828" s="164" t="s">
        <v>7202</v>
      </c>
      <c r="BB6828" s="164">
        <v>4.1319999999999997</v>
      </c>
      <c r="BC6828" s="82">
        <f t="shared" si="123"/>
        <v>4.9997199999999991</v>
      </c>
    </row>
    <row r="6829" spans="53:55" x14ac:dyDescent="0.25">
      <c r="BA6829" s="164" t="s">
        <v>7203</v>
      </c>
      <c r="BB6829" s="164">
        <v>9.9169999999999998</v>
      </c>
      <c r="BC6829" s="82">
        <f t="shared" si="123"/>
        <v>11.99957</v>
      </c>
    </row>
    <row r="6830" spans="53:55" x14ac:dyDescent="0.25">
      <c r="BA6830" s="164" t="s">
        <v>7204</v>
      </c>
      <c r="BB6830" s="164">
        <v>4.9589999999999996</v>
      </c>
      <c r="BC6830" s="82">
        <f t="shared" si="123"/>
        <v>6.0003899999999994</v>
      </c>
    </row>
    <row r="6831" spans="53:55" x14ac:dyDescent="0.25">
      <c r="BA6831" s="164" t="s">
        <v>7205</v>
      </c>
      <c r="BB6831" s="164">
        <v>4.9589999999999996</v>
      </c>
      <c r="BC6831" s="82">
        <f t="shared" si="123"/>
        <v>6.0003899999999994</v>
      </c>
    </row>
    <row r="6832" spans="53:55" x14ac:dyDescent="0.25">
      <c r="BA6832" s="164" t="s">
        <v>7206</v>
      </c>
      <c r="BB6832" s="164">
        <v>4.9589999999999996</v>
      </c>
      <c r="BC6832" s="82">
        <f t="shared" si="123"/>
        <v>6.0003899999999994</v>
      </c>
    </row>
    <row r="6833" spans="53:55" x14ac:dyDescent="0.25">
      <c r="BA6833" s="164" t="s">
        <v>7207</v>
      </c>
      <c r="BB6833" s="164">
        <v>4.1319999999999997</v>
      </c>
      <c r="BC6833" s="82">
        <f t="shared" si="123"/>
        <v>4.9997199999999991</v>
      </c>
    </row>
    <row r="6834" spans="53:55" x14ac:dyDescent="0.25">
      <c r="BA6834" s="164" t="s">
        <v>7208</v>
      </c>
      <c r="BB6834" s="164">
        <v>156.19800000000001</v>
      </c>
      <c r="BC6834" s="82">
        <f t="shared" si="123"/>
        <v>188.99958000000001</v>
      </c>
    </row>
    <row r="6835" spans="53:55" x14ac:dyDescent="0.25">
      <c r="BA6835" s="164" t="s">
        <v>7209</v>
      </c>
      <c r="BB6835" s="164">
        <v>22.314</v>
      </c>
      <c r="BC6835" s="82">
        <f t="shared" si="123"/>
        <v>26.999939999999999</v>
      </c>
    </row>
    <row r="6836" spans="53:55" x14ac:dyDescent="0.25">
      <c r="BA6836" s="164" t="s">
        <v>7210</v>
      </c>
      <c r="BB6836" s="164">
        <v>4.9589999999999996</v>
      </c>
      <c r="BC6836" s="82">
        <f t="shared" si="123"/>
        <v>6.0003899999999994</v>
      </c>
    </row>
    <row r="6837" spans="53:55" x14ac:dyDescent="0.25">
      <c r="BA6837" s="164" t="s">
        <v>7211</v>
      </c>
      <c r="BB6837" s="164">
        <v>4.1319999999999997</v>
      </c>
      <c r="BC6837" s="82">
        <f t="shared" si="123"/>
        <v>4.9997199999999991</v>
      </c>
    </row>
    <row r="6838" spans="53:55" x14ac:dyDescent="0.25">
      <c r="BA6838" s="164" t="s">
        <v>7212</v>
      </c>
      <c r="BB6838" s="164">
        <v>47.933999999999997</v>
      </c>
      <c r="BC6838" s="82">
        <f t="shared" si="123"/>
        <v>58.000139999999995</v>
      </c>
    </row>
    <row r="6839" spans="53:55" x14ac:dyDescent="0.25">
      <c r="BA6839" s="164" t="s">
        <v>7213</v>
      </c>
      <c r="BB6839" s="164">
        <v>12.397</v>
      </c>
      <c r="BC6839" s="82">
        <f t="shared" si="123"/>
        <v>15.00037</v>
      </c>
    </row>
    <row r="6840" spans="53:55" x14ac:dyDescent="0.25">
      <c r="BA6840" s="164" t="s">
        <v>7214</v>
      </c>
      <c r="BB6840" s="164">
        <v>4.1319999999999997</v>
      </c>
      <c r="BC6840" s="82">
        <f t="shared" si="123"/>
        <v>4.9997199999999991</v>
      </c>
    </row>
    <row r="6841" spans="53:55" x14ac:dyDescent="0.25">
      <c r="BA6841" s="164" t="s">
        <v>7215</v>
      </c>
      <c r="BB6841" s="164">
        <v>4.1319999999999997</v>
      </c>
      <c r="BC6841" s="82">
        <f t="shared" si="123"/>
        <v>4.9997199999999991</v>
      </c>
    </row>
    <row r="6842" spans="53:55" x14ac:dyDescent="0.25">
      <c r="BA6842" s="164" t="s">
        <v>7216</v>
      </c>
      <c r="BB6842" s="164">
        <v>136.364</v>
      </c>
      <c r="BC6842" s="82">
        <f t="shared" si="123"/>
        <v>165.00044</v>
      </c>
    </row>
    <row r="6843" spans="53:55" x14ac:dyDescent="0.25">
      <c r="BA6843" s="164" t="s">
        <v>7217</v>
      </c>
      <c r="BB6843" s="164">
        <v>52.893000000000001</v>
      </c>
      <c r="BC6843" s="82">
        <f t="shared" si="123"/>
        <v>64.000529999999998</v>
      </c>
    </row>
    <row r="6844" spans="53:55" x14ac:dyDescent="0.25">
      <c r="BA6844" s="164" t="s">
        <v>7218</v>
      </c>
      <c r="BB6844" s="164">
        <v>7.4379999999999997</v>
      </c>
      <c r="BC6844" s="82">
        <f t="shared" si="123"/>
        <v>8.999979999999999</v>
      </c>
    </row>
    <row r="6845" spans="53:55" x14ac:dyDescent="0.25">
      <c r="BA6845" s="164" t="s">
        <v>7219</v>
      </c>
      <c r="BB6845" s="164">
        <v>17.355</v>
      </c>
      <c r="BC6845" s="82">
        <f t="shared" si="123"/>
        <v>20.999549999999999</v>
      </c>
    </row>
    <row r="6846" spans="53:55" x14ac:dyDescent="0.25">
      <c r="BA6846" s="164" t="s">
        <v>7220</v>
      </c>
      <c r="BB6846" s="164">
        <v>17.355</v>
      </c>
      <c r="BC6846" s="82">
        <f t="shared" si="123"/>
        <v>20.999549999999999</v>
      </c>
    </row>
    <row r="6847" spans="53:55" x14ac:dyDescent="0.25">
      <c r="BA6847" s="164" t="s">
        <v>7221</v>
      </c>
      <c r="BB6847" s="164">
        <v>9.9169999999999998</v>
      </c>
      <c r="BC6847" s="82">
        <f t="shared" si="123"/>
        <v>11.99957</v>
      </c>
    </row>
    <row r="6848" spans="53:55" x14ac:dyDescent="0.25">
      <c r="BA6848" s="164" t="s">
        <v>7222</v>
      </c>
      <c r="BB6848" s="164">
        <v>4.1319999999999997</v>
      </c>
      <c r="BC6848" s="82">
        <f t="shared" si="123"/>
        <v>4.9997199999999991</v>
      </c>
    </row>
    <row r="6849" spans="53:55" x14ac:dyDescent="0.25">
      <c r="BA6849" s="164" t="s">
        <v>7223</v>
      </c>
      <c r="BB6849" s="164">
        <v>4.1319999999999997</v>
      </c>
      <c r="BC6849" s="82">
        <f t="shared" si="123"/>
        <v>4.9997199999999991</v>
      </c>
    </row>
    <row r="6850" spans="53:55" x14ac:dyDescent="0.25">
      <c r="BA6850" s="164" t="s">
        <v>7224</v>
      </c>
      <c r="BB6850" s="164">
        <v>4.1319999999999997</v>
      </c>
      <c r="BC6850" s="82">
        <f t="shared" si="123"/>
        <v>4.9997199999999991</v>
      </c>
    </row>
    <row r="6851" spans="53:55" x14ac:dyDescent="0.25">
      <c r="BA6851" s="164" t="s">
        <v>7225</v>
      </c>
      <c r="BB6851" s="164">
        <v>176.03299999999999</v>
      </c>
      <c r="BC6851" s="82">
        <f t="shared" ref="BC6851:BC6914" si="124">BB6851*1.21</f>
        <v>212.99992999999998</v>
      </c>
    </row>
    <row r="6852" spans="53:55" x14ac:dyDescent="0.25">
      <c r="BA6852" s="164" t="s">
        <v>7226</v>
      </c>
      <c r="BB6852" s="164">
        <v>4.1319999999999997</v>
      </c>
      <c r="BC6852" s="82">
        <f t="shared" si="124"/>
        <v>4.9997199999999991</v>
      </c>
    </row>
    <row r="6853" spans="53:55" x14ac:dyDescent="0.25">
      <c r="BA6853" s="164" t="s">
        <v>7227</v>
      </c>
      <c r="BB6853" s="164">
        <v>4.1319999999999997</v>
      </c>
      <c r="BC6853" s="82">
        <f t="shared" si="124"/>
        <v>4.9997199999999991</v>
      </c>
    </row>
    <row r="6854" spans="53:55" x14ac:dyDescent="0.25">
      <c r="BA6854" s="164" t="s">
        <v>7228</v>
      </c>
      <c r="BB6854" s="164">
        <v>136.364</v>
      </c>
      <c r="BC6854" s="82">
        <f t="shared" si="124"/>
        <v>165.00044</v>
      </c>
    </row>
    <row r="6855" spans="53:55" x14ac:dyDescent="0.25">
      <c r="BA6855" s="164" t="s">
        <v>7229</v>
      </c>
      <c r="BB6855" s="164">
        <v>52.893000000000001</v>
      </c>
      <c r="BC6855" s="82">
        <f t="shared" si="124"/>
        <v>64.000529999999998</v>
      </c>
    </row>
    <row r="6856" spans="53:55" x14ac:dyDescent="0.25">
      <c r="BA6856" s="164" t="s">
        <v>7230</v>
      </c>
      <c r="BB6856" s="164">
        <v>71.900999999999996</v>
      </c>
      <c r="BC6856" s="82">
        <f t="shared" si="124"/>
        <v>87.000209999999996</v>
      </c>
    </row>
    <row r="6857" spans="53:55" x14ac:dyDescent="0.25">
      <c r="BA6857" s="164" t="s">
        <v>7231</v>
      </c>
      <c r="BB6857" s="164">
        <v>17.355</v>
      </c>
      <c r="BC6857" s="82">
        <f t="shared" si="124"/>
        <v>20.999549999999999</v>
      </c>
    </row>
    <row r="6858" spans="53:55" x14ac:dyDescent="0.25">
      <c r="BA6858" s="164" t="s">
        <v>7232</v>
      </c>
      <c r="BB6858" s="164">
        <v>9.9169999999999998</v>
      </c>
      <c r="BC6858" s="82">
        <f t="shared" si="124"/>
        <v>11.99957</v>
      </c>
    </row>
    <row r="6859" spans="53:55" x14ac:dyDescent="0.25">
      <c r="BA6859" s="164" t="s">
        <v>7233</v>
      </c>
      <c r="BB6859" s="164">
        <v>4.1319999999999997</v>
      </c>
      <c r="BC6859" s="82">
        <f t="shared" si="124"/>
        <v>4.9997199999999991</v>
      </c>
    </row>
    <row r="6860" spans="53:55" x14ac:dyDescent="0.25">
      <c r="BA6860" s="164" t="s">
        <v>7234</v>
      </c>
      <c r="BB6860" s="164">
        <v>4.1319999999999997</v>
      </c>
      <c r="BC6860" s="82">
        <f t="shared" si="124"/>
        <v>4.9997199999999991</v>
      </c>
    </row>
    <row r="6861" spans="53:55" x14ac:dyDescent="0.25">
      <c r="BA6861" s="164" t="s">
        <v>7235</v>
      </c>
      <c r="BB6861" s="164">
        <v>4.1319999999999997</v>
      </c>
      <c r="BC6861" s="82">
        <f t="shared" si="124"/>
        <v>4.9997199999999991</v>
      </c>
    </row>
    <row r="6862" spans="53:55" x14ac:dyDescent="0.25">
      <c r="BA6862" s="164" t="s">
        <v>7236</v>
      </c>
      <c r="BB6862" s="164">
        <v>4.1319999999999997</v>
      </c>
      <c r="BC6862" s="82">
        <f t="shared" si="124"/>
        <v>4.9997199999999991</v>
      </c>
    </row>
    <row r="6863" spans="53:55" x14ac:dyDescent="0.25">
      <c r="BA6863" s="164" t="s">
        <v>7237</v>
      </c>
      <c r="BB6863" s="164">
        <v>4.1319999999999997</v>
      </c>
      <c r="BC6863" s="82">
        <f t="shared" si="124"/>
        <v>4.9997199999999991</v>
      </c>
    </row>
    <row r="6864" spans="53:55" x14ac:dyDescent="0.25">
      <c r="BA6864" s="164" t="s">
        <v>7238</v>
      </c>
      <c r="BB6864" s="164">
        <v>4.1319999999999997</v>
      </c>
      <c r="BC6864" s="82">
        <f t="shared" si="124"/>
        <v>4.9997199999999991</v>
      </c>
    </row>
    <row r="6865" spans="53:55" x14ac:dyDescent="0.25">
      <c r="BA6865" s="164" t="s">
        <v>7239</v>
      </c>
      <c r="BB6865" s="164">
        <v>4.1319999999999997</v>
      </c>
      <c r="BC6865" s="82">
        <f t="shared" si="124"/>
        <v>4.9997199999999991</v>
      </c>
    </row>
    <row r="6866" spans="53:55" x14ac:dyDescent="0.25">
      <c r="BA6866" s="164" t="s">
        <v>7240</v>
      </c>
      <c r="BB6866" s="164">
        <v>176.03299999999999</v>
      </c>
      <c r="BC6866" s="82">
        <f t="shared" si="124"/>
        <v>212.99992999999998</v>
      </c>
    </row>
    <row r="6867" spans="53:55" x14ac:dyDescent="0.25">
      <c r="BA6867" s="164" t="s">
        <v>7241</v>
      </c>
      <c r="BB6867" s="164">
        <v>4.1319999999999997</v>
      </c>
      <c r="BC6867" s="82">
        <f t="shared" si="124"/>
        <v>4.9997199999999991</v>
      </c>
    </row>
    <row r="6868" spans="53:55" x14ac:dyDescent="0.25">
      <c r="BA6868" s="164" t="s">
        <v>7242</v>
      </c>
      <c r="BB6868" s="164">
        <v>4.1319999999999997</v>
      </c>
      <c r="BC6868" s="82">
        <f t="shared" si="124"/>
        <v>4.9997199999999991</v>
      </c>
    </row>
    <row r="6869" spans="53:55" x14ac:dyDescent="0.25">
      <c r="BA6869" s="164" t="s">
        <v>7243</v>
      </c>
      <c r="BB6869" s="164">
        <v>136.364</v>
      </c>
      <c r="BC6869" s="82">
        <f t="shared" si="124"/>
        <v>165.00044</v>
      </c>
    </row>
    <row r="6870" spans="53:55" x14ac:dyDescent="0.25">
      <c r="BA6870" s="164" t="s">
        <v>7244</v>
      </c>
      <c r="BB6870" s="164">
        <v>52.893000000000001</v>
      </c>
      <c r="BC6870" s="82">
        <f t="shared" si="124"/>
        <v>64.000529999999998</v>
      </c>
    </row>
    <row r="6871" spans="53:55" x14ac:dyDescent="0.25">
      <c r="BA6871" s="164" t="s">
        <v>7245</v>
      </c>
      <c r="BB6871" s="164">
        <v>71.900999999999996</v>
      </c>
      <c r="BC6871" s="82">
        <f t="shared" si="124"/>
        <v>87.000209999999996</v>
      </c>
    </row>
    <row r="6872" spans="53:55" x14ac:dyDescent="0.25">
      <c r="BA6872" s="164" t="s">
        <v>7246</v>
      </c>
      <c r="BB6872" s="164">
        <v>17.355</v>
      </c>
      <c r="BC6872" s="82">
        <f t="shared" si="124"/>
        <v>20.999549999999999</v>
      </c>
    </row>
    <row r="6873" spans="53:55" x14ac:dyDescent="0.25">
      <c r="BA6873" s="164" t="s">
        <v>7247</v>
      </c>
      <c r="BB6873" s="164">
        <v>9.9169999999999998</v>
      </c>
      <c r="BC6873" s="82">
        <f t="shared" si="124"/>
        <v>11.99957</v>
      </c>
    </row>
    <row r="6874" spans="53:55" x14ac:dyDescent="0.25">
      <c r="BA6874" s="164" t="s">
        <v>7248</v>
      </c>
      <c r="BB6874" s="164">
        <v>4.1319999999999997</v>
      </c>
      <c r="BC6874" s="82">
        <f t="shared" si="124"/>
        <v>4.9997199999999991</v>
      </c>
    </row>
    <row r="6875" spans="53:55" x14ac:dyDescent="0.25">
      <c r="BA6875" s="164" t="s">
        <v>7249</v>
      </c>
      <c r="BB6875" s="164">
        <v>4.1319999999999997</v>
      </c>
      <c r="BC6875" s="82">
        <f t="shared" si="124"/>
        <v>4.9997199999999991</v>
      </c>
    </row>
    <row r="6876" spans="53:55" x14ac:dyDescent="0.25">
      <c r="BA6876" s="164" t="s">
        <v>7250</v>
      </c>
      <c r="BB6876" s="164">
        <v>4.1319999999999997</v>
      </c>
      <c r="BC6876" s="82">
        <f t="shared" si="124"/>
        <v>4.9997199999999991</v>
      </c>
    </row>
    <row r="6877" spans="53:55" x14ac:dyDescent="0.25">
      <c r="BA6877" s="164" t="s">
        <v>7251</v>
      </c>
      <c r="BB6877" s="164">
        <v>4.1319999999999997</v>
      </c>
      <c r="BC6877" s="82">
        <f t="shared" si="124"/>
        <v>4.9997199999999991</v>
      </c>
    </row>
    <row r="6878" spans="53:55" x14ac:dyDescent="0.25">
      <c r="BA6878" s="164" t="s">
        <v>7252</v>
      </c>
      <c r="BB6878" s="164">
        <v>4.1319999999999997</v>
      </c>
      <c r="BC6878" s="82">
        <f t="shared" si="124"/>
        <v>4.9997199999999991</v>
      </c>
    </row>
    <row r="6879" spans="53:55" x14ac:dyDescent="0.25">
      <c r="BA6879" s="164" t="s">
        <v>7253</v>
      </c>
      <c r="BB6879" s="164">
        <v>4.1319999999999997</v>
      </c>
      <c r="BC6879" s="82">
        <f t="shared" si="124"/>
        <v>4.9997199999999991</v>
      </c>
    </row>
    <row r="6880" spans="53:55" x14ac:dyDescent="0.25">
      <c r="BA6880" s="164" t="s">
        <v>7254</v>
      </c>
      <c r="BB6880" s="164">
        <v>4.1319999999999997</v>
      </c>
      <c r="BC6880" s="82">
        <f t="shared" si="124"/>
        <v>4.9997199999999991</v>
      </c>
    </row>
    <row r="6881" spans="53:55" x14ac:dyDescent="0.25">
      <c r="BA6881" s="164" t="s">
        <v>7255</v>
      </c>
      <c r="BB6881" s="164">
        <v>146.28100000000001</v>
      </c>
      <c r="BC6881" s="82">
        <f t="shared" si="124"/>
        <v>177.00001</v>
      </c>
    </row>
    <row r="6882" spans="53:55" x14ac:dyDescent="0.25">
      <c r="BA6882" s="164" t="s">
        <v>7256</v>
      </c>
      <c r="BB6882" s="164">
        <v>4.1319999999999997</v>
      </c>
      <c r="BC6882" s="82">
        <f t="shared" si="124"/>
        <v>4.9997199999999991</v>
      </c>
    </row>
    <row r="6883" spans="53:55" x14ac:dyDescent="0.25">
      <c r="BA6883" s="164" t="s">
        <v>7257</v>
      </c>
      <c r="BB6883" s="164">
        <v>4.1319999999999997</v>
      </c>
      <c r="BC6883" s="82">
        <f t="shared" si="124"/>
        <v>4.9997199999999991</v>
      </c>
    </row>
    <row r="6884" spans="53:55" x14ac:dyDescent="0.25">
      <c r="BA6884" s="164" t="s">
        <v>7258</v>
      </c>
      <c r="BB6884" s="164">
        <v>4.1319999999999997</v>
      </c>
      <c r="BC6884" s="82">
        <f t="shared" si="124"/>
        <v>4.9997199999999991</v>
      </c>
    </row>
    <row r="6885" spans="53:55" x14ac:dyDescent="0.25">
      <c r="BA6885" s="164" t="s">
        <v>7259</v>
      </c>
      <c r="BB6885" s="164">
        <v>4.1319999999999997</v>
      </c>
      <c r="BC6885" s="82">
        <f t="shared" si="124"/>
        <v>4.9997199999999991</v>
      </c>
    </row>
    <row r="6886" spans="53:55" x14ac:dyDescent="0.25">
      <c r="BA6886" s="164" t="s">
        <v>7260</v>
      </c>
      <c r="BB6886" s="164">
        <v>4.1319999999999997</v>
      </c>
      <c r="BC6886" s="82">
        <f t="shared" si="124"/>
        <v>4.9997199999999991</v>
      </c>
    </row>
    <row r="6887" spans="53:55" x14ac:dyDescent="0.25">
      <c r="BA6887" s="164" t="s">
        <v>7261</v>
      </c>
      <c r="BB6887" s="164">
        <v>4.1319999999999997</v>
      </c>
      <c r="BC6887" s="82">
        <f t="shared" si="124"/>
        <v>4.9997199999999991</v>
      </c>
    </row>
    <row r="6888" spans="53:55" x14ac:dyDescent="0.25">
      <c r="BA6888" s="164" t="s">
        <v>7262</v>
      </c>
      <c r="BB6888" s="164">
        <v>6.6120000000000001</v>
      </c>
      <c r="BC6888" s="82">
        <f t="shared" si="124"/>
        <v>8.0005199999999999</v>
      </c>
    </row>
    <row r="6889" spans="53:55" x14ac:dyDescent="0.25">
      <c r="BA6889" s="164" t="s">
        <v>7263</v>
      </c>
      <c r="BB6889" s="164">
        <v>4.1319999999999997</v>
      </c>
      <c r="BC6889" s="82">
        <f t="shared" si="124"/>
        <v>4.9997199999999991</v>
      </c>
    </row>
    <row r="6890" spans="53:55" x14ac:dyDescent="0.25">
      <c r="BA6890" s="164" t="s">
        <v>7264</v>
      </c>
      <c r="BB6890" s="164">
        <v>4.1319999999999997</v>
      </c>
      <c r="BC6890" s="82">
        <f t="shared" si="124"/>
        <v>4.9997199999999991</v>
      </c>
    </row>
    <row r="6891" spans="53:55" x14ac:dyDescent="0.25">
      <c r="BA6891" s="164" t="s">
        <v>7265</v>
      </c>
      <c r="BB6891" s="164">
        <v>12.397</v>
      </c>
      <c r="BC6891" s="82">
        <f t="shared" si="124"/>
        <v>15.00037</v>
      </c>
    </row>
    <row r="6892" spans="53:55" x14ac:dyDescent="0.25">
      <c r="BA6892" s="164" t="s">
        <v>7266</v>
      </c>
      <c r="BB6892" s="164">
        <v>119.83499999999999</v>
      </c>
      <c r="BC6892" s="82">
        <f t="shared" si="124"/>
        <v>145.00035</v>
      </c>
    </row>
    <row r="6893" spans="53:55" x14ac:dyDescent="0.25">
      <c r="BA6893" s="164" t="s">
        <v>7267</v>
      </c>
      <c r="BB6893" s="164">
        <v>12.397</v>
      </c>
      <c r="BC6893" s="82">
        <f t="shared" si="124"/>
        <v>15.00037</v>
      </c>
    </row>
    <row r="6894" spans="53:55" x14ac:dyDescent="0.25">
      <c r="BA6894" s="164" t="s">
        <v>7268</v>
      </c>
      <c r="BB6894" s="164">
        <v>4.1319999999999997</v>
      </c>
      <c r="BC6894" s="82">
        <f t="shared" si="124"/>
        <v>4.9997199999999991</v>
      </c>
    </row>
    <row r="6895" spans="53:55" x14ac:dyDescent="0.25">
      <c r="BA6895" s="164" t="s">
        <v>7269</v>
      </c>
      <c r="BB6895" s="164">
        <v>4.1319999999999997</v>
      </c>
      <c r="BC6895" s="82">
        <f t="shared" si="124"/>
        <v>4.9997199999999991</v>
      </c>
    </row>
    <row r="6896" spans="53:55" x14ac:dyDescent="0.25">
      <c r="BA6896" s="164" t="s">
        <v>7270</v>
      </c>
      <c r="BB6896" s="164">
        <v>4.1319999999999997</v>
      </c>
      <c r="BC6896" s="82">
        <f t="shared" si="124"/>
        <v>4.9997199999999991</v>
      </c>
    </row>
    <row r="6897" spans="53:55" x14ac:dyDescent="0.25">
      <c r="BA6897" s="164" t="s">
        <v>7271</v>
      </c>
      <c r="BB6897" s="164">
        <v>4.1319999999999997</v>
      </c>
      <c r="BC6897" s="82">
        <f t="shared" si="124"/>
        <v>4.9997199999999991</v>
      </c>
    </row>
    <row r="6898" spans="53:55" x14ac:dyDescent="0.25">
      <c r="BA6898" s="164" t="s">
        <v>7272</v>
      </c>
      <c r="BB6898" s="164">
        <v>4.1319999999999997</v>
      </c>
      <c r="BC6898" s="82">
        <f t="shared" si="124"/>
        <v>4.9997199999999991</v>
      </c>
    </row>
    <row r="6899" spans="53:55" x14ac:dyDescent="0.25">
      <c r="BA6899" s="164" t="s">
        <v>7273</v>
      </c>
      <c r="BB6899" s="164">
        <v>6.6120000000000001</v>
      </c>
      <c r="BC6899" s="82">
        <f t="shared" si="124"/>
        <v>8.0005199999999999</v>
      </c>
    </row>
    <row r="6900" spans="53:55" x14ac:dyDescent="0.25">
      <c r="BA6900" s="164" t="s">
        <v>7274</v>
      </c>
      <c r="BB6900" s="164">
        <v>4.1319999999999997</v>
      </c>
      <c r="BC6900" s="82">
        <f t="shared" si="124"/>
        <v>4.9997199999999991</v>
      </c>
    </row>
    <row r="6901" spans="53:55" x14ac:dyDescent="0.25">
      <c r="BA6901" s="164" t="s">
        <v>7275</v>
      </c>
      <c r="BB6901" s="164">
        <v>4.1319999999999997</v>
      </c>
      <c r="BC6901" s="82">
        <f t="shared" si="124"/>
        <v>4.9997199999999991</v>
      </c>
    </row>
    <row r="6902" spans="53:55" x14ac:dyDescent="0.25">
      <c r="BA6902" s="164" t="s">
        <v>7276</v>
      </c>
      <c r="BB6902" s="164">
        <v>12.397</v>
      </c>
      <c r="BC6902" s="82">
        <f t="shared" si="124"/>
        <v>15.00037</v>
      </c>
    </row>
    <row r="6903" spans="53:55" x14ac:dyDescent="0.25">
      <c r="BA6903" s="164" t="s">
        <v>7277</v>
      </c>
      <c r="BB6903" s="164">
        <v>136.364</v>
      </c>
      <c r="BC6903" s="82">
        <f t="shared" si="124"/>
        <v>165.00044</v>
      </c>
    </row>
    <row r="6904" spans="53:55" x14ac:dyDescent="0.25">
      <c r="BA6904" s="164" t="s">
        <v>7278</v>
      </c>
      <c r="BB6904" s="164">
        <v>12.397</v>
      </c>
      <c r="BC6904" s="82">
        <f t="shared" si="124"/>
        <v>15.00037</v>
      </c>
    </row>
    <row r="6905" spans="53:55" x14ac:dyDescent="0.25">
      <c r="BA6905" s="164" t="s">
        <v>7279</v>
      </c>
      <c r="BB6905" s="164">
        <v>4.1319999999999997</v>
      </c>
      <c r="BC6905" s="82">
        <f t="shared" si="124"/>
        <v>4.9997199999999991</v>
      </c>
    </row>
    <row r="6906" spans="53:55" x14ac:dyDescent="0.25">
      <c r="BA6906" s="164" t="s">
        <v>7280</v>
      </c>
      <c r="BB6906" s="164">
        <v>4.1319999999999997</v>
      </c>
      <c r="BC6906" s="82">
        <f t="shared" si="124"/>
        <v>4.9997199999999991</v>
      </c>
    </row>
    <row r="6907" spans="53:55" x14ac:dyDescent="0.25">
      <c r="BA6907" s="164" t="s">
        <v>7281</v>
      </c>
      <c r="BB6907" s="164">
        <v>4.1319999999999997</v>
      </c>
      <c r="BC6907" s="82">
        <f t="shared" si="124"/>
        <v>4.9997199999999991</v>
      </c>
    </row>
    <row r="6908" spans="53:55" x14ac:dyDescent="0.25">
      <c r="BA6908" s="164" t="s">
        <v>7282</v>
      </c>
      <c r="BB6908" s="164">
        <v>4.1319999999999997</v>
      </c>
      <c r="BC6908" s="82">
        <f t="shared" si="124"/>
        <v>4.9997199999999991</v>
      </c>
    </row>
    <row r="6909" spans="53:55" x14ac:dyDescent="0.25">
      <c r="BA6909" s="164" t="s">
        <v>7283</v>
      </c>
      <c r="BB6909" s="164">
        <v>4.1319999999999997</v>
      </c>
      <c r="BC6909" s="82">
        <f t="shared" si="124"/>
        <v>4.9997199999999991</v>
      </c>
    </row>
    <row r="6910" spans="53:55" x14ac:dyDescent="0.25">
      <c r="BA6910" s="164" t="s">
        <v>7284</v>
      </c>
      <c r="BB6910" s="164">
        <v>7.4379999999999997</v>
      </c>
      <c r="BC6910" s="82">
        <f t="shared" si="124"/>
        <v>8.999979999999999</v>
      </c>
    </row>
    <row r="6911" spans="53:55" x14ac:dyDescent="0.25">
      <c r="BA6911" s="164" t="s">
        <v>7285</v>
      </c>
      <c r="BB6911" s="164">
        <v>4.1319999999999997</v>
      </c>
      <c r="BC6911" s="82">
        <f t="shared" si="124"/>
        <v>4.9997199999999991</v>
      </c>
    </row>
    <row r="6912" spans="53:55" x14ac:dyDescent="0.25">
      <c r="BA6912" s="164" t="s">
        <v>7286</v>
      </c>
      <c r="BB6912" s="164">
        <v>4.1319999999999997</v>
      </c>
      <c r="BC6912" s="82">
        <f t="shared" si="124"/>
        <v>4.9997199999999991</v>
      </c>
    </row>
    <row r="6913" spans="53:55" x14ac:dyDescent="0.25">
      <c r="BA6913" s="164" t="s">
        <v>7287</v>
      </c>
      <c r="BB6913" s="164">
        <v>14.875999999999999</v>
      </c>
      <c r="BC6913" s="82">
        <f t="shared" si="124"/>
        <v>17.999959999999998</v>
      </c>
    </row>
    <row r="6914" spans="53:55" x14ac:dyDescent="0.25">
      <c r="BA6914" s="164" t="s">
        <v>7288</v>
      </c>
      <c r="BB6914" s="164">
        <v>196.69399999999999</v>
      </c>
      <c r="BC6914" s="82">
        <f t="shared" si="124"/>
        <v>237.99973999999997</v>
      </c>
    </row>
    <row r="6915" spans="53:55" x14ac:dyDescent="0.25">
      <c r="BA6915" s="164" t="s">
        <v>7289</v>
      </c>
      <c r="BB6915" s="164">
        <v>12.397</v>
      </c>
      <c r="BC6915" s="82">
        <f t="shared" ref="BC6915:BC6978" si="125">BB6915*1.21</f>
        <v>15.00037</v>
      </c>
    </row>
    <row r="6916" spans="53:55" x14ac:dyDescent="0.25">
      <c r="BA6916" s="164" t="s">
        <v>7290</v>
      </c>
      <c r="BB6916" s="164">
        <v>12.397</v>
      </c>
      <c r="BC6916" s="82">
        <f t="shared" si="125"/>
        <v>15.00037</v>
      </c>
    </row>
    <row r="6917" spans="53:55" x14ac:dyDescent="0.25">
      <c r="BA6917" s="164" t="s">
        <v>7291</v>
      </c>
      <c r="BB6917" s="164">
        <v>4.1319999999999997</v>
      </c>
      <c r="BC6917" s="82">
        <f t="shared" si="125"/>
        <v>4.9997199999999991</v>
      </c>
    </row>
    <row r="6918" spans="53:55" x14ac:dyDescent="0.25">
      <c r="BA6918" s="164" t="s">
        <v>7292</v>
      </c>
      <c r="BB6918" s="164">
        <v>4.1319999999999997</v>
      </c>
      <c r="BC6918" s="82">
        <f t="shared" si="125"/>
        <v>4.9997199999999991</v>
      </c>
    </row>
    <row r="6919" spans="53:55" x14ac:dyDescent="0.25">
      <c r="BA6919" s="164" t="s">
        <v>7293</v>
      </c>
      <c r="BB6919" s="164">
        <v>4.1319999999999997</v>
      </c>
      <c r="BC6919" s="82">
        <f t="shared" si="125"/>
        <v>4.9997199999999991</v>
      </c>
    </row>
    <row r="6920" spans="53:55" x14ac:dyDescent="0.25">
      <c r="BA6920" s="164" t="s">
        <v>7294</v>
      </c>
      <c r="BB6920" s="164">
        <v>4.1319999999999997</v>
      </c>
      <c r="BC6920" s="82">
        <f t="shared" si="125"/>
        <v>4.9997199999999991</v>
      </c>
    </row>
    <row r="6921" spans="53:55" x14ac:dyDescent="0.25">
      <c r="BA6921" s="164" t="s">
        <v>7295</v>
      </c>
      <c r="BB6921" s="164">
        <v>4.1319999999999997</v>
      </c>
      <c r="BC6921" s="82">
        <f t="shared" si="125"/>
        <v>4.9997199999999991</v>
      </c>
    </row>
    <row r="6922" spans="53:55" x14ac:dyDescent="0.25">
      <c r="BA6922" s="164" t="s">
        <v>7296</v>
      </c>
      <c r="BB6922" s="164">
        <v>7.4379999999999997</v>
      </c>
      <c r="BC6922" s="82">
        <f t="shared" si="125"/>
        <v>8.999979999999999</v>
      </c>
    </row>
    <row r="6923" spans="53:55" x14ac:dyDescent="0.25">
      <c r="BA6923" s="164" t="s">
        <v>7297</v>
      </c>
      <c r="BB6923" s="164">
        <v>4.1319999999999997</v>
      </c>
      <c r="BC6923" s="82">
        <f t="shared" si="125"/>
        <v>4.9997199999999991</v>
      </c>
    </row>
    <row r="6924" spans="53:55" x14ac:dyDescent="0.25">
      <c r="BA6924" s="164" t="s">
        <v>7298</v>
      </c>
      <c r="BB6924" s="164">
        <v>4.1319999999999997</v>
      </c>
      <c r="BC6924" s="82">
        <f t="shared" si="125"/>
        <v>4.9997199999999991</v>
      </c>
    </row>
    <row r="6925" spans="53:55" x14ac:dyDescent="0.25">
      <c r="BA6925" s="164" t="s">
        <v>7299</v>
      </c>
      <c r="BB6925" s="164">
        <v>14.875999999999999</v>
      </c>
      <c r="BC6925" s="82">
        <f t="shared" si="125"/>
        <v>17.999959999999998</v>
      </c>
    </row>
    <row r="6926" spans="53:55" x14ac:dyDescent="0.25">
      <c r="BA6926" s="164" t="s">
        <v>7300</v>
      </c>
      <c r="BB6926" s="164">
        <v>216.529</v>
      </c>
      <c r="BC6926" s="82">
        <f t="shared" si="125"/>
        <v>262.00009</v>
      </c>
    </row>
    <row r="6927" spans="53:55" x14ac:dyDescent="0.25">
      <c r="BA6927" s="164" t="s">
        <v>7301</v>
      </c>
      <c r="BB6927" s="164">
        <v>12.397</v>
      </c>
      <c r="BC6927" s="82">
        <f t="shared" si="125"/>
        <v>15.00037</v>
      </c>
    </row>
    <row r="6928" spans="53:55" x14ac:dyDescent="0.25">
      <c r="BA6928" s="164" t="s">
        <v>7302</v>
      </c>
      <c r="BB6928" s="164">
        <v>12.397</v>
      </c>
      <c r="BC6928" s="82">
        <f t="shared" si="125"/>
        <v>15.00037</v>
      </c>
    </row>
    <row r="6929" spans="53:55" x14ac:dyDescent="0.25">
      <c r="BA6929" s="164" t="s">
        <v>7303</v>
      </c>
      <c r="BB6929" s="164">
        <v>4.1319999999999997</v>
      </c>
      <c r="BC6929" s="82">
        <f t="shared" si="125"/>
        <v>4.9997199999999991</v>
      </c>
    </row>
    <row r="6930" spans="53:55" x14ac:dyDescent="0.25">
      <c r="BA6930" s="164" t="s">
        <v>7304</v>
      </c>
      <c r="BB6930" s="164">
        <v>4.1319999999999997</v>
      </c>
      <c r="BC6930" s="82">
        <f t="shared" si="125"/>
        <v>4.9997199999999991</v>
      </c>
    </row>
    <row r="6931" spans="53:55" x14ac:dyDescent="0.25">
      <c r="BA6931" s="164" t="s">
        <v>7305</v>
      </c>
      <c r="BB6931" s="164">
        <v>4.1319999999999997</v>
      </c>
      <c r="BC6931" s="82">
        <f t="shared" si="125"/>
        <v>4.9997199999999991</v>
      </c>
    </row>
    <row r="6932" spans="53:55" x14ac:dyDescent="0.25">
      <c r="BA6932" s="164" t="s">
        <v>7306</v>
      </c>
      <c r="BB6932" s="164">
        <v>4.1319999999999997</v>
      </c>
      <c r="BC6932" s="82">
        <f t="shared" si="125"/>
        <v>4.9997199999999991</v>
      </c>
    </row>
    <row r="6933" spans="53:55" x14ac:dyDescent="0.25">
      <c r="BA6933" s="164" t="s">
        <v>7307</v>
      </c>
      <c r="BB6933" s="164">
        <v>4.1319999999999997</v>
      </c>
      <c r="BC6933" s="82">
        <f t="shared" si="125"/>
        <v>4.9997199999999991</v>
      </c>
    </row>
    <row r="6934" spans="53:55" x14ac:dyDescent="0.25">
      <c r="BA6934" s="164" t="s">
        <v>7308</v>
      </c>
      <c r="BB6934" s="164">
        <v>15.702</v>
      </c>
      <c r="BC6934" s="82">
        <f t="shared" si="125"/>
        <v>18.999420000000001</v>
      </c>
    </row>
    <row r="6935" spans="53:55" x14ac:dyDescent="0.25">
      <c r="BA6935" s="164" t="s">
        <v>7309</v>
      </c>
      <c r="BB6935" s="164">
        <v>4.1319999999999997</v>
      </c>
      <c r="BC6935" s="82">
        <f t="shared" si="125"/>
        <v>4.9997199999999991</v>
      </c>
    </row>
    <row r="6936" spans="53:55" x14ac:dyDescent="0.25">
      <c r="BA6936" s="164" t="s">
        <v>7310</v>
      </c>
      <c r="BB6936" s="164">
        <v>4.1319999999999997</v>
      </c>
      <c r="BC6936" s="82">
        <f t="shared" si="125"/>
        <v>4.9997199999999991</v>
      </c>
    </row>
    <row r="6937" spans="53:55" x14ac:dyDescent="0.25">
      <c r="BA6937" s="164" t="s">
        <v>7311</v>
      </c>
      <c r="BB6937" s="164">
        <v>14.875999999999999</v>
      </c>
      <c r="BC6937" s="82">
        <f t="shared" si="125"/>
        <v>17.999959999999998</v>
      </c>
    </row>
    <row r="6938" spans="53:55" x14ac:dyDescent="0.25">
      <c r="BA6938" s="164" t="s">
        <v>7312</v>
      </c>
      <c r="BB6938" s="164">
        <v>256.19799999999998</v>
      </c>
      <c r="BC6938" s="82">
        <f t="shared" si="125"/>
        <v>309.99957999999998</v>
      </c>
    </row>
    <row r="6939" spans="53:55" x14ac:dyDescent="0.25">
      <c r="BA6939" s="164" t="s">
        <v>7313</v>
      </c>
      <c r="BB6939" s="164">
        <v>256.19799999999998</v>
      </c>
      <c r="BC6939" s="82">
        <f t="shared" si="125"/>
        <v>309.99957999999998</v>
      </c>
    </row>
    <row r="6940" spans="53:55" x14ac:dyDescent="0.25">
      <c r="BA6940" s="164" t="s">
        <v>7314</v>
      </c>
      <c r="BB6940" s="164">
        <v>14.875999999999999</v>
      </c>
      <c r="BC6940" s="82">
        <f t="shared" si="125"/>
        <v>17.999959999999998</v>
      </c>
    </row>
    <row r="6941" spans="53:55" x14ac:dyDescent="0.25">
      <c r="BA6941" s="164" t="s">
        <v>7315</v>
      </c>
      <c r="BB6941" s="164">
        <v>12.397</v>
      </c>
      <c r="BC6941" s="82">
        <f t="shared" si="125"/>
        <v>15.00037</v>
      </c>
    </row>
    <row r="6942" spans="53:55" x14ac:dyDescent="0.25">
      <c r="BA6942" s="164" t="s">
        <v>7316</v>
      </c>
      <c r="BB6942" s="164">
        <v>4.1319999999999997</v>
      </c>
      <c r="BC6942" s="82">
        <f t="shared" si="125"/>
        <v>4.9997199999999991</v>
      </c>
    </row>
    <row r="6943" spans="53:55" x14ac:dyDescent="0.25">
      <c r="BA6943" s="164" t="s">
        <v>7317</v>
      </c>
      <c r="BB6943" s="164">
        <v>4.1319999999999997</v>
      </c>
      <c r="BC6943" s="82">
        <f t="shared" si="125"/>
        <v>4.9997199999999991</v>
      </c>
    </row>
    <row r="6944" spans="53:55" x14ac:dyDescent="0.25">
      <c r="BA6944" s="164" t="s">
        <v>7318</v>
      </c>
      <c r="BB6944" s="164">
        <v>4.1319999999999997</v>
      </c>
      <c r="BC6944" s="82">
        <f t="shared" si="125"/>
        <v>4.9997199999999991</v>
      </c>
    </row>
    <row r="6945" spans="53:55" x14ac:dyDescent="0.25">
      <c r="BA6945" s="164" t="s">
        <v>7319</v>
      </c>
      <c r="BB6945" s="164">
        <v>4.1319999999999997</v>
      </c>
      <c r="BC6945" s="82">
        <f t="shared" si="125"/>
        <v>4.9997199999999991</v>
      </c>
    </row>
    <row r="6946" spans="53:55" x14ac:dyDescent="0.25">
      <c r="BA6946" s="164" t="s">
        <v>7320</v>
      </c>
      <c r="BB6946" s="164">
        <v>4.1319999999999997</v>
      </c>
      <c r="BC6946" s="82">
        <f t="shared" si="125"/>
        <v>4.9997199999999991</v>
      </c>
    </row>
    <row r="6947" spans="53:55" x14ac:dyDescent="0.25">
      <c r="BA6947" s="164" t="s">
        <v>7321</v>
      </c>
      <c r="BB6947" s="164">
        <v>9.9169999999999998</v>
      </c>
      <c r="BC6947" s="82">
        <f t="shared" si="125"/>
        <v>11.99957</v>
      </c>
    </row>
    <row r="6948" spans="53:55" x14ac:dyDescent="0.25">
      <c r="BA6948" s="164" t="s">
        <v>7322</v>
      </c>
      <c r="BB6948" s="164">
        <v>4.1319999999999997</v>
      </c>
      <c r="BC6948" s="82">
        <f t="shared" si="125"/>
        <v>4.9997199999999991</v>
      </c>
    </row>
    <row r="6949" spans="53:55" x14ac:dyDescent="0.25">
      <c r="BA6949" s="164" t="s">
        <v>7323</v>
      </c>
      <c r="BB6949" s="164">
        <v>4.1319999999999997</v>
      </c>
      <c r="BC6949" s="82">
        <f t="shared" si="125"/>
        <v>4.9997199999999991</v>
      </c>
    </row>
    <row r="6950" spans="53:55" x14ac:dyDescent="0.25">
      <c r="BA6950" s="164" t="s">
        <v>7324</v>
      </c>
      <c r="BB6950" s="164">
        <v>14.875999999999999</v>
      </c>
      <c r="BC6950" s="82">
        <f t="shared" si="125"/>
        <v>17.999959999999998</v>
      </c>
    </row>
    <row r="6951" spans="53:55" x14ac:dyDescent="0.25">
      <c r="BA6951" s="164" t="s">
        <v>7325</v>
      </c>
      <c r="BB6951" s="164">
        <v>370.24799999999999</v>
      </c>
      <c r="BC6951" s="82">
        <f t="shared" si="125"/>
        <v>448.00007999999997</v>
      </c>
    </row>
    <row r="6952" spans="53:55" x14ac:dyDescent="0.25">
      <c r="BA6952" s="164" t="s">
        <v>7326</v>
      </c>
      <c r="BB6952" s="164">
        <v>14.875999999999999</v>
      </c>
      <c r="BC6952" s="82">
        <f t="shared" si="125"/>
        <v>17.999959999999998</v>
      </c>
    </row>
    <row r="6953" spans="53:55" x14ac:dyDescent="0.25">
      <c r="BA6953" s="164" t="s">
        <v>7327</v>
      </c>
      <c r="BB6953" s="164">
        <v>14.875999999999999</v>
      </c>
      <c r="BC6953" s="82">
        <f t="shared" si="125"/>
        <v>17.999959999999998</v>
      </c>
    </row>
    <row r="6954" spans="53:55" x14ac:dyDescent="0.25">
      <c r="BA6954" s="164" t="s">
        <v>7328</v>
      </c>
      <c r="BB6954" s="164">
        <v>31.405000000000001</v>
      </c>
      <c r="BC6954" s="82">
        <f t="shared" si="125"/>
        <v>38.000050000000002</v>
      </c>
    </row>
    <row r="6955" spans="53:55" x14ac:dyDescent="0.25">
      <c r="BA6955" s="164" t="s">
        <v>7329</v>
      </c>
      <c r="BB6955" s="164">
        <v>4.1319999999999997</v>
      </c>
      <c r="BC6955" s="82">
        <f t="shared" si="125"/>
        <v>4.9997199999999991</v>
      </c>
    </row>
    <row r="6956" spans="53:55" x14ac:dyDescent="0.25">
      <c r="BA6956" s="164" t="s">
        <v>7330</v>
      </c>
      <c r="BB6956" s="164">
        <v>4.1319999999999997</v>
      </c>
      <c r="BC6956" s="82">
        <f t="shared" si="125"/>
        <v>4.9997199999999991</v>
      </c>
    </row>
    <row r="6957" spans="53:55" x14ac:dyDescent="0.25">
      <c r="BA6957" s="164" t="s">
        <v>7331</v>
      </c>
      <c r="BB6957" s="164">
        <v>28.099</v>
      </c>
      <c r="BC6957" s="82">
        <f t="shared" si="125"/>
        <v>33.999789999999997</v>
      </c>
    </row>
    <row r="6958" spans="53:55" x14ac:dyDescent="0.25">
      <c r="BA6958" s="164" t="s">
        <v>7332</v>
      </c>
      <c r="BB6958" s="164">
        <v>4.1319999999999997</v>
      </c>
      <c r="BC6958" s="82">
        <f t="shared" si="125"/>
        <v>4.9997199999999991</v>
      </c>
    </row>
    <row r="6959" spans="53:55" x14ac:dyDescent="0.25">
      <c r="BA6959" s="164" t="s">
        <v>7333</v>
      </c>
      <c r="BB6959" s="164">
        <v>4.1319999999999997</v>
      </c>
      <c r="BC6959" s="82">
        <f t="shared" si="125"/>
        <v>4.9997199999999991</v>
      </c>
    </row>
    <row r="6960" spans="53:55" x14ac:dyDescent="0.25">
      <c r="BA6960" s="164" t="s">
        <v>7334</v>
      </c>
      <c r="BB6960" s="164">
        <v>12.397</v>
      </c>
      <c r="BC6960" s="82">
        <f t="shared" si="125"/>
        <v>15.00037</v>
      </c>
    </row>
    <row r="6961" spans="53:55" x14ac:dyDescent="0.25">
      <c r="BA6961" s="164" t="s">
        <v>7335</v>
      </c>
      <c r="BB6961" s="164">
        <v>4.1319999999999997</v>
      </c>
      <c r="BC6961" s="82">
        <f t="shared" si="125"/>
        <v>4.9997199999999991</v>
      </c>
    </row>
    <row r="6962" spans="53:55" x14ac:dyDescent="0.25">
      <c r="BA6962" s="164" t="s">
        <v>7336</v>
      </c>
      <c r="BB6962" s="164">
        <v>4.1319999999999997</v>
      </c>
      <c r="BC6962" s="82">
        <f t="shared" si="125"/>
        <v>4.9997199999999991</v>
      </c>
    </row>
    <row r="6963" spans="53:55" x14ac:dyDescent="0.25">
      <c r="BA6963" s="164" t="s">
        <v>7337</v>
      </c>
      <c r="BB6963" s="164">
        <v>14.875999999999999</v>
      </c>
      <c r="BC6963" s="82">
        <f t="shared" si="125"/>
        <v>17.999959999999998</v>
      </c>
    </row>
    <row r="6964" spans="53:55" x14ac:dyDescent="0.25">
      <c r="BA6964" s="164" t="s">
        <v>7338</v>
      </c>
      <c r="BB6964" s="164">
        <v>496.69400000000002</v>
      </c>
      <c r="BC6964" s="82">
        <f t="shared" si="125"/>
        <v>600.99973999999997</v>
      </c>
    </row>
    <row r="6965" spans="53:55" x14ac:dyDescent="0.25">
      <c r="BA6965" s="164" t="s">
        <v>7339</v>
      </c>
      <c r="BB6965" s="164">
        <v>17.355</v>
      </c>
      <c r="BC6965" s="82">
        <f t="shared" si="125"/>
        <v>20.999549999999999</v>
      </c>
    </row>
    <row r="6966" spans="53:55" x14ac:dyDescent="0.25">
      <c r="BA6966" s="164" t="s">
        <v>7340</v>
      </c>
      <c r="BB6966" s="164">
        <v>17.355</v>
      </c>
      <c r="BC6966" s="82">
        <f t="shared" si="125"/>
        <v>20.999549999999999</v>
      </c>
    </row>
    <row r="6967" spans="53:55" x14ac:dyDescent="0.25">
      <c r="BA6967" s="164" t="s">
        <v>7341</v>
      </c>
      <c r="BB6967" s="164">
        <v>38.843000000000004</v>
      </c>
      <c r="BC6967" s="82">
        <f t="shared" si="125"/>
        <v>47.000030000000002</v>
      </c>
    </row>
    <row r="6968" spans="53:55" x14ac:dyDescent="0.25">
      <c r="BA6968" s="164" t="s">
        <v>7342</v>
      </c>
      <c r="BB6968" s="164">
        <v>4.1319999999999997</v>
      </c>
      <c r="BC6968" s="82">
        <f t="shared" si="125"/>
        <v>4.9997199999999991</v>
      </c>
    </row>
    <row r="6969" spans="53:55" x14ac:dyDescent="0.25">
      <c r="BA6969" s="164" t="s">
        <v>7343</v>
      </c>
      <c r="BB6969" s="164">
        <v>4.1319999999999997</v>
      </c>
      <c r="BC6969" s="82">
        <f t="shared" si="125"/>
        <v>4.9997199999999991</v>
      </c>
    </row>
    <row r="6970" spans="53:55" x14ac:dyDescent="0.25">
      <c r="BA6970" s="164" t="s">
        <v>7344</v>
      </c>
      <c r="BB6970" s="164">
        <v>50.412999999999997</v>
      </c>
      <c r="BC6970" s="82">
        <f t="shared" si="125"/>
        <v>60.999729999999992</v>
      </c>
    </row>
    <row r="6971" spans="53:55" x14ac:dyDescent="0.25">
      <c r="BA6971" s="164" t="s">
        <v>7345</v>
      </c>
      <c r="BB6971" s="164">
        <v>9.9169999999999998</v>
      </c>
      <c r="BC6971" s="82">
        <f t="shared" si="125"/>
        <v>11.99957</v>
      </c>
    </row>
    <row r="6972" spans="53:55" x14ac:dyDescent="0.25">
      <c r="BA6972" s="164" t="s">
        <v>7346</v>
      </c>
      <c r="BB6972" s="164">
        <v>9.9169999999999998</v>
      </c>
      <c r="BC6972" s="82">
        <f t="shared" si="125"/>
        <v>11.99957</v>
      </c>
    </row>
    <row r="6973" spans="53:55" x14ac:dyDescent="0.25">
      <c r="BA6973" s="164" t="s">
        <v>7347</v>
      </c>
      <c r="BB6973" s="164">
        <v>18.181999999999999</v>
      </c>
      <c r="BC6973" s="82">
        <f t="shared" si="125"/>
        <v>22.000219999999999</v>
      </c>
    </row>
    <row r="6974" spans="53:55" x14ac:dyDescent="0.25">
      <c r="BA6974" s="164" t="s">
        <v>7348</v>
      </c>
      <c r="BB6974" s="164">
        <v>18.181999999999999</v>
      </c>
      <c r="BC6974" s="82">
        <f t="shared" si="125"/>
        <v>22.000219999999999</v>
      </c>
    </row>
    <row r="6975" spans="53:55" x14ac:dyDescent="0.25">
      <c r="BA6975" s="164" t="s">
        <v>7349</v>
      </c>
      <c r="BB6975" s="164">
        <v>4.1319999999999997</v>
      </c>
      <c r="BC6975" s="82">
        <f t="shared" si="125"/>
        <v>4.9997199999999991</v>
      </c>
    </row>
    <row r="6976" spans="53:55" x14ac:dyDescent="0.25">
      <c r="BA6976" s="164" t="s">
        <v>7350</v>
      </c>
      <c r="BB6976" s="164">
        <v>4.1319999999999997</v>
      </c>
      <c r="BC6976" s="82">
        <f t="shared" si="125"/>
        <v>4.9997199999999991</v>
      </c>
    </row>
    <row r="6977" spans="53:55" x14ac:dyDescent="0.25">
      <c r="BA6977" s="164" t="s">
        <v>7351</v>
      </c>
      <c r="BB6977" s="164">
        <v>14.875999999999999</v>
      </c>
      <c r="BC6977" s="82">
        <f t="shared" si="125"/>
        <v>17.999959999999998</v>
      </c>
    </row>
    <row r="6978" spans="53:55" x14ac:dyDescent="0.25">
      <c r="BA6978" s="164" t="s">
        <v>7352</v>
      </c>
      <c r="BB6978" s="164">
        <v>14.875999999999999</v>
      </c>
      <c r="BC6978" s="82">
        <f t="shared" si="125"/>
        <v>17.999959999999998</v>
      </c>
    </row>
    <row r="6979" spans="53:55" x14ac:dyDescent="0.25">
      <c r="BA6979" s="164" t="s">
        <v>7353</v>
      </c>
      <c r="BB6979" s="164">
        <v>323.14</v>
      </c>
      <c r="BC6979" s="82">
        <f t="shared" ref="BC6979:BC7042" si="126">BB6979*1.21</f>
        <v>390.99939999999998</v>
      </c>
    </row>
    <row r="6980" spans="53:55" x14ac:dyDescent="0.25">
      <c r="BA6980" s="164" t="s">
        <v>7354</v>
      </c>
      <c r="BB6980" s="164">
        <v>14.875999999999999</v>
      </c>
      <c r="BC6980" s="82">
        <f t="shared" si="126"/>
        <v>17.999959999999998</v>
      </c>
    </row>
    <row r="6981" spans="53:55" x14ac:dyDescent="0.25">
      <c r="BA6981" s="164" t="s">
        <v>7355</v>
      </c>
      <c r="BB6981" s="164">
        <v>28.925999999999998</v>
      </c>
      <c r="BC6981" s="82">
        <f t="shared" si="126"/>
        <v>35.000459999999997</v>
      </c>
    </row>
    <row r="6982" spans="53:55" x14ac:dyDescent="0.25">
      <c r="BA6982" s="164" t="s">
        <v>7356</v>
      </c>
      <c r="BB6982" s="164">
        <v>4.1319999999999997</v>
      </c>
      <c r="BC6982" s="82">
        <f t="shared" si="126"/>
        <v>4.9997199999999991</v>
      </c>
    </row>
    <row r="6983" spans="53:55" x14ac:dyDescent="0.25">
      <c r="BA6983" s="164" t="s">
        <v>7357</v>
      </c>
      <c r="BB6983" s="164">
        <v>4.1319999999999997</v>
      </c>
      <c r="BC6983" s="82">
        <f t="shared" si="126"/>
        <v>4.9997199999999991</v>
      </c>
    </row>
    <row r="6984" spans="53:55" x14ac:dyDescent="0.25">
      <c r="BA6984" s="164" t="s">
        <v>7358</v>
      </c>
      <c r="BB6984" s="164">
        <v>28.925999999999998</v>
      </c>
      <c r="BC6984" s="82">
        <f t="shared" si="126"/>
        <v>35.000459999999997</v>
      </c>
    </row>
    <row r="6985" spans="53:55" x14ac:dyDescent="0.25">
      <c r="BA6985" s="164" t="s">
        <v>7359</v>
      </c>
      <c r="BB6985" s="164">
        <v>9.9169999999999998</v>
      </c>
      <c r="BC6985" s="82">
        <f t="shared" si="126"/>
        <v>11.99957</v>
      </c>
    </row>
    <row r="6986" spans="53:55" x14ac:dyDescent="0.25">
      <c r="BA6986" s="164" t="s">
        <v>7360</v>
      </c>
      <c r="BB6986" s="164">
        <v>9.9169999999999998</v>
      </c>
      <c r="BC6986" s="82">
        <f t="shared" si="126"/>
        <v>11.99957</v>
      </c>
    </row>
    <row r="6987" spans="53:55" x14ac:dyDescent="0.25">
      <c r="BA6987" s="164" t="s">
        <v>7361</v>
      </c>
      <c r="BB6987" s="164">
        <v>18.181999999999999</v>
      </c>
      <c r="BC6987" s="82">
        <f t="shared" si="126"/>
        <v>22.000219999999999</v>
      </c>
    </row>
    <row r="6988" spans="53:55" x14ac:dyDescent="0.25">
      <c r="BA6988" s="164" t="s">
        <v>7362</v>
      </c>
      <c r="BB6988" s="164">
        <v>18.181999999999999</v>
      </c>
      <c r="BC6988" s="82">
        <f t="shared" si="126"/>
        <v>22.000219999999999</v>
      </c>
    </row>
    <row r="6989" spans="53:55" x14ac:dyDescent="0.25">
      <c r="BA6989" s="164" t="s">
        <v>7363</v>
      </c>
      <c r="BB6989" s="164">
        <v>4.1319999999999997</v>
      </c>
      <c r="BC6989" s="82">
        <f t="shared" si="126"/>
        <v>4.9997199999999991</v>
      </c>
    </row>
    <row r="6990" spans="53:55" x14ac:dyDescent="0.25">
      <c r="BA6990" s="164" t="s">
        <v>7364</v>
      </c>
      <c r="BB6990" s="164">
        <v>4.1319999999999997</v>
      </c>
      <c r="BC6990" s="82">
        <f t="shared" si="126"/>
        <v>4.9997199999999991</v>
      </c>
    </row>
    <row r="6991" spans="53:55" x14ac:dyDescent="0.25">
      <c r="BA6991" s="164" t="s">
        <v>7365</v>
      </c>
      <c r="BB6991" s="164">
        <v>14.875999999999999</v>
      </c>
      <c r="BC6991" s="82">
        <f t="shared" si="126"/>
        <v>17.999959999999998</v>
      </c>
    </row>
    <row r="6992" spans="53:55" x14ac:dyDescent="0.25">
      <c r="BA6992" s="164" t="s">
        <v>7366</v>
      </c>
      <c r="BB6992" s="164">
        <v>14.875999999999999</v>
      </c>
      <c r="BC6992" s="82">
        <f t="shared" si="126"/>
        <v>17.999959999999998</v>
      </c>
    </row>
    <row r="6993" spans="53:55" x14ac:dyDescent="0.25">
      <c r="BA6993" s="164" t="s">
        <v>7367</v>
      </c>
      <c r="BB6993" s="164">
        <v>376.03300000000002</v>
      </c>
      <c r="BC6993" s="82">
        <f t="shared" si="126"/>
        <v>454.99993000000001</v>
      </c>
    </row>
    <row r="6994" spans="53:55" x14ac:dyDescent="0.25">
      <c r="BA6994" s="164" t="s">
        <v>7368</v>
      </c>
      <c r="BB6994" s="164">
        <v>14.875999999999999</v>
      </c>
      <c r="BC6994" s="82">
        <f t="shared" si="126"/>
        <v>17.999959999999998</v>
      </c>
    </row>
    <row r="6995" spans="53:55" x14ac:dyDescent="0.25">
      <c r="BA6995" s="164" t="s">
        <v>7369</v>
      </c>
      <c r="BB6995" s="164">
        <v>31.405000000000001</v>
      </c>
      <c r="BC6995" s="82">
        <f t="shared" si="126"/>
        <v>38.000050000000002</v>
      </c>
    </row>
    <row r="6996" spans="53:55" x14ac:dyDescent="0.25">
      <c r="BA6996" s="164" t="s">
        <v>7370</v>
      </c>
      <c r="BB6996" s="164">
        <v>4.1319999999999997</v>
      </c>
      <c r="BC6996" s="82">
        <f t="shared" si="126"/>
        <v>4.9997199999999991</v>
      </c>
    </row>
    <row r="6997" spans="53:55" x14ac:dyDescent="0.25">
      <c r="BA6997" s="164" t="s">
        <v>7371</v>
      </c>
      <c r="BB6997" s="164">
        <v>4.1319999999999997</v>
      </c>
      <c r="BC6997" s="82">
        <f t="shared" si="126"/>
        <v>4.9997199999999991</v>
      </c>
    </row>
    <row r="6998" spans="53:55" x14ac:dyDescent="0.25">
      <c r="BA6998" s="164" t="s">
        <v>7372</v>
      </c>
      <c r="BB6998" s="164">
        <v>28.099</v>
      </c>
      <c r="BC6998" s="82">
        <f t="shared" si="126"/>
        <v>33.999789999999997</v>
      </c>
    </row>
    <row r="6999" spans="53:55" x14ac:dyDescent="0.25">
      <c r="BA6999" s="164" t="s">
        <v>7373</v>
      </c>
      <c r="BB6999" s="164">
        <v>4.1319999999999997</v>
      </c>
      <c r="BC6999" s="82">
        <f t="shared" si="126"/>
        <v>4.9997199999999991</v>
      </c>
    </row>
    <row r="7000" spans="53:55" x14ac:dyDescent="0.25">
      <c r="BA7000" s="164" t="s">
        <v>7374</v>
      </c>
      <c r="BB7000" s="164">
        <v>4.1319999999999997</v>
      </c>
      <c r="BC7000" s="82">
        <f t="shared" si="126"/>
        <v>4.9997199999999991</v>
      </c>
    </row>
    <row r="7001" spans="53:55" x14ac:dyDescent="0.25">
      <c r="BA7001" s="164" t="s">
        <v>7375</v>
      </c>
      <c r="BB7001" s="164">
        <v>18.181999999999999</v>
      </c>
      <c r="BC7001" s="82">
        <f t="shared" si="126"/>
        <v>22.000219999999999</v>
      </c>
    </row>
    <row r="7002" spans="53:55" x14ac:dyDescent="0.25">
      <c r="BA7002" s="164" t="s">
        <v>7376</v>
      </c>
      <c r="BB7002" s="164">
        <v>14.875999999999999</v>
      </c>
      <c r="BC7002" s="82">
        <f t="shared" si="126"/>
        <v>17.999959999999998</v>
      </c>
    </row>
    <row r="7003" spans="53:55" x14ac:dyDescent="0.25">
      <c r="BA7003" s="164" t="s">
        <v>7377</v>
      </c>
      <c r="BB7003" s="164">
        <v>31.405000000000001</v>
      </c>
      <c r="BC7003" s="82">
        <f t="shared" si="126"/>
        <v>38.000050000000002</v>
      </c>
    </row>
    <row r="7004" spans="53:55" x14ac:dyDescent="0.25">
      <c r="BA7004" s="164" t="s">
        <v>7378</v>
      </c>
      <c r="BB7004" s="164">
        <v>350.41300000000001</v>
      </c>
      <c r="BC7004" s="82">
        <f t="shared" si="126"/>
        <v>423.99973</v>
      </c>
    </row>
    <row r="7005" spans="53:55" x14ac:dyDescent="0.25">
      <c r="BA7005" s="164" t="s">
        <v>7379</v>
      </c>
      <c r="BB7005" s="164">
        <v>7.4379999999999997</v>
      </c>
      <c r="BC7005" s="82">
        <f t="shared" si="126"/>
        <v>8.999979999999999</v>
      </c>
    </row>
    <row r="7006" spans="53:55" x14ac:dyDescent="0.25">
      <c r="BA7006" s="164" t="s">
        <v>7380</v>
      </c>
      <c r="BB7006" s="164">
        <v>9.9169999999999998</v>
      </c>
      <c r="BC7006" s="82">
        <f t="shared" si="126"/>
        <v>11.99957</v>
      </c>
    </row>
    <row r="7007" spans="53:55" x14ac:dyDescent="0.25">
      <c r="BA7007" s="164" t="s">
        <v>7381</v>
      </c>
      <c r="BB7007" s="164">
        <v>4.1319999999999997</v>
      </c>
      <c r="BC7007" s="82">
        <f t="shared" si="126"/>
        <v>4.9997199999999991</v>
      </c>
    </row>
    <row r="7008" spans="53:55" x14ac:dyDescent="0.25">
      <c r="BA7008" s="164" t="s">
        <v>7382</v>
      </c>
      <c r="BB7008" s="164">
        <v>4.1319999999999997</v>
      </c>
      <c r="BC7008" s="82">
        <f t="shared" si="126"/>
        <v>4.9997199999999991</v>
      </c>
    </row>
    <row r="7009" spans="53:55" x14ac:dyDescent="0.25">
      <c r="BA7009" s="164" t="s">
        <v>7383</v>
      </c>
      <c r="BB7009" s="164">
        <v>22.314</v>
      </c>
      <c r="BC7009" s="82">
        <f t="shared" si="126"/>
        <v>26.999939999999999</v>
      </c>
    </row>
    <row r="7010" spans="53:55" x14ac:dyDescent="0.25">
      <c r="BA7010" s="164" t="s">
        <v>7384</v>
      </c>
      <c r="BB7010" s="164">
        <v>4.1319999999999997</v>
      </c>
      <c r="BC7010" s="82">
        <f t="shared" si="126"/>
        <v>4.9997199999999991</v>
      </c>
    </row>
    <row r="7011" spans="53:55" x14ac:dyDescent="0.25">
      <c r="BA7011" s="164" t="s">
        <v>7385</v>
      </c>
      <c r="BB7011" s="164">
        <v>4.1319999999999997</v>
      </c>
      <c r="BC7011" s="82">
        <f t="shared" si="126"/>
        <v>4.9997199999999991</v>
      </c>
    </row>
    <row r="7012" spans="53:55" x14ac:dyDescent="0.25">
      <c r="BA7012" s="164" t="s">
        <v>7386</v>
      </c>
      <c r="BB7012" s="164">
        <v>4.1319999999999997</v>
      </c>
      <c r="BC7012" s="82">
        <f t="shared" si="126"/>
        <v>4.9997199999999991</v>
      </c>
    </row>
    <row r="7013" spans="53:55" x14ac:dyDescent="0.25">
      <c r="BA7013" s="164" t="s">
        <v>7387</v>
      </c>
      <c r="BB7013" s="164">
        <v>4.1319999999999997</v>
      </c>
      <c r="BC7013" s="82">
        <f t="shared" si="126"/>
        <v>4.9997199999999991</v>
      </c>
    </row>
    <row r="7014" spans="53:55" x14ac:dyDescent="0.25">
      <c r="BA7014" s="164" t="s">
        <v>7388</v>
      </c>
      <c r="BB7014" s="164">
        <v>18.181999999999999</v>
      </c>
      <c r="BC7014" s="82">
        <f t="shared" si="126"/>
        <v>22.000219999999999</v>
      </c>
    </row>
    <row r="7015" spans="53:55" x14ac:dyDescent="0.25">
      <c r="BA7015" s="164" t="s">
        <v>7389</v>
      </c>
      <c r="BB7015" s="164">
        <v>14.875999999999999</v>
      </c>
      <c r="BC7015" s="82">
        <f t="shared" si="126"/>
        <v>17.999959999999998</v>
      </c>
    </row>
    <row r="7016" spans="53:55" x14ac:dyDescent="0.25">
      <c r="BA7016" s="164" t="s">
        <v>7390</v>
      </c>
      <c r="BB7016" s="164">
        <v>36.363999999999997</v>
      </c>
      <c r="BC7016" s="82">
        <f t="shared" si="126"/>
        <v>44.000439999999998</v>
      </c>
    </row>
    <row r="7017" spans="53:55" x14ac:dyDescent="0.25">
      <c r="BA7017" s="164" t="s">
        <v>7391</v>
      </c>
      <c r="BB7017" s="164">
        <v>396.69400000000002</v>
      </c>
      <c r="BC7017" s="82">
        <f t="shared" si="126"/>
        <v>479.99974000000003</v>
      </c>
    </row>
    <row r="7018" spans="53:55" x14ac:dyDescent="0.25">
      <c r="BA7018" s="164" t="s">
        <v>7392</v>
      </c>
      <c r="BB7018" s="164">
        <v>7.4379999999999997</v>
      </c>
      <c r="BC7018" s="82">
        <f t="shared" si="126"/>
        <v>8.999979999999999</v>
      </c>
    </row>
    <row r="7019" spans="53:55" x14ac:dyDescent="0.25">
      <c r="BA7019" s="164" t="s">
        <v>7393</v>
      </c>
      <c r="BB7019" s="164">
        <v>9.9169999999999998</v>
      </c>
      <c r="BC7019" s="82">
        <f t="shared" si="126"/>
        <v>11.99957</v>
      </c>
    </row>
    <row r="7020" spans="53:55" x14ac:dyDescent="0.25">
      <c r="BA7020" s="164" t="s">
        <v>7394</v>
      </c>
      <c r="BB7020" s="164">
        <v>4.1319999999999997</v>
      </c>
      <c r="BC7020" s="82">
        <f t="shared" si="126"/>
        <v>4.9997199999999991</v>
      </c>
    </row>
    <row r="7021" spans="53:55" x14ac:dyDescent="0.25">
      <c r="BA7021" s="164" t="s">
        <v>7395</v>
      </c>
      <c r="BB7021" s="164">
        <v>4.1319999999999997</v>
      </c>
      <c r="BC7021" s="82">
        <f t="shared" si="126"/>
        <v>4.9997199999999991</v>
      </c>
    </row>
    <row r="7022" spans="53:55" x14ac:dyDescent="0.25">
      <c r="BA7022" s="164" t="s">
        <v>7396</v>
      </c>
      <c r="BB7022" s="164">
        <v>22.314</v>
      </c>
      <c r="BC7022" s="82">
        <f t="shared" si="126"/>
        <v>26.999939999999999</v>
      </c>
    </row>
    <row r="7023" spans="53:55" x14ac:dyDescent="0.25">
      <c r="BA7023" s="164" t="s">
        <v>7397</v>
      </c>
      <c r="BB7023" s="164">
        <v>4.1319999999999997</v>
      </c>
      <c r="BC7023" s="82">
        <f t="shared" si="126"/>
        <v>4.9997199999999991</v>
      </c>
    </row>
    <row r="7024" spans="53:55" x14ac:dyDescent="0.25">
      <c r="BA7024" s="164" t="s">
        <v>7398</v>
      </c>
      <c r="BB7024" s="164">
        <v>4.1319999999999997</v>
      </c>
      <c r="BC7024" s="82">
        <f t="shared" si="126"/>
        <v>4.9997199999999991</v>
      </c>
    </row>
    <row r="7025" spans="53:55" x14ac:dyDescent="0.25">
      <c r="BA7025" s="164" t="s">
        <v>7399</v>
      </c>
      <c r="BB7025" s="164">
        <v>11.57</v>
      </c>
      <c r="BC7025" s="82">
        <f t="shared" si="126"/>
        <v>13.999700000000001</v>
      </c>
    </row>
    <row r="7026" spans="53:55" x14ac:dyDescent="0.25">
      <c r="BA7026" s="164" t="s">
        <v>7400</v>
      </c>
      <c r="BB7026" s="164">
        <v>11.57</v>
      </c>
      <c r="BC7026" s="82">
        <f t="shared" si="126"/>
        <v>13.999700000000001</v>
      </c>
    </row>
    <row r="7027" spans="53:55" x14ac:dyDescent="0.25">
      <c r="BA7027" s="164" t="s">
        <v>7401</v>
      </c>
      <c r="BB7027" s="164">
        <v>11.57</v>
      </c>
      <c r="BC7027" s="82">
        <f t="shared" si="126"/>
        <v>13.999700000000001</v>
      </c>
    </row>
    <row r="7028" spans="53:55" x14ac:dyDescent="0.25">
      <c r="BA7028" s="164" t="s">
        <v>7402</v>
      </c>
      <c r="BB7028" s="164">
        <v>11.57</v>
      </c>
      <c r="BC7028" s="82">
        <f t="shared" si="126"/>
        <v>13.999700000000001</v>
      </c>
    </row>
    <row r="7029" spans="53:55" x14ac:dyDescent="0.25">
      <c r="BA7029" s="164" t="s">
        <v>7403</v>
      </c>
      <c r="BB7029" s="164">
        <v>4.1319999999999997</v>
      </c>
      <c r="BC7029" s="82">
        <f t="shared" si="126"/>
        <v>4.9997199999999991</v>
      </c>
    </row>
    <row r="7030" spans="53:55" x14ac:dyDescent="0.25">
      <c r="BA7030" s="164" t="s">
        <v>7404</v>
      </c>
      <c r="BB7030" s="164">
        <v>4.1319999999999997</v>
      </c>
      <c r="BC7030" s="82">
        <f t="shared" si="126"/>
        <v>4.9997199999999991</v>
      </c>
    </row>
    <row r="7031" spans="53:55" x14ac:dyDescent="0.25">
      <c r="BA7031" s="164" t="s">
        <v>7405</v>
      </c>
      <c r="BB7031" s="164">
        <v>7.4379999999999997</v>
      </c>
      <c r="BC7031" s="82">
        <f t="shared" si="126"/>
        <v>8.999979999999999</v>
      </c>
    </row>
    <row r="7032" spans="53:55" x14ac:dyDescent="0.25">
      <c r="BA7032" s="164" t="s">
        <v>7406</v>
      </c>
      <c r="BB7032" s="164">
        <v>14.875999999999999</v>
      </c>
      <c r="BC7032" s="82">
        <f t="shared" si="126"/>
        <v>17.999959999999998</v>
      </c>
    </row>
    <row r="7033" spans="53:55" x14ac:dyDescent="0.25">
      <c r="BA7033" s="164" t="s">
        <v>7407</v>
      </c>
      <c r="BB7033" s="164">
        <v>4.1319999999999997</v>
      </c>
      <c r="BC7033" s="82">
        <f t="shared" si="126"/>
        <v>4.9997199999999991</v>
      </c>
    </row>
    <row r="7034" spans="53:55" x14ac:dyDescent="0.25">
      <c r="BA7034" s="164" t="s">
        <v>7408</v>
      </c>
      <c r="BB7034" s="164">
        <v>9.9169999999999998</v>
      </c>
      <c r="BC7034" s="82">
        <f t="shared" si="126"/>
        <v>11.99957</v>
      </c>
    </row>
    <row r="7035" spans="53:55" x14ac:dyDescent="0.25">
      <c r="BA7035" s="164" t="s">
        <v>7409</v>
      </c>
      <c r="BB7035" s="164">
        <v>4.1319999999999997</v>
      </c>
      <c r="BC7035" s="82">
        <f t="shared" si="126"/>
        <v>4.9997199999999991</v>
      </c>
    </row>
    <row r="7036" spans="53:55" x14ac:dyDescent="0.25">
      <c r="BA7036" s="164" t="s">
        <v>7410</v>
      </c>
      <c r="BB7036" s="164">
        <v>65.289000000000001</v>
      </c>
      <c r="BC7036" s="82">
        <f t="shared" si="126"/>
        <v>78.999690000000001</v>
      </c>
    </row>
    <row r="7037" spans="53:55" x14ac:dyDescent="0.25">
      <c r="BA7037" s="164" t="s">
        <v>7411</v>
      </c>
      <c r="BB7037" s="164">
        <v>4.1319999999999997</v>
      </c>
      <c r="BC7037" s="82">
        <f t="shared" si="126"/>
        <v>4.9997199999999991</v>
      </c>
    </row>
    <row r="7038" spans="53:55" x14ac:dyDescent="0.25">
      <c r="BA7038" s="164" t="s">
        <v>7412</v>
      </c>
      <c r="BB7038" s="164">
        <v>4.1319999999999997</v>
      </c>
      <c r="BC7038" s="82">
        <f t="shared" si="126"/>
        <v>4.9997199999999991</v>
      </c>
    </row>
    <row r="7039" spans="53:55" x14ac:dyDescent="0.25">
      <c r="BA7039" s="164" t="s">
        <v>7413</v>
      </c>
      <c r="BB7039" s="164">
        <v>4.1319999999999997</v>
      </c>
      <c r="BC7039" s="82">
        <f t="shared" si="126"/>
        <v>4.9997199999999991</v>
      </c>
    </row>
    <row r="7040" spans="53:55" x14ac:dyDescent="0.25">
      <c r="BA7040" s="164" t="s">
        <v>7414</v>
      </c>
      <c r="BB7040" s="164">
        <v>11.57</v>
      </c>
      <c r="BC7040" s="82">
        <f t="shared" si="126"/>
        <v>13.999700000000001</v>
      </c>
    </row>
    <row r="7041" spans="53:55" x14ac:dyDescent="0.25">
      <c r="BA7041" s="164" t="s">
        <v>7415</v>
      </c>
      <c r="BB7041" s="164">
        <v>11.57</v>
      </c>
      <c r="BC7041" s="82">
        <f t="shared" si="126"/>
        <v>13.999700000000001</v>
      </c>
    </row>
    <row r="7042" spans="53:55" x14ac:dyDescent="0.25">
      <c r="BA7042" s="164" t="s">
        <v>7416</v>
      </c>
      <c r="BB7042" s="164">
        <v>11.57</v>
      </c>
      <c r="BC7042" s="82">
        <f t="shared" si="126"/>
        <v>13.999700000000001</v>
      </c>
    </row>
    <row r="7043" spans="53:55" x14ac:dyDescent="0.25">
      <c r="BA7043" s="164" t="s">
        <v>7417</v>
      </c>
      <c r="BB7043" s="164">
        <v>11.57</v>
      </c>
      <c r="BC7043" s="82">
        <f t="shared" ref="BC7043:BC7106" si="127">BB7043*1.21</f>
        <v>13.999700000000001</v>
      </c>
    </row>
    <row r="7044" spans="53:55" x14ac:dyDescent="0.25">
      <c r="BA7044" s="164" t="s">
        <v>7418</v>
      </c>
      <c r="BB7044" s="164">
        <v>4.1319999999999997</v>
      </c>
      <c r="BC7044" s="82">
        <f t="shared" si="127"/>
        <v>4.9997199999999991</v>
      </c>
    </row>
    <row r="7045" spans="53:55" x14ac:dyDescent="0.25">
      <c r="BA7045" s="164" t="s">
        <v>7419</v>
      </c>
      <c r="BB7045" s="164">
        <v>4.1319999999999997</v>
      </c>
      <c r="BC7045" s="82">
        <f t="shared" si="127"/>
        <v>4.9997199999999991</v>
      </c>
    </row>
    <row r="7046" spans="53:55" x14ac:dyDescent="0.25">
      <c r="BA7046" s="164" t="s">
        <v>7420</v>
      </c>
      <c r="BB7046" s="164">
        <v>7.4379999999999997</v>
      </c>
      <c r="BC7046" s="82">
        <f t="shared" si="127"/>
        <v>8.999979999999999</v>
      </c>
    </row>
    <row r="7047" spans="53:55" x14ac:dyDescent="0.25">
      <c r="BA7047" s="164" t="s">
        <v>7421</v>
      </c>
      <c r="BB7047" s="164">
        <v>14.875999999999999</v>
      </c>
      <c r="BC7047" s="82">
        <f t="shared" si="127"/>
        <v>17.999959999999998</v>
      </c>
    </row>
    <row r="7048" spans="53:55" x14ac:dyDescent="0.25">
      <c r="BA7048" s="164" t="s">
        <v>7422</v>
      </c>
      <c r="BB7048" s="164">
        <v>4.1319999999999997</v>
      </c>
      <c r="BC7048" s="82">
        <f t="shared" si="127"/>
        <v>4.9997199999999991</v>
      </c>
    </row>
    <row r="7049" spans="53:55" x14ac:dyDescent="0.25">
      <c r="BA7049" s="164" t="s">
        <v>7423</v>
      </c>
      <c r="BB7049" s="164">
        <v>9.9169999999999998</v>
      </c>
      <c r="BC7049" s="82">
        <f t="shared" si="127"/>
        <v>11.99957</v>
      </c>
    </row>
    <row r="7050" spans="53:55" x14ac:dyDescent="0.25">
      <c r="BA7050" s="164" t="s">
        <v>7424</v>
      </c>
      <c r="BB7050" s="164">
        <v>4.1319999999999997</v>
      </c>
      <c r="BC7050" s="82">
        <f t="shared" si="127"/>
        <v>4.9997199999999991</v>
      </c>
    </row>
    <row r="7051" spans="53:55" x14ac:dyDescent="0.25">
      <c r="BA7051" s="164" t="s">
        <v>7425</v>
      </c>
      <c r="BB7051" s="164">
        <v>79.338999999999999</v>
      </c>
      <c r="BC7051" s="82">
        <f t="shared" si="127"/>
        <v>96.000189999999989</v>
      </c>
    </row>
    <row r="7052" spans="53:55" x14ac:dyDescent="0.25">
      <c r="BA7052" s="164" t="s">
        <v>7426</v>
      </c>
      <c r="BB7052" s="164">
        <v>4.1319999999999997</v>
      </c>
      <c r="BC7052" s="82">
        <f t="shared" si="127"/>
        <v>4.9997199999999991</v>
      </c>
    </row>
    <row r="7053" spans="53:55" x14ac:dyDescent="0.25">
      <c r="BA7053" s="164" t="s">
        <v>7427</v>
      </c>
      <c r="BB7053" s="164">
        <v>4.1319999999999997</v>
      </c>
      <c r="BC7053" s="82">
        <f t="shared" si="127"/>
        <v>4.9997199999999991</v>
      </c>
    </row>
    <row r="7054" spans="53:55" x14ac:dyDescent="0.25">
      <c r="BA7054" s="164" t="s">
        <v>7428</v>
      </c>
      <c r="BB7054" s="164">
        <v>4.1319999999999997</v>
      </c>
      <c r="BC7054" s="82">
        <f t="shared" si="127"/>
        <v>4.9997199999999991</v>
      </c>
    </row>
    <row r="7055" spans="53:55" x14ac:dyDescent="0.25">
      <c r="BA7055" s="164" t="s">
        <v>7429</v>
      </c>
      <c r="BB7055" s="164">
        <v>11.57</v>
      </c>
      <c r="BC7055" s="82">
        <f t="shared" si="127"/>
        <v>13.999700000000001</v>
      </c>
    </row>
    <row r="7056" spans="53:55" x14ac:dyDescent="0.25">
      <c r="BA7056" s="164" t="s">
        <v>7430</v>
      </c>
      <c r="BB7056" s="164">
        <v>11.57</v>
      </c>
      <c r="BC7056" s="82">
        <f t="shared" si="127"/>
        <v>13.999700000000001</v>
      </c>
    </row>
    <row r="7057" spans="53:55" x14ac:dyDescent="0.25">
      <c r="BA7057" s="164" t="s">
        <v>7431</v>
      </c>
      <c r="BB7057" s="164">
        <v>11.57</v>
      </c>
      <c r="BC7057" s="82">
        <f t="shared" si="127"/>
        <v>13.999700000000001</v>
      </c>
    </row>
    <row r="7058" spans="53:55" x14ac:dyDescent="0.25">
      <c r="BA7058" s="164" t="s">
        <v>7432</v>
      </c>
      <c r="BB7058" s="164">
        <v>11.57</v>
      </c>
      <c r="BC7058" s="82">
        <f t="shared" si="127"/>
        <v>13.999700000000001</v>
      </c>
    </row>
    <row r="7059" spans="53:55" x14ac:dyDescent="0.25">
      <c r="BA7059" s="164" t="s">
        <v>7433</v>
      </c>
      <c r="BB7059" s="164">
        <v>4.1319999999999997</v>
      </c>
      <c r="BC7059" s="82">
        <f t="shared" si="127"/>
        <v>4.9997199999999991</v>
      </c>
    </row>
    <row r="7060" spans="53:55" x14ac:dyDescent="0.25">
      <c r="BA7060" s="164" t="s">
        <v>7434</v>
      </c>
      <c r="BB7060" s="164">
        <v>4.1319999999999997</v>
      </c>
      <c r="BC7060" s="82">
        <f t="shared" si="127"/>
        <v>4.9997199999999991</v>
      </c>
    </row>
    <row r="7061" spans="53:55" x14ac:dyDescent="0.25">
      <c r="BA7061" s="164" t="s">
        <v>7435</v>
      </c>
      <c r="BB7061" s="164">
        <v>7.4379999999999997</v>
      </c>
      <c r="BC7061" s="82">
        <f t="shared" si="127"/>
        <v>8.999979999999999</v>
      </c>
    </row>
    <row r="7062" spans="53:55" x14ac:dyDescent="0.25">
      <c r="BA7062" s="164" t="s">
        <v>7436</v>
      </c>
      <c r="BB7062" s="164">
        <v>14.875999999999999</v>
      </c>
      <c r="BC7062" s="82">
        <f t="shared" si="127"/>
        <v>17.999959999999998</v>
      </c>
    </row>
    <row r="7063" spans="53:55" x14ac:dyDescent="0.25">
      <c r="BA7063" s="164" t="s">
        <v>7437</v>
      </c>
      <c r="BB7063" s="164">
        <v>4.1319999999999997</v>
      </c>
      <c r="BC7063" s="82">
        <f t="shared" si="127"/>
        <v>4.9997199999999991</v>
      </c>
    </row>
    <row r="7064" spans="53:55" x14ac:dyDescent="0.25">
      <c r="BA7064" s="164" t="s">
        <v>7438</v>
      </c>
      <c r="BB7064" s="164">
        <v>9.9169999999999998</v>
      </c>
      <c r="BC7064" s="82">
        <f t="shared" si="127"/>
        <v>11.99957</v>
      </c>
    </row>
    <row r="7065" spans="53:55" x14ac:dyDescent="0.25">
      <c r="BA7065" s="164" t="s">
        <v>7439</v>
      </c>
      <c r="BB7065" s="164">
        <v>4.1319999999999997</v>
      </c>
      <c r="BC7065" s="82">
        <f t="shared" si="127"/>
        <v>4.9997199999999991</v>
      </c>
    </row>
    <row r="7066" spans="53:55" x14ac:dyDescent="0.25">
      <c r="BA7066" s="164" t="s">
        <v>7440</v>
      </c>
      <c r="BB7066" s="164">
        <v>96.694000000000003</v>
      </c>
      <c r="BC7066" s="82">
        <f t="shared" si="127"/>
        <v>116.99974</v>
      </c>
    </row>
    <row r="7067" spans="53:55" x14ac:dyDescent="0.25">
      <c r="BA7067" s="164" t="s">
        <v>7441</v>
      </c>
      <c r="BB7067" s="164">
        <v>4.1319999999999997</v>
      </c>
      <c r="BC7067" s="82">
        <f t="shared" si="127"/>
        <v>4.9997199999999991</v>
      </c>
    </row>
    <row r="7068" spans="53:55" x14ac:dyDescent="0.25">
      <c r="BA7068" s="164" t="s">
        <v>7442</v>
      </c>
      <c r="BB7068" s="164">
        <v>4.1319999999999997</v>
      </c>
      <c r="BC7068" s="82">
        <f t="shared" si="127"/>
        <v>4.9997199999999991</v>
      </c>
    </row>
    <row r="7069" spans="53:55" x14ac:dyDescent="0.25">
      <c r="BA7069" s="164" t="s">
        <v>7443</v>
      </c>
      <c r="BB7069" s="164">
        <v>4.1319999999999997</v>
      </c>
      <c r="BC7069" s="82">
        <f t="shared" si="127"/>
        <v>4.9997199999999991</v>
      </c>
    </row>
    <row r="7070" spans="53:55" x14ac:dyDescent="0.25">
      <c r="BA7070" s="164" t="s">
        <v>7444</v>
      </c>
      <c r="BB7070" s="164">
        <v>11.57</v>
      </c>
      <c r="BC7070" s="82">
        <f t="shared" si="127"/>
        <v>13.999700000000001</v>
      </c>
    </row>
    <row r="7071" spans="53:55" x14ac:dyDescent="0.25">
      <c r="BA7071" s="164" t="s">
        <v>7445</v>
      </c>
      <c r="BB7071" s="164">
        <v>11.57</v>
      </c>
      <c r="BC7071" s="82">
        <f t="shared" si="127"/>
        <v>13.999700000000001</v>
      </c>
    </row>
    <row r="7072" spans="53:55" x14ac:dyDescent="0.25">
      <c r="BA7072" s="164" t="s">
        <v>7446</v>
      </c>
      <c r="BB7072" s="164">
        <v>11.57</v>
      </c>
      <c r="BC7072" s="82">
        <f t="shared" si="127"/>
        <v>13.999700000000001</v>
      </c>
    </row>
    <row r="7073" spans="53:55" x14ac:dyDescent="0.25">
      <c r="BA7073" s="164" t="s">
        <v>7447</v>
      </c>
      <c r="BB7073" s="164">
        <v>9.9169999999999998</v>
      </c>
      <c r="BC7073" s="82">
        <f t="shared" si="127"/>
        <v>11.99957</v>
      </c>
    </row>
    <row r="7074" spans="53:55" x14ac:dyDescent="0.25">
      <c r="BA7074" s="164" t="s">
        <v>7448</v>
      </c>
      <c r="BB7074" s="164">
        <v>4.1319999999999997</v>
      </c>
      <c r="BC7074" s="82">
        <f t="shared" si="127"/>
        <v>4.9997199999999991</v>
      </c>
    </row>
    <row r="7075" spans="53:55" x14ac:dyDescent="0.25">
      <c r="BA7075" s="164" t="s">
        <v>7449</v>
      </c>
      <c r="BB7075" s="164">
        <v>4.1319999999999997</v>
      </c>
      <c r="BC7075" s="82">
        <f t="shared" si="127"/>
        <v>4.9997199999999991</v>
      </c>
    </row>
    <row r="7076" spans="53:55" x14ac:dyDescent="0.25">
      <c r="BA7076" s="164" t="s">
        <v>7450</v>
      </c>
      <c r="BB7076" s="164">
        <v>7.4379999999999997</v>
      </c>
      <c r="BC7076" s="82">
        <f t="shared" si="127"/>
        <v>8.999979999999999</v>
      </c>
    </row>
    <row r="7077" spans="53:55" x14ac:dyDescent="0.25">
      <c r="BA7077" s="164" t="s">
        <v>7451</v>
      </c>
      <c r="BB7077" s="164">
        <v>4.1319999999999997</v>
      </c>
      <c r="BC7077" s="82">
        <f t="shared" si="127"/>
        <v>4.9997199999999991</v>
      </c>
    </row>
    <row r="7078" spans="53:55" x14ac:dyDescent="0.25">
      <c r="BA7078" s="164" t="s">
        <v>7452</v>
      </c>
      <c r="BB7078" s="164">
        <v>9.9169999999999998</v>
      </c>
      <c r="BC7078" s="82">
        <f t="shared" si="127"/>
        <v>11.99957</v>
      </c>
    </row>
    <row r="7079" spans="53:55" x14ac:dyDescent="0.25">
      <c r="BA7079" s="164" t="s">
        <v>7453</v>
      </c>
      <c r="BB7079" s="164">
        <v>14.875999999999999</v>
      </c>
      <c r="BC7079" s="82">
        <f t="shared" si="127"/>
        <v>17.999959999999998</v>
      </c>
    </row>
    <row r="7080" spans="53:55" x14ac:dyDescent="0.25">
      <c r="BA7080" s="164" t="s">
        <v>7454</v>
      </c>
      <c r="BB7080" s="164">
        <v>4.1319999999999997</v>
      </c>
      <c r="BC7080" s="82">
        <f t="shared" si="127"/>
        <v>4.9997199999999991</v>
      </c>
    </row>
    <row r="7081" spans="53:55" x14ac:dyDescent="0.25">
      <c r="BA7081" s="164" t="s">
        <v>7455</v>
      </c>
      <c r="BB7081" s="164">
        <v>4.1319999999999997</v>
      </c>
      <c r="BC7081" s="82">
        <f t="shared" si="127"/>
        <v>4.9997199999999991</v>
      </c>
    </row>
    <row r="7082" spans="53:55" x14ac:dyDescent="0.25">
      <c r="BA7082" s="164" t="s">
        <v>7456</v>
      </c>
      <c r="BB7082" s="164">
        <v>4.1319999999999997</v>
      </c>
      <c r="BC7082" s="82">
        <f t="shared" si="127"/>
        <v>4.9997199999999991</v>
      </c>
    </row>
    <row r="7083" spans="53:55" x14ac:dyDescent="0.25">
      <c r="BA7083" s="164" t="s">
        <v>7457</v>
      </c>
      <c r="BB7083" s="164">
        <v>136.364</v>
      </c>
      <c r="BC7083" s="82">
        <f t="shared" si="127"/>
        <v>165.00044</v>
      </c>
    </row>
    <row r="7084" spans="53:55" x14ac:dyDescent="0.25">
      <c r="BA7084" s="164" t="s">
        <v>7458</v>
      </c>
      <c r="BB7084" s="164">
        <v>4.1319999999999997</v>
      </c>
      <c r="BC7084" s="82">
        <f t="shared" si="127"/>
        <v>4.9997199999999991</v>
      </c>
    </row>
    <row r="7085" spans="53:55" x14ac:dyDescent="0.25">
      <c r="BA7085" s="164" t="s">
        <v>7459</v>
      </c>
      <c r="BB7085" s="164">
        <v>4.1319999999999997</v>
      </c>
      <c r="BC7085" s="82">
        <f t="shared" si="127"/>
        <v>4.9997199999999991</v>
      </c>
    </row>
    <row r="7086" spans="53:55" x14ac:dyDescent="0.25">
      <c r="BA7086" s="164" t="s">
        <v>7460</v>
      </c>
      <c r="BB7086" s="164">
        <v>4.1319999999999997</v>
      </c>
      <c r="BC7086" s="82">
        <f t="shared" si="127"/>
        <v>4.9997199999999991</v>
      </c>
    </row>
    <row r="7087" spans="53:55" x14ac:dyDescent="0.25">
      <c r="BA7087" s="164" t="s">
        <v>7461</v>
      </c>
      <c r="BB7087" s="164">
        <v>22.314</v>
      </c>
      <c r="BC7087" s="82">
        <f t="shared" si="127"/>
        <v>26.999939999999999</v>
      </c>
    </row>
    <row r="7088" spans="53:55" x14ac:dyDescent="0.25">
      <c r="BA7088" s="164" t="s">
        <v>7462</v>
      </c>
      <c r="BB7088" s="164">
        <v>22.314</v>
      </c>
      <c r="BC7088" s="82">
        <f t="shared" si="127"/>
        <v>26.999939999999999</v>
      </c>
    </row>
    <row r="7089" spans="53:55" x14ac:dyDescent="0.25">
      <c r="BA7089" s="164" t="s">
        <v>7463</v>
      </c>
      <c r="BB7089" s="164">
        <v>22.314</v>
      </c>
      <c r="BC7089" s="82">
        <f t="shared" si="127"/>
        <v>26.999939999999999</v>
      </c>
    </row>
    <row r="7090" spans="53:55" x14ac:dyDescent="0.25">
      <c r="BA7090" s="164" t="s">
        <v>7464</v>
      </c>
      <c r="BB7090" s="164">
        <v>22.314</v>
      </c>
      <c r="BC7090" s="82">
        <f t="shared" si="127"/>
        <v>26.999939999999999</v>
      </c>
    </row>
    <row r="7091" spans="53:55" x14ac:dyDescent="0.25">
      <c r="BA7091" s="164" t="s">
        <v>7465</v>
      </c>
      <c r="BB7091" s="164">
        <v>22.314</v>
      </c>
      <c r="BC7091" s="82">
        <f t="shared" si="127"/>
        <v>26.999939999999999</v>
      </c>
    </row>
    <row r="7092" spans="53:55" x14ac:dyDescent="0.25">
      <c r="BA7092" s="164" t="s">
        <v>7466</v>
      </c>
      <c r="BB7092" s="164">
        <v>14.875999999999999</v>
      </c>
      <c r="BC7092" s="82">
        <f t="shared" si="127"/>
        <v>17.999959999999998</v>
      </c>
    </row>
    <row r="7093" spans="53:55" x14ac:dyDescent="0.25">
      <c r="BA7093" s="164" t="s">
        <v>7467</v>
      </c>
      <c r="BB7093" s="164">
        <v>4.1319999999999997</v>
      </c>
      <c r="BC7093" s="82">
        <f t="shared" si="127"/>
        <v>4.9997199999999991</v>
      </c>
    </row>
    <row r="7094" spans="53:55" x14ac:dyDescent="0.25">
      <c r="BA7094" s="164" t="s">
        <v>7468</v>
      </c>
      <c r="BB7094" s="164">
        <v>4.1319999999999997</v>
      </c>
      <c r="BC7094" s="82">
        <f t="shared" si="127"/>
        <v>4.9997199999999991</v>
      </c>
    </row>
    <row r="7095" spans="53:55" x14ac:dyDescent="0.25">
      <c r="BA7095" s="164" t="s">
        <v>7469</v>
      </c>
      <c r="BB7095" s="164">
        <v>23.14</v>
      </c>
      <c r="BC7095" s="82">
        <f t="shared" si="127"/>
        <v>27.999400000000001</v>
      </c>
    </row>
    <row r="7096" spans="53:55" x14ac:dyDescent="0.25">
      <c r="BA7096" s="164" t="s">
        <v>7470</v>
      </c>
      <c r="BB7096" s="164">
        <v>7.4379999999999997</v>
      </c>
      <c r="BC7096" s="82">
        <f t="shared" si="127"/>
        <v>8.999979999999999</v>
      </c>
    </row>
    <row r="7097" spans="53:55" x14ac:dyDescent="0.25">
      <c r="BA7097" s="164" t="s">
        <v>7471</v>
      </c>
      <c r="BB7097" s="164">
        <v>9.9169999999999998</v>
      </c>
      <c r="BC7097" s="82">
        <f t="shared" si="127"/>
        <v>11.99957</v>
      </c>
    </row>
    <row r="7098" spans="53:55" x14ac:dyDescent="0.25">
      <c r="BA7098" s="164" t="s">
        <v>7472</v>
      </c>
      <c r="BB7098" s="164">
        <v>28.925999999999998</v>
      </c>
      <c r="BC7098" s="82">
        <f t="shared" si="127"/>
        <v>35.000459999999997</v>
      </c>
    </row>
    <row r="7099" spans="53:55" x14ac:dyDescent="0.25">
      <c r="BA7099" s="164" t="s">
        <v>7473</v>
      </c>
      <c r="BB7099" s="164">
        <v>386.77699999999999</v>
      </c>
      <c r="BC7099" s="82">
        <f t="shared" si="127"/>
        <v>468.00016999999997</v>
      </c>
    </row>
    <row r="7100" spans="53:55" x14ac:dyDescent="0.25">
      <c r="BA7100" s="164" t="s">
        <v>7474</v>
      </c>
      <c r="BB7100" s="164">
        <v>4.1319999999999997</v>
      </c>
      <c r="BC7100" s="82">
        <f t="shared" si="127"/>
        <v>4.9997199999999991</v>
      </c>
    </row>
    <row r="7101" spans="53:55" x14ac:dyDescent="0.25">
      <c r="BA7101" s="164" t="s">
        <v>7475</v>
      </c>
      <c r="BB7101" s="164">
        <v>4.1319999999999997</v>
      </c>
      <c r="BC7101" s="82">
        <f t="shared" si="127"/>
        <v>4.9997199999999991</v>
      </c>
    </row>
    <row r="7102" spans="53:55" x14ac:dyDescent="0.25">
      <c r="BA7102" s="164" t="s">
        <v>7476</v>
      </c>
      <c r="BB7102" s="164">
        <v>38.843000000000004</v>
      </c>
      <c r="BC7102" s="82">
        <f t="shared" si="127"/>
        <v>47.000030000000002</v>
      </c>
    </row>
    <row r="7103" spans="53:55" x14ac:dyDescent="0.25">
      <c r="BA7103" s="164" t="s">
        <v>7477</v>
      </c>
      <c r="BB7103" s="164">
        <v>4.1319999999999997</v>
      </c>
      <c r="BC7103" s="82">
        <f t="shared" si="127"/>
        <v>4.9997199999999991</v>
      </c>
    </row>
    <row r="7104" spans="53:55" x14ac:dyDescent="0.25">
      <c r="BA7104" s="164" t="s">
        <v>7478</v>
      </c>
      <c r="BB7104" s="164">
        <v>22.314</v>
      </c>
      <c r="BC7104" s="82">
        <f t="shared" si="127"/>
        <v>26.999939999999999</v>
      </c>
    </row>
    <row r="7105" spans="53:55" x14ac:dyDescent="0.25">
      <c r="BA7105" s="164" t="s">
        <v>7479</v>
      </c>
      <c r="BB7105" s="164">
        <v>22.314</v>
      </c>
      <c r="BC7105" s="82">
        <f t="shared" si="127"/>
        <v>26.999939999999999</v>
      </c>
    </row>
    <row r="7106" spans="53:55" x14ac:dyDescent="0.25">
      <c r="BA7106" s="164" t="s">
        <v>7480</v>
      </c>
      <c r="BB7106" s="164">
        <v>22.314</v>
      </c>
      <c r="BC7106" s="82">
        <f t="shared" si="127"/>
        <v>26.999939999999999</v>
      </c>
    </row>
    <row r="7107" spans="53:55" x14ac:dyDescent="0.25">
      <c r="BA7107" s="164" t="s">
        <v>7481</v>
      </c>
      <c r="BB7107" s="164">
        <v>22.314</v>
      </c>
      <c r="BC7107" s="82">
        <f t="shared" ref="BC7107:BC7170" si="128">BB7107*1.21</f>
        <v>26.999939999999999</v>
      </c>
    </row>
    <row r="7108" spans="53:55" x14ac:dyDescent="0.25">
      <c r="BA7108" s="164" t="s">
        <v>7482</v>
      </c>
      <c r="BB7108" s="164">
        <v>22.314</v>
      </c>
      <c r="BC7108" s="82">
        <f t="shared" si="128"/>
        <v>26.999939999999999</v>
      </c>
    </row>
    <row r="7109" spans="53:55" x14ac:dyDescent="0.25">
      <c r="BA7109" s="164" t="s">
        <v>7483</v>
      </c>
      <c r="BB7109" s="164">
        <v>14.875999999999999</v>
      </c>
      <c r="BC7109" s="82">
        <f t="shared" si="128"/>
        <v>17.999959999999998</v>
      </c>
    </row>
    <row r="7110" spans="53:55" x14ac:dyDescent="0.25">
      <c r="BA7110" s="164" t="s">
        <v>7484</v>
      </c>
      <c r="BB7110" s="164">
        <v>4.1319999999999997</v>
      </c>
      <c r="BC7110" s="82">
        <f t="shared" si="128"/>
        <v>4.9997199999999991</v>
      </c>
    </row>
    <row r="7111" spans="53:55" x14ac:dyDescent="0.25">
      <c r="BA7111" s="164" t="s">
        <v>7485</v>
      </c>
      <c r="BB7111" s="164">
        <v>4.1319999999999997</v>
      </c>
      <c r="BC7111" s="82">
        <f t="shared" si="128"/>
        <v>4.9997199999999991</v>
      </c>
    </row>
    <row r="7112" spans="53:55" x14ac:dyDescent="0.25">
      <c r="BA7112" s="164" t="s">
        <v>7486</v>
      </c>
      <c r="BB7112" s="164">
        <v>23.14</v>
      </c>
      <c r="BC7112" s="82">
        <f t="shared" si="128"/>
        <v>27.999400000000001</v>
      </c>
    </row>
    <row r="7113" spans="53:55" x14ac:dyDescent="0.25">
      <c r="BA7113" s="164" t="s">
        <v>7487</v>
      </c>
      <c r="BB7113" s="164">
        <v>7.4379999999999997</v>
      </c>
      <c r="BC7113" s="82">
        <f t="shared" si="128"/>
        <v>8.999979999999999</v>
      </c>
    </row>
    <row r="7114" spans="53:55" x14ac:dyDescent="0.25">
      <c r="BA7114" s="164" t="s">
        <v>7488</v>
      </c>
      <c r="BB7114" s="164">
        <v>9.9169999999999998</v>
      </c>
      <c r="BC7114" s="82">
        <f t="shared" si="128"/>
        <v>11.99957</v>
      </c>
    </row>
    <row r="7115" spans="53:55" x14ac:dyDescent="0.25">
      <c r="BA7115" s="164" t="s">
        <v>7489</v>
      </c>
      <c r="BB7115" s="164">
        <v>33.884</v>
      </c>
      <c r="BC7115" s="82">
        <f t="shared" si="128"/>
        <v>40.999639999999999</v>
      </c>
    </row>
    <row r="7116" spans="53:55" x14ac:dyDescent="0.25">
      <c r="BA7116" s="164" t="s">
        <v>7490</v>
      </c>
      <c r="BB7116" s="164">
        <v>636.36400000000003</v>
      </c>
      <c r="BC7116" s="82">
        <f t="shared" si="128"/>
        <v>770.00044000000003</v>
      </c>
    </row>
    <row r="7117" spans="53:55" x14ac:dyDescent="0.25">
      <c r="BA7117" s="164" t="s">
        <v>7491</v>
      </c>
      <c r="BB7117" s="164">
        <v>4.1319999999999997</v>
      </c>
      <c r="BC7117" s="82">
        <f t="shared" si="128"/>
        <v>4.9997199999999991</v>
      </c>
    </row>
    <row r="7118" spans="53:55" x14ac:dyDescent="0.25">
      <c r="BA7118" s="164" t="s">
        <v>7492</v>
      </c>
      <c r="BB7118" s="164">
        <v>4.1319999999999997</v>
      </c>
      <c r="BC7118" s="82">
        <f t="shared" si="128"/>
        <v>4.9997199999999991</v>
      </c>
    </row>
    <row r="7119" spans="53:55" x14ac:dyDescent="0.25">
      <c r="BA7119" s="164" t="s">
        <v>7493</v>
      </c>
      <c r="BB7119" s="164">
        <v>47.933999999999997</v>
      </c>
      <c r="BC7119" s="82">
        <f t="shared" si="128"/>
        <v>58.000139999999995</v>
      </c>
    </row>
    <row r="7120" spans="53:55" x14ac:dyDescent="0.25">
      <c r="BA7120" s="164" t="s">
        <v>7494</v>
      </c>
      <c r="BB7120" s="164">
        <v>4.1319999999999997</v>
      </c>
      <c r="BC7120" s="82">
        <f t="shared" si="128"/>
        <v>4.9997199999999991</v>
      </c>
    </row>
    <row r="7121" spans="53:55" x14ac:dyDescent="0.25">
      <c r="BA7121" s="164" t="s">
        <v>7495</v>
      </c>
      <c r="BB7121" s="164">
        <v>22.314</v>
      </c>
      <c r="BC7121" s="82">
        <f t="shared" si="128"/>
        <v>26.999939999999999</v>
      </c>
    </row>
    <row r="7122" spans="53:55" x14ac:dyDescent="0.25">
      <c r="BA7122" s="164" t="s">
        <v>7496</v>
      </c>
      <c r="BB7122" s="164">
        <v>22.314</v>
      </c>
      <c r="BC7122" s="82">
        <f t="shared" si="128"/>
        <v>26.999939999999999</v>
      </c>
    </row>
    <row r="7123" spans="53:55" x14ac:dyDescent="0.25">
      <c r="BA7123" s="164" t="s">
        <v>7497</v>
      </c>
      <c r="BB7123" s="164">
        <v>22.314</v>
      </c>
      <c r="BC7123" s="82">
        <f t="shared" si="128"/>
        <v>26.999939999999999</v>
      </c>
    </row>
    <row r="7124" spans="53:55" x14ac:dyDescent="0.25">
      <c r="BA7124" s="164" t="s">
        <v>7498</v>
      </c>
      <c r="BB7124" s="164">
        <v>22.314</v>
      </c>
      <c r="BC7124" s="82">
        <f t="shared" si="128"/>
        <v>26.999939999999999</v>
      </c>
    </row>
    <row r="7125" spans="53:55" x14ac:dyDescent="0.25">
      <c r="BA7125" s="164" t="s">
        <v>7499</v>
      </c>
      <c r="BB7125" s="164">
        <v>22.314</v>
      </c>
      <c r="BC7125" s="82">
        <f t="shared" si="128"/>
        <v>26.999939999999999</v>
      </c>
    </row>
    <row r="7126" spans="53:55" x14ac:dyDescent="0.25">
      <c r="BA7126" s="164" t="s">
        <v>7500</v>
      </c>
      <c r="BB7126" s="164">
        <v>22.314</v>
      </c>
      <c r="BC7126" s="82">
        <f t="shared" si="128"/>
        <v>26.999939999999999</v>
      </c>
    </row>
    <row r="7127" spans="53:55" x14ac:dyDescent="0.25">
      <c r="BA7127" s="164" t="s">
        <v>7501</v>
      </c>
      <c r="BB7127" s="164">
        <v>14.875999999999999</v>
      </c>
      <c r="BC7127" s="82">
        <f t="shared" si="128"/>
        <v>17.999959999999998</v>
      </c>
    </row>
    <row r="7128" spans="53:55" x14ac:dyDescent="0.25">
      <c r="BA7128" s="164" t="s">
        <v>7502</v>
      </c>
      <c r="BB7128" s="164">
        <v>4.1319999999999997</v>
      </c>
      <c r="BC7128" s="82">
        <f t="shared" si="128"/>
        <v>4.9997199999999991</v>
      </c>
    </row>
    <row r="7129" spans="53:55" x14ac:dyDescent="0.25">
      <c r="BA7129" s="164" t="s">
        <v>7503</v>
      </c>
      <c r="BB7129" s="164">
        <v>4.1319999999999997</v>
      </c>
      <c r="BC7129" s="82">
        <f t="shared" si="128"/>
        <v>4.9997199999999991</v>
      </c>
    </row>
    <row r="7130" spans="53:55" x14ac:dyDescent="0.25">
      <c r="BA7130" s="164" t="s">
        <v>7504</v>
      </c>
      <c r="BB7130" s="164">
        <v>23.14</v>
      </c>
      <c r="BC7130" s="82">
        <f t="shared" si="128"/>
        <v>27.999400000000001</v>
      </c>
    </row>
    <row r="7131" spans="53:55" x14ac:dyDescent="0.25">
      <c r="BA7131" s="164" t="s">
        <v>7505</v>
      </c>
      <c r="BB7131" s="164">
        <v>7.4379999999999997</v>
      </c>
      <c r="BC7131" s="82">
        <f t="shared" si="128"/>
        <v>8.999979999999999</v>
      </c>
    </row>
    <row r="7132" spans="53:55" x14ac:dyDescent="0.25">
      <c r="BA7132" s="164" t="s">
        <v>7506</v>
      </c>
      <c r="BB7132" s="164">
        <v>9.9169999999999998</v>
      </c>
      <c r="BC7132" s="82">
        <f t="shared" si="128"/>
        <v>11.99957</v>
      </c>
    </row>
    <row r="7133" spans="53:55" x14ac:dyDescent="0.25">
      <c r="BA7133" s="164" t="s">
        <v>7507</v>
      </c>
      <c r="BB7133" s="164">
        <v>41.322000000000003</v>
      </c>
      <c r="BC7133" s="82">
        <f t="shared" si="128"/>
        <v>49.99962</v>
      </c>
    </row>
    <row r="7134" spans="53:55" x14ac:dyDescent="0.25">
      <c r="BA7134" s="164" t="s">
        <v>7508</v>
      </c>
      <c r="BB7134" s="164">
        <v>696.69399999999996</v>
      </c>
      <c r="BC7134" s="82">
        <f t="shared" si="128"/>
        <v>842.99973999999997</v>
      </c>
    </row>
    <row r="7135" spans="53:55" x14ac:dyDescent="0.25">
      <c r="BA7135" s="164" t="s">
        <v>7509</v>
      </c>
      <c r="BB7135" s="164">
        <v>4.1319999999999997</v>
      </c>
      <c r="BC7135" s="82">
        <f t="shared" si="128"/>
        <v>4.9997199999999991</v>
      </c>
    </row>
    <row r="7136" spans="53:55" x14ac:dyDescent="0.25">
      <c r="BA7136" s="164" t="s">
        <v>7510</v>
      </c>
      <c r="BB7136" s="164">
        <v>4.1319999999999997</v>
      </c>
      <c r="BC7136" s="82">
        <f t="shared" si="128"/>
        <v>4.9997199999999991</v>
      </c>
    </row>
    <row r="7137" spans="53:55" x14ac:dyDescent="0.25">
      <c r="BA7137" s="164" t="s">
        <v>7511</v>
      </c>
      <c r="BB7137" s="164">
        <v>57.850999999999999</v>
      </c>
      <c r="BC7137" s="82">
        <f t="shared" si="128"/>
        <v>69.999709999999993</v>
      </c>
    </row>
    <row r="7138" spans="53:55" x14ac:dyDescent="0.25">
      <c r="BA7138" s="164" t="s">
        <v>7512</v>
      </c>
      <c r="BB7138" s="164">
        <v>4.1319999999999997</v>
      </c>
      <c r="BC7138" s="82">
        <f t="shared" si="128"/>
        <v>4.9997199999999991</v>
      </c>
    </row>
    <row r="7139" spans="53:55" x14ac:dyDescent="0.25">
      <c r="BA7139" s="164" t="s">
        <v>7513</v>
      </c>
      <c r="BB7139" s="164">
        <v>4.1319999999999997</v>
      </c>
      <c r="BC7139" s="82">
        <f t="shared" si="128"/>
        <v>4.9997199999999991</v>
      </c>
    </row>
    <row r="7140" spans="53:55" x14ac:dyDescent="0.25">
      <c r="BA7140" s="164" t="s">
        <v>7514</v>
      </c>
      <c r="BB7140" s="164">
        <v>9.9169999999999998</v>
      </c>
      <c r="BC7140" s="82">
        <f t="shared" si="128"/>
        <v>11.99957</v>
      </c>
    </row>
    <row r="7141" spans="53:55" x14ac:dyDescent="0.25">
      <c r="BA7141" s="164" t="s">
        <v>7515</v>
      </c>
      <c r="BB7141" s="164">
        <v>4.1319999999999997</v>
      </c>
      <c r="BC7141" s="82">
        <f t="shared" si="128"/>
        <v>4.9997199999999991</v>
      </c>
    </row>
    <row r="7142" spans="53:55" x14ac:dyDescent="0.25">
      <c r="BA7142" s="164" t="s">
        <v>7516</v>
      </c>
      <c r="BB7142" s="164">
        <v>14.875999999999999</v>
      </c>
      <c r="BC7142" s="82">
        <f t="shared" si="128"/>
        <v>17.999959999999998</v>
      </c>
    </row>
    <row r="7143" spans="53:55" x14ac:dyDescent="0.25">
      <c r="BA7143" s="164" t="s">
        <v>7517</v>
      </c>
      <c r="BB7143" s="164">
        <v>4.1319999999999997</v>
      </c>
      <c r="BC7143" s="82">
        <f t="shared" si="128"/>
        <v>4.9997199999999991</v>
      </c>
    </row>
    <row r="7144" spans="53:55" x14ac:dyDescent="0.25">
      <c r="BA7144" s="164" t="s">
        <v>7518</v>
      </c>
      <c r="BB7144" s="164">
        <v>14.875999999999999</v>
      </c>
      <c r="BC7144" s="82">
        <f t="shared" si="128"/>
        <v>17.999959999999998</v>
      </c>
    </row>
    <row r="7145" spans="53:55" x14ac:dyDescent="0.25">
      <c r="BA7145" s="164" t="s">
        <v>7519</v>
      </c>
      <c r="BB7145" s="164">
        <v>256.19799999999998</v>
      </c>
      <c r="BC7145" s="82">
        <f t="shared" si="128"/>
        <v>309.99957999999998</v>
      </c>
    </row>
    <row r="7146" spans="53:55" x14ac:dyDescent="0.25">
      <c r="BA7146" s="164" t="s">
        <v>7520</v>
      </c>
      <c r="BB7146" s="164">
        <v>12.397</v>
      </c>
      <c r="BC7146" s="82">
        <f t="shared" si="128"/>
        <v>15.00037</v>
      </c>
    </row>
    <row r="7147" spans="53:55" x14ac:dyDescent="0.25">
      <c r="BA7147" s="164" t="s">
        <v>7521</v>
      </c>
      <c r="BB7147" s="164">
        <v>4.1319999999999997</v>
      </c>
      <c r="BC7147" s="82">
        <f t="shared" si="128"/>
        <v>4.9997199999999991</v>
      </c>
    </row>
    <row r="7148" spans="53:55" x14ac:dyDescent="0.25">
      <c r="BA7148" s="164" t="s">
        <v>7522</v>
      </c>
      <c r="BB7148" s="164">
        <v>28.925999999999998</v>
      </c>
      <c r="BC7148" s="82">
        <f t="shared" si="128"/>
        <v>35.000459999999997</v>
      </c>
    </row>
    <row r="7149" spans="53:55" x14ac:dyDescent="0.25">
      <c r="BA7149" s="164" t="s">
        <v>7523</v>
      </c>
      <c r="BB7149" s="164">
        <v>4.1319999999999997</v>
      </c>
      <c r="BC7149" s="82">
        <f t="shared" si="128"/>
        <v>4.9997199999999991</v>
      </c>
    </row>
    <row r="7150" spans="53:55" x14ac:dyDescent="0.25">
      <c r="BA7150" s="164" t="s">
        <v>7524</v>
      </c>
      <c r="BB7150" s="164">
        <v>4.1319999999999997</v>
      </c>
      <c r="BC7150" s="82">
        <f t="shared" si="128"/>
        <v>4.9997199999999991</v>
      </c>
    </row>
    <row r="7151" spans="53:55" x14ac:dyDescent="0.25">
      <c r="BA7151" s="164" t="s">
        <v>7525</v>
      </c>
      <c r="BB7151" s="164">
        <v>7.4379999999999997</v>
      </c>
      <c r="BC7151" s="82">
        <f t="shared" si="128"/>
        <v>8.999979999999999</v>
      </c>
    </row>
    <row r="7152" spans="53:55" x14ac:dyDescent="0.25">
      <c r="BA7152" s="164" t="s">
        <v>7526</v>
      </c>
      <c r="BB7152" s="164">
        <v>17.355</v>
      </c>
      <c r="BC7152" s="82">
        <f t="shared" si="128"/>
        <v>20.999549999999999</v>
      </c>
    </row>
    <row r="7153" spans="53:55" x14ac:dyDescent="0.25">
      <c r="BA7153" s="164" t="s">
        <v>7527</v>
      </c>
      <c r="BB7153" s="164">
        <v>7.4379999999999997</v>
      </c>
      <c r="BC7153" s="82">
        <f t="shared" si="128"/>
        <v>8.999979999999999</v>
      </c>
    </row>
    <row r="7154" spans="53:55" x14ac:dyDescent="0.25">
      <c r="BA7154" s="164" t="s">
        <v>7528</v>
      </c>
      <c r="BB7154" s="164">
        <v>17.355</v>
      </c>
      <c r="BC7154" s="82">
        <f t="shared" si="128"/>
        <v>20.999549999999999</v>
      </c>
    </row>
    <row r="7155" spans="53:55" x14ac:dyDescent="0.25">
      <c r="BA7155" s="164" t="s">
        <v>7529</v>
      </c>
      <c r="BB7155" s="164">
        <v>7.4379999999999997</v>
      </c>
      <c r="BC7155" s="82">
        <f t="shared" si="128"/>
        <v>8.999979999999999</v>
      </c>
    </row>
    <row r="7156" spans="53:55" x14ac:dyDescent="0.25">
      <c r="BA7156" s="164" t="s">
        <v>7530</v>
      </c>
      <c r="BB7156" s="164">
        <v>4.1319999999999997</v>
      </c>
      <c r="BC7156" s="82">
        <f t="shared" si="128"/>
        <v>4.9997199999999991</v>
      </c>
    </row>
    <row r="7157" spans="53:55" x14ac:dyDescent="0.25">
      <c r="BA7157" s="164" t="s">
        <v>7531</v>
      </c>
      <c r="BB7157" s="164">
        <v>7.4379999999999997</v>
      </c>
      <c r="BC7157" s="82">
        <f t="shared" si="128"/>
        <v>8.999979999999999</v>
      </c>
    </row>
    <row r="7158" spans="53:55" x14ac:dyDescent="0.25">
      <c r="BA7158" s="164" t="s">
        <v>7532</v>
      </c>
      <c r="BB7158" s="164">
        <v>7.4379999999999997</v>
      </c>
      <c r="BC7158" s="82">
        <f t="shared" si="128"/>
        <v>8.999979999999999</v>
      </c>
    </row>
    <row r="7159" spans="53:55" x14ac:dyDescent="0.25">
      <c r="BA7159" s="164" t="s">
        <v>7533</v>
      </c>
      <c r="BB7159" s="164">
        <v>19.835000000000001</v>
      </c>
      <c r="BC7159" s="82">
        <f t="shared" si="128"/>
        <v>24.000350000000001</v>
      </c>
    </row>
    <row r="7160" spans="53:55" x14ac:dyDescent="0.25">
      <c r="BA7160" s="164" t="s">
        <v>7534</v>
      </c>
      <c r="BB7160" s="164">
        <v>19.835000000000001</v>
      </c>
      <c r="BC7160" s="82">
        <f t="shared" si="128"/>
        <v>24.000350000000001</v>
      </c>
    </row>
    <row r="7161" spans="53:55" x14ac:dyDescent="0.25">
      <c r="BA7161" s="164" t="s">
        <v>7535</v>
      </c>
      <c r="BB7161" s="164">
        <v>9.9169999999999998</v>
      </c>
      <c r="BC7161" s="82">
        <f t="shared" si="128"/>
        <v>11.99957</v>
      </c>
    </row>
    <row r="7162" spans="53:55" x14ac:dyDescent="0.25">
      <c r="BA7162" s="164" t="s">
        <v>7536</v>
      </c>
      <c r="BB7162" s="164">
        <v>4.9589999999999996</v>
      </c>
      <c r="BC7162" s="82">
        <f t="shared" si="128"/>
        <v>6.0003899999999994</v>
      </c>
    </row>
    <row r="7163" spans="53:55" x14ac:dyDescent="0.25">
      <c r="BA7163" s="164" t="s">
        <v>7537</v>
      </c>
      <c r="BB7163" s="164">
        <v>4.9589999999999996</v>
      </c>
      <c r="BC7163" s="82">
        <f t="shared" si="128"/>
        <v>6.0003899999999994</v>
      </c>
    </row>
    <row r="7164" spans="53:55" x14ac:dyDescent="0.25">
      <c r="BA7164" s="164" t="s">
        <v>7538</v>
      </c>
      <c r="BB7164" s="164">
        <v>4.1319999999999997</v>
      </c>
      <c r="BC7164" s="82">
        <f t="shared" si="128"/>
        <v>4.9997199999999991</v>
      </c>
    </row>
    <row r="7165" spans="53:55" x14ac:dyDescent="0.25">
      <c r="BA7165" s="164" t="s">
        <v>7539</v>
      </c>
      <c r="BB7165" s="164">
        <v>4.1319999999999997</v>
      </c>
      <c r="BC7165" s="82">
        <f t="shared" si="128"/>
        <v>4.9997199999999991</v>
      </c>
    </row>
    <row r="7166" spans="53:55" x14ac:dyDescent="0.25">
      <c r="BA7166" s="164" t="s">
        <v>7540</v>
      </c>
      <c r="BB7166" s="164">
        <v>4.1319999999999997</v>
      </c>
      <c r="BC7166" s="82">
        <f t="shared" si="128"/>
        <v>4.9997199999999991</v>
      </c>
    </row>
    <row r="7167" spans="53:55" x14ac:dyDescent="0.25">
      <c r="BA7167" s="164" t="s">
        <v>7541</v>
      </c>
      <c r="BB7167" s="164">
        <v>9.9169999999999998</v>
      </c>
      <c r="BC7167" s="82">
        <f t="shared" si="128"/>
        <v>11.99957</v>
      </c>
    </row>
    <row r="7168" spans="53:55" x14ac:dyDescent="0.25">
      <c r="BA7168" s="164" t="s">
        <v>7542</v>
      </c>
      <c r="BB7168" s="164">
        <v>4.1319999999999997</v>
      </c>
      <c r="BC7168" s="82">
        <f t="shared" si="128"/>
        <v>4.9997199999999991</v>
      </c>
    </row>
    <row r="7169" spans="53:55" x14ac:dyDescent="0.25">
      <c r="BA7169" s="164" t="s">
        <v>7543</v>
      </c>
      <c r="BB7169" s="164">
        <v>14.875999999999999</v>
      </c>
      <c r="BC7169" s="82">
        <f t="shared" si="128"/>
        <v>17.999959999999998</v>
      </c>
    </row>
    <row r="7170" spans="53:55" x14ac:dyDescent="0.25">
      <c r="BA7170" s="164" t="s">
        <v>7544</v>
      </c>
      <c r="BB7170" s="164">
        <v>4.1319999999999997</v>
      </c>
      <c r="BC7170" s="82">
        <f t="shared" si="128"/>
        <v>4.9997199999999991</v>
      </c>
    </row>
    <row r="7171" spans="53:55" x14ac:dyDescent="0.25">
      <c r="BA7171" s="164" t="s">
        <v>7545</v>
      </c>
      <c r="BB7171" s="164">
        <v>14.875999999999999</v>
      </c>
      <c r="BC7171" s="82">
        <f t="shared" ref="BC7171:BC7234" si="129">BB7171*1.21</f>
        <v>17.999959999999998</v>
      </c>
    </row>
    <row r="7172" spans="53:55" x14ac:dyDescent="0.25">
      <c r="BA7172" s="164" t="s">
        <v>7546</v>
      </c>
      <c r="BB7172" s="164">
        <v>296.69400000000002</v>
      </c>
      <c r="BC7172" s="82">
        <f t="shared" si="129"/>
        <v>358.99974000000003</v>
      </c>
    </row>
    <row r="7173" spans="53:55" x14ac:dyDescent="0.25">
      <c r="BA7173" s="164" t="s">
        <v>7547</v>
      </c>
      <c r="BB7173" s="164">
        <v>14.875999999999999</v>
      </c>
      <c r="BC7173" s="82">
        <f t="shared" si="129"/>
        <v>17.999959999999998</v>
      </c>
    </row>
    <row r="7174" spans="53:55" x14ac:dyDescent="0.25">
      <c r="BA7174" s="164" t="s">
        <v>7548</v>
      </c>
      <c r="BB7174" s="164">
        <v>4.1319999999999997</v>
      </c>
      <c r="BC7174" s="82">
        <f t="shared" si="129"/>
        <v>4.9997199999999991</v>
      </c>
    </row>
    <row r="7175" spans="53:55" x14ac:dyDescent="0.25">
      <c r="BA7175" s="164" t="s">
        <v>7549</v>
      </c>
      <c r="BB7175" s="164">
        <v>31.405000000000001</v>
      </c>
      <c r="BC7175" s="82">
        <f t="shared" si="129"/>
        <v>38.000050000000002</v>
      </c>
    </row>
    <row r="7176" spans="53:55" x14ac:dyDescent="0.25">
      <c r="BA7176" s="164" t="s">
        <v>7550</v>
      </c>
      <c r="BB7176" s="164">
        <v>4.1319999999999997</v>
      </c>
      <c r="BC7176" s="82">
        <f t="shared" si="129"/>
        <v>4.9997199999999991</v>
      </c>
    </row>
    <row r="7177" spans="53:55" x14ac:dyDescent="0.25">
      <c r="BA7177" s="164" t="s">
        <v>7551</v>
      </c>
      <c r="BB7177" s="164">
        <v>4.1319999999999997</v>
      </c>
      <c r="BC7177" s="82">
        <f t="shared" si="129"/>
        <v>4.9997199999999991</v>
      </c>
    </row>
    <row r="7178" spans="53:55" x14ac:dyDescent="0.25">
      <c r="BA7178" s="164" t="s">
        <v>7552</v>
      </c>
      <c r="BB7178" s="164">
        <v>7.4379999999999997</v>
      </c>
      <c r="BC7178" s="82">
        <f t="shared" si="129"/>
        <v>8.999979999999999</v>
      </c>
    </row>
    <row r="7179" spans="53:55" x14ac:dyDescent="0.25">
      <c r="BA7179" s="164" t="s">
        <v>7553</v>
      </c>
      <c r="BB7179" s="164">
        <v>17.355</v>
      </c>
      <c r="BC7179" s="82">
        <f t="shared" si="129"/>
        <v>20.999549999999999</v>
      </c>
    </row>
    <row r="7180" spans="53:55" x14ac:dyDescent="0.25">
      <c r="BA7180" s="164" t="s">
        <v>7554</v>
      </c>
      <c r="BB7180" s="164">
        <v>7.4379999999999997</v>
      </c>
      <c r="BC7180" s="82">
        <f t="shared" si="129"/>
        <v>8.999979999999999</v>
      </c>
    </row>
    <row r="7181" spans="53:55" x14ac:dyDescent="0.25">
      <c r="BA7181" s="164" t="s">
        <v>7555</v>
      </c>
      <c r="BB7181" s="164">
        <v>17.355</v>
      </c>
      <c r="BC7181" s="82">
        <f t="shared" si="129"/>
        <v>20.999549999999999</v>
      </c>
    </row>
    <row r="7182" spans="53:55" x14ac:dyDescent="0.25">
      <c r="BA7182" s="164" t="s">
        <v>7556</v>
      </c>
      <c r="BB7182" s="164">
        <v>7.4379999999999997</v>
      </c>
      <c r="BC7182" s="82">
        <f t="shared" si="129"/>
        <v>8.999979999999999</v>
      </c>
    </row>
    <row r="7183" spans="53:55" x14ac:dyDescent="0.25">
      <c r="BA7183" s="164" t="s">
        <v>7557</v>
      </c>
      <c r="BB7183" s="164">
        <v>4.1319999999999997</v>
      </c>
      <c r="BC7183" s="82">
        <f t="shared" si="129"/>
        <v>4.9997199999999991</v>
      </c>
    </row>
    <row r="7184" spans="53:55" x14ac:dyDescent="0.25">
      <c r="BA7184" s="164" t="s">
        <v>7558</v>
      </c>
      <c r="BB7184" s="164">
        <v>7.4379999999999997</v>
      </c>
      <c r="BC7184" s="82">
        <f t="shared" si="129"/>
        <v>8.999979999999999</v>
      </c>
    </row>
    <row r="7185" spans="53:55" x14ac:dyDescent="0.25">
      <c r="BA7185" s="164" t="s">
        <v>7559</v>
      </c>
      <c r="BB7185" s="164">
        <v>7.4379999999999997</v>
      </c>
      <c r="BC7185" s="82">
        <f t="shared" si="129"/>
        <v>8.999979999999999</v>
      </c>
    </row>
    <row r="7186" spans="53:55" x14ac:dyDescent="0.25">
      <c r="BA7186" s="164" t="s">
        <v>7560</v>
      </c>
      <c r="BB7186" s="164">
        <v>19.835000000000001</v>
      </c>
      <c r="BC7186" s="82">
        <f t="shared" si="129"/>
        <v>24.000350000000001</v>
      </c>
    </row>
    <row r="7187" spans="53:55" x14ac:dyDescent="0.25">
      <c r="BA7187" s="164" t="s">
        <v>7561</v>
      </c>
      <c r="BB7187" s="164">
        <v>19.835000000000001</v>
      </c>
      <c r="BC7187" s="82">
        <f t="shared" si="129"/>
        <v>24.000350000000001</v>
      </c>
    </row>
    <row r="7188" spans="53:55" x14ac:dyDescent="0.25">
      <c r="BA7188" s="164" t="s">
        <v>7562</v>
      </c>
      <c r="BB7188" s="164">
        <v>9.9169999999999998</v>
      </c>
      <c r="BC7188" s="82">
        <f t="shared" si="129"/>
        <v>11.99957</v>
      </c>
    </row>
    <row r="7189" spans="53:55" x14ac:dyDescent="0.25">
      <c r="BA7189" s="164" t="s">
        <v>7563</v>
      </c>
      <c r="BB7189" s="164">
        <v>4.9589999999999996</v>
      </c>
      <c r="BC7189" s="82">
        <f t="shared" si="129"/>
        <v>6.0003899999999994</v>
      </c>
    </row>
    <row r="7190" spans="53:55" x14ac:dyDescent="0.25">
      <c r="BA7190" s="164" t="s">
        <v>7564</v>
      </c>
      <c r="BB7190" s="164">
        <v>4.9589999999999996</v>
      </c>
      <c r="BC7190" s="82">
        <f t="shared" si="129"/>
        <v>6.0003899999999994</v>
      </c>
    </row>
    <row r="7191" spans="53:55" x14ac:dyDescent="0.25">
      <c r="BA7191" s="164" t="s">
        <v>7565</v>
      </c>
      <c r="BB7191" s="164">
        <v>4.1319999999999997</v>
      </c>
      <c r="BC7191" s="82">
        <f t="shared" si="129"/>
        <v>4.9997199999999991</v>
      </c>
    </row>
    <row r="7192" spans="53:55" x14ac:dyDescent="0.25">
      <c r="BA7192" s="164" t="s">
        <v>7566</v>
      </c>
      <c r="BB7192" s="164">
        <v>4.1319999999999997</v>
      </c>
      <c r="BC7192" s="82">
        <f t="shared" si="129"/>
        <v>4.9997199999999991</v>
      </c>
    </row>
    <row r="7193" spans="53:55" x14ac:dyDescent="0.25">
      <c r="BA7193" s="164" t="s">
        <v>7567</v>
      </c>
      <c r="BB7193" s="164">
        <v>4.1319999999999997</v>
      </c>
      <c r="BC7193" s="82">
        <f t="shared" si="129"/>
        <v>4.9997199999999991</v>
      </c>
    </row>
    <row r="7194" spans="53:55" x14ac:dyDescent="0.25">
      <c r="BA7194" s="164" t="s">
        <v>7568</v>
      </c>
      <c r="BB7194" s="164">
        <v>12.397</v>
      </c>
      <c r="BC7194" s="82">
        <f t="shared" si="129"/>
        <v>15.00037</v>
      </c>
    </row>
    <row r="7195" spans="53:55" x14ac:dyDescent="0.25">
      <c r="BA7195" s="164" t="s">
        <v>7569</v>
      </c>
      <c r="BB7195" s="164">
        <v>4.1319999999999997</v>
      </c>
      <c r="BC7195" s="82">
        <f t="shared" si="129"/>
        <v>4.9997199999999991</v>
      </c>
    </row>
    <row r="7196" spans="53:55" x14ac:dyDescent="0.25">
      <c r="BA7196" s="164" t="s">
        <v>7570</v>
      </c>
      <c r="BB7196" s="164">
        <v>17.355</v>
      </c>
      <c r="BC7196" s="82">
        <f t="shared" si="129"/>
        <v>20.999549999999999</v>
      </c>
    </row>
    <row r="7197" spans="53:55" x14ac:dyDescent="0.25">
      <c r="BA7197" s="164" t="s">
        <v>7571</v>
      </c>
      <c r="BB7197" s="164">
        <v>4.1319999999999997</v>
      </c>
      <c r="BC7197" s="82">
        <f t="shared" si="129"/>
        <v>4.9997199999999991</v>
      </c>
    </row>
    <row r="7198" spans="53:55" x14ac:dyDescent="0.25">
      <c r="BA7198" s="164" t="s">
        <v>7572</v>
      </c>
      <c r="BB7198" s="164">
        <v>14.875999999999999</v>
      </c>
      <c r="BC7198" s="82">
        <f t="shared" si="129"/>
        <v>17.999959999999998</v>
      </c>
    </row>
    <row r="7199" spans="53:55" x14ac:dyDescent="0.25">
      <c r="BA7199" s="164" t="s">
        <v>7573</v>
      </c>
      <c r="BB7199" s="164">
        <v>356.19799999999998</v>
      </c>
      <c r="BC7199" s="82">
        <f t="shared" si="129"/>
        <v>430.99957999999998</v>
      </c>
    </row>
    <row r="7200" spans="53:55" x14ac:dyDescent="0.25">
      <c r="BA7200" s="164" t="s">
        <v>7574</v>
      </c>
      <c r="BB7200" s="164">
        <v>14.875999999999999</v>
      </c>
      <c r="BC7200" s="82">
        <f t="shared" si="129"/>
        <v>17.999959999999998</v>
      </c>
    </row>
    <row r="7201" spans="53:55" x14ac:dyDescent="0.25">
      <c r="BA7201" s="164" t="s">
        <v>7575</v>
      </c>
      <c r="BB7201" s="164">
        <v>4.1319999999999997</v>
      </c>
      <c r="BC7201" s="82">
        <f t="shared" si="129"/>
        <v>4.9997199999999991</v>
      </c>
    </row>
    <row r="7202" spans="53:55" x14ac:dyDescent="0.25">
      <c r="BA7202" s="164" t="s">
        <v>7576</v>
      </c>
      <c r="BB7202" s="164">
        <v>33.884</v>
      </c>
      <c r="BC7202" s="82">
        <f t="shared" si="129"/>
        <v>40.999639999999999</v>
      </c>
    </row>
    <row r="7203" spans="53:55" x14ac:dyDescent="0.25">
      <c r="BA7203" s="164" t="s">
        <v>7577</v>
      </c>
      <c r="BB7203" s="164">
        <v>4.1319999999999997</v>
      </c>
      <c r="BC7203" s="82">
        <f t="shared" si="129"/>
        <v>4.9997199999999991</v>
      </c>
    </row>
    <row r="7204" spans="53:55" x14ac:dyDescent="0.25">
      <c r="BA7204" s="164" t="s">
        <v>7578</v>
      </c>
      <c r="BB7204" s="164">
        <v>4.1319999999999997</v>
      </c>
      <c r="BC7204" s="82">
        <f t="shared" si="129"/>
        <v>4.9997199999999991</v>
      </c>
    </row>
    <row r="7205" spans="53:55" x14ac:dyDescent="0.25">
      <c r="BA7205" s="164" t="s">
        <v>7579</v>
      </c>
      <c r="BB7205" s="164">
        <v>7.4379999999999997</v>
      </c>
      <c r="BC7205" s="82">
        <f t="shared" si="129"/>
        <v>8.999979999999999</v>
      </c>
    </row>
    <row r="7206" spans="53:55" x14ac:dyDescent="0.25">
      <c r="BA7206" s="164" t="s">
        <v>7580</v>
      </c>
      <c r="BB7206" s="164">
        <v>17.355</v>
      </c>
      <c r="BC7206" s="82">
        <f t="shared" si="129"/>
        <v>20.999549999999999</v>
      </c>
    </row>
    <row r="7207" spans="53:55" x14ac:dyDescent="0.25">
      <c r="BA7207" s="164" t="s">
        <v>7581</v>
      </c>
      <c r="BB7207" s="164">
        <v>7.4379999999999997</v>
      </c>
      <c r="BC7207" s="82">
        <f t="shared" si="129"/>
        <v>8.999979999999999</v>
      </c>
    </row>
    <row r="7208" spans="53:55" x14ac:dyDescent="0.25">
      <c r="BA7208" s="164" t="s">
        <v>7582</v>
      </c>
      <c r="BB7208" s="164">
        <v>19.835000000000001</v>
      </c>
      <c r="BC7208" s="82">
        <f t="shared" si="129"/>
        <v>24.000350000000001</v>
      </c>
    </row>
    <row r="7209" spans="53:55" x14ac:dyDescent="0.25">
      <c r="BA7209" s="164" t="s">
        <v>7583</v>
      </c>
      <c r="BB7209" s="164">
        <v>7.4379999999999997</v>
      </c>
      <c r="BC7209" s="82">
        <f t="shared" si="129"/>
        <v>8.999979999999999</v>
      </c>
    </row>
    <row r="7210" spans="53:55" x14ac:dyDescent="0.25">
      <c r="BA7210" s="164" t="s">
        <v>7584</v>
      </c>
      <c r="BB7210" s="164">
        <v>4.1319999999999997</v>
      </c>
      <c r="BC7210" s="82">
        <f t="shared" si="129"/>
        <v>4.9997199999999991</v>
      </c>
    </row>
    <row r="7211" spans="53:55" x14ac:dyDescent="0.25">
      <c r="BA7211" s="164" t="s">
        <v>7585</v>
      </c>
      <c r="BB7211" s="164">
        <v>7.4379999999999997</v>
      </c>
      <c r="BC7211" s="82">
        <f t="shared" si="129"/>
        <v>8.999979999999999</v>
      </c>
    </row>
    <row r="7212" spans="53:55" x14ac:dyDescent="0.25">
      <c r="BA7212" s="164" t="s">
        <v>7586</v>
      </c>
      <c r="BB7212" s="164">
        <v>7.4379999999999997</v>
      </c>
      <c r="BC7212" s="82">
        <f t="shared" si="129"/>
        <v>8.999979999999999</v>
      </c>
    </row>
    <row r="7213" spans="53:55" x14ac:dyDescent="0.25">
      <c r="BA7213" s="164" t="s">
        <v>7587</v>
      </c>
      <c r="BB7213" s="164">
        <v>19.835000000000001</v>
      </c>
      <c r="BC7213" s="82">
        <f t="shared" si="129"/>
        <v>24.000350000000001</v>
      </c>
    </row>
    <row r="7214" spans="53:55" x14ac:dyDescent="0.25">
      <c r="BA7214" s="164" t="s">
        <v>7588</v>
      </c>
      <c r="BB7214" s="164">
        <v>9.9169999999999998</v>
      </c>
      <c r="BC7214" s="82">
        <f t="shared" si="129"/>
        <v>11.99957</v>
      </c>
    </row>
    <row r="7215" spans="53:55" x14ac:dyDescent="0.25">
      <c r="BA7215" s="164" t="s">
        <v>7589</v>
      </c>
      <c r="BB7215" s="164">
        <v>4.9589999999999996</v>
      </c>
      <c r="BC7215" s="82">
        <f t="shared" si="129"/>
        <v>6.0003899999999994</v>
      </c>
    </row>
    <row r="7216" spans="53:55" x14ac:dyDescent="0.25">
      <c r="BA7216" s="164" t="s">
        <v>7590</v>
      </c>
      <c r="BB7216" s="164">
        <v>4.9589999999999996</v>
      </c>
      <c r="BC7216" s="82">
        <f t="shared" si="129"/>
        <v>6.0003899999999994</v>
      </c>
    </row>
    <row r="7217" spans="53:55" x14ac:dyDescent="0.25">
      <c r="BA7217" s="164" t="s">
        <v>7591</v>
      </c>
      <c r="BB7217" s="164">
        <v>4.1319999999999997</v>
      </c>
      <c r="BC7217" s="82">
        <f t="shared" si="129"/>
        <v>4.9997199999999991</v>
      </c>
    </row>
    <row r="7218" spans="53:55" x14ac:dyDescent="0.25">
      <c r="BA7218" s="164" t="s">
        <v>7592</v>
      </c>
      <c r="BB7218" s="164">
        <v>296.69400000000002</v>
      </c>
      <c r="BC7218" s="82">
        <f t="shared" si="129"/>
        <v>358.99974000000003</v>
      </c>
    </row>
    <row r="7219" spans="53:55" x14ac:dyDescent="0.25">
      <c r="BA7219" s="164" t="s">
        <v>7593</v>
      </c>
      <c r="BB7219" s="164">
        <v>14.875999999999999</v>
      </c>
      <c r="BC7219" s="82">
        <f t="shared" si="129"/>
        <v>17.999959999999998</v>
      </c>
    </row>
    <row r="7220" spans="53:55" x14ac:dyDescent="0.25">
      <c r="BA7220" s="164" t="s">
        <v>7594</v>
      </c>
      <c r="BB7220" s="164">
        <v>47.933999999999997</v>
      </c>
      <c r="BC7220" s="82">
        <f t="shared" si="129"/>
        <v>58.000139999999995</v>
      </c>
    </row>
    <row r="7221" spans="53:55" x14ac:dyDescent="0.25">
      <c r="BA7221" s="164" t="s">
        <v>7595</v>
      </c>
      <c r="BB7221" s="164">
        <v>4.1319999999999997</v>
      </c>
      <c r="BC7221" s="82">
        <f t="shared" si="129"/>
        <v>4.9997199999999991</v>
      </c>
    </row>
    <row r="7222" spans="53:55" x14ac:dyDescent="0.25">
      <c r="BA7222" s="164" t="s">
        <v>7596</v>
      </c>
      <c r="BB7222" s="164">
        <v>4.1319999999999997</v>
      </c>
      <c r="BC7222" s="82">
        <f t="shared" si="129"/>
        <v>4.9997199999999991</v>
      </c>
    </row>
    <row r="7223" spans="53:55" x14ac:dyDescent="0.25">
      <c r="BA7223" s="164" t="s">
        <v>7597</v>
      </c>
      <c r="BB7223" s="164">
        <v>4.9589999999999996</v>
      </c>
      <c r="BC7223" s="82">
        <f t="shared" si="129"/>
        <v>6.0003899999999994</v>
      </c>
    </row>
    <row r="7224" spans="53:55" x14ac:dyDescent="0.25">
      <c r="BA7224" s="164" t="s">
        <v>7598</v>
      </c>
      <c r="BB7224" s="164">
        <v>7.4379999999999997</v>
      </c>
      <c r="BC7224" s="82">
        <f t="shared" si="129"/>
        <v>8.999979999999999</v>
      </c>
    </row>
    <row r="7225" spans="53:55" x14ac:dyDescent="0.25">
      <c r="BA7225" s="164" t="s">
        <v>7599</v>
      </c>
      <c r="BB7225" s="164">
        <v>4.1319999999999997</v>
      </c>
      <c r="BC7225" s="82">
        <f t="shared" si="129"/>
        <v>4.9997199999999991</v>
      </c>
    </row>
    <row r="7226" spans="53:55" x14ac:dyDescent="0.25">
      <c r="BA7226" s="164" t="s">
        <v>7600</v>
      </c>
      <c r="BB7226" s="164">
        <v>4.1319999999999997</v>
      </c>
      <c r="BC7226" s="82">
        <f t="shared" si="129"/>
        <v>4.9997199999999991</v>
      </c>
    </row>
    <row r="7227" spans="53:55" x14ac:dyDescent="0.25">
      <c r="BA7227" s="164" t="s">
        <v>7601</v>
      </c>
      <c r="BB7227" s="164">
        <v>4.1319999999999997</v>
      </c>
      <c r="BC7227" s="82">
        <f t="shared" si="129"/>
        <v>4.9997199999999991</v>
      </c>
    </row>
    <row r="7228" spans="53:55" x14ac:dyDescent="0.25">
      <c r="BA7228" s="164" t="s">
        <v>7602</v>
      </c>
      <c r="BB7228" s="164">
        <v>4.1319999999999997</v>
      </c>
      <c r="BC7228" s="82">
        <f t="shared" si="129"/>
        <v>4.9997199999999991</v>
      </c>
    </row>
    <row r="7229" spans="53:55" x14ac:dyDescent="0.25">
      <c r="BA7229" s="164" t="s">
        <v>7603</v>
      </c>
      <c r="BB7229" s="164">
        <v>7.4379999999999997</v>
      </c>
      <c r="BC7229" s="82">
        <f t="shared" si="129"/>
        <v>8.999979999999999</v>
      </c>
    </row>
    <row r="7230" spans="53:55" x14ac:dyDescent="0.25">
      <c r="BA7230" s="164" t="s">
        <v>7604</v>
      </c>
      <c r="BB7230" s="164">
        <v>4.9589999999999996</v>
      </c>
      <c r="BC7230" s="82">
        <f t="shared" si="129"/>
        <v>6.0003899999999994</v>
      </c>
    </row>
    <row r="7231" spans="53:55" x14ac:dyDescent="0.25">
      <c r="BA7231" s="164" t="s">
        <v>7605</v>
      </c>
      <c r="BB7231" s="164">
        <v>4.1319999999999997</v>
      </c>
      <c r="BC7231" s="82">
        <f t="shared" si="129"/>
        <v>4.9997199999999991</v>
      </c>
    </row>
    <row r="7232" spans="53:55" x14ac:dyDescent="0.25">
      <c r="BA7232" s="164" t="s">
        <v>7606</v>
      </c>
      <c r="BB7232" s="164">
        <v>214.05</v>
      </c>
      <c r="BC7232" s="82">
        <f t="shared" si="129"/>
        <v>259.00049999999999</v>
      </c>
    </row>
    <row r="7233" spans="53:55" x14ac:dyDescent="0.25">
      <c r="BA7233" s="164" t="s">
        <v>7607</v>
      </c>
      <c r="BB7233" s="164">
        <v>96.694000000000003</v>
      </c>
      <c r="BC7233" s="82">
        <f t="shared" si="129"/>
        <v>116.99974</v>
      </c>
    </row>
    <row r="7234" spans="53:55" x14ac:dyDescent="0.25">
      <c r="BA7234" s="164" t="s">
        <v>7608</v>
      </c>
      <c r="BB7234" s="164">
        <v>33.884</v>
      </c>
      <c r="BC7234" s="82">
        <f t="shared" si="129"/>
        <v>40.999639999999999</v>
      </c>
    </row>
    <row r="7235" spans="53:55" x14ac:dyDescent="0.25">
      <c r="BA7235" s="164" t="s">
        <v>7609</v>
      </c>
      <c r="BB7235" s="164">
        <v>22.314</v>
      </c>
      <c r="BC7235" s="82">
        <f t="shared" ref="BC7235:BC7298" si="130">BB7235*1.21</f>
        <v>26.999939999999999</v>
      </c>
    </row>
    <row r="7236" spans="53:55" x14ac:dyDescent="0.25">
      <c r="BA7236" s="164" t="s">
        <v>7610</v>
      </c>
      <c r="BB7236" s="164">
        <v>7.4379999999999997</v>
      </c>
      <c r="BC7236" s="82">
        <f t="shared" si="130"/>
        <v>8.999979999999999</v>
      </c>
    </row>
    <row r="7237" spans="53:55" x14ac:dyDescent="0.25">
      <c r="BA7237" s="164" t="s">
        <v>7611</v>
      </c>
      <c r="BB7237" s="164">
        <v>4.9589999999999996</v>
      </c>
      <c r="BC7237" s="82">
        <f t="shared" si="130"/>
        <v>6.0003899999999994</v>
      </c>
    </row>
    <row r="7238" spans="53:55" x14ac:dyDescent="0.25">
      <c r="BA7238" s="164" t="s">
        <v>7612</v>
      </c>
      <c r="BB7238" s="164">
        <v>17.355</v>
      </c>
      <c r="BC7238" s="82">
        <f t="shared" si="130"/>
        <v>20.999549999999999</v>
      </c>
    </row>
    <row r="7239" spans="53:55" x14ac:dyDescent="0.25">
      <c r="BA7239" s="164" t="s">
        <v>7613</v>
      </c>
      <c r="BB7239" s="164">
        <v>366.11599999999999</v>
      </c>
      <c r="BC7239" s="82">
        <f t="shared" si="130"/>
        <v>443.00035999999994</v>
      </c>
    </row>
    <row r="7240" spans="53:55" x14ac:dyDescent="0.25">
      <c r="BA7240" s="164" t="s">
        <v>7614</v>
      </c>
      <c r="BB7240" s="164">
        <v>14.875999999999999</v>
      </c>
      <c r="BC7240" s="82">
        <f t="shared" si="130"/>
        <v>17.999959999999998</v>
      </c>
    </row>
    <row r="7241" spans="53:55" x14ac:dyDescent="0.25">
      <c r="BA7241" s="164" t="s">
        <v>7615</v>
      </c>
      <c r="BB7241" s="164">
        <v>60.331000000000003</v>
      </c>
      <c r="BC7241" s="82">
        <f t="shared" si="130"/>
        <v>73.000510000000006</v>
      </c>
    </row>
    <row r="7242" spans="53:55" x14ac:dyDescent="0.25">
      <c r="BA7242" s="164" t="s">
        <v>7616</v>
      </c>
      <c r="BB7242" s="164">
        <v>4.1319999999999997</v>
      </c>
      <c r="BC7242" s="82">
        <f t="shared" si="130"/>
        <v>4.9997199999999991</v>
      </c>
    </row>
    <row r="7243" spans="53:55" x14ac:dyDescent="0.25">
      <c r="BA7243" s="164" t="s">
        <v>7617</v>
      </c>
      <c r="BB7243" s="164">
        <v>4.1319999999999997</v>
      </c>
      <c r="BC7243" s="82">
        <f t="shared" si="130"/>
        <v>4.9997199999999991</v>
      </c>
    </row>
    <row r="7244" spans="53:55" x14ac:dyDescent="0.25">
      <c r="BA7244" s="164" t="s">
        <v>7618</v>
      </c>
      <c r="BB7244" s="164">
        <v>4.9589999999999996</v>
      </c>
      <c r="BC7244" s="82">
        <f t="shared" si="130"/>
        <v>6.0003899999999994</v>
      </c>
    </row>
    <row r="7245" spans="53:55" x14ac:dyDescent="0.25">
      <c r="BA7245" s="164" t="s">
        <v>7619</v>
      </c>
      <c r="BB7245" s="164">
        <v>7.4379999999999997</v>
      </c>
      <c r="BC7245" s="82">
        <f t="shared" si="130"/>
        <v>8.999979999999999</v>
      </c>
    </row>
    <row r="7246" spans="53:55" x14ac:dyDescent="0.25">
      <c r="BA7246" s="164" t="s">
        <v>7620</v>
      </c>
      <c r="BB7246" s="164">
        <v>4.1319999999999997</v>
      </c>
      <c r="BC7246" s="82">
        <f t="shared" si="130"/>
        <v>4.9997199999999991</v>
      </c>
    </row>
    <row r="7247" spans="53:55" x14ac:dyDescent="0.25">
      <c r="BA7247" s="164" t="s">
        <v>7621</v>
      </c>
      <c r="BB7247" s="164">
        <v>4.1319999999999997</v>
      </c>
      <c r="BC7247" s="82">
        <f t="shared" si="130"/>
        <v>4.9997199999999991</v>
      </c>
    </row>
    <row r="7248" spans="53:55" x14ac:dyDescent="0.25">
      <c r="BA7248" s="164" t="s">
        <v>7622</v>
      </c>
      <c r="BB7248" s="164">
        <v>4.1319999999999997</v>
      </c>
      <c r="BC7248" s="82">
        <f t="shared" si="130"/>
        <v>4.9997199999999991</v>
      </c>
    </row>
    <row r="7249" spans="53:55" x14ac:dyDescent="0.25">
      <c r="BA7249" s="164" t="s">
        <v>7623</v>
      </c>
      <c r="BB7249" s="164">
        <v>4.1319999999999997</v>
      </c>
      <c r="BC7249" s="82">
        <f t="shared" si="130"/>
        <v>4.9997199999999991</v>
      </c>
    </row>
    <row r="7250" spans="53:55" x14ac:dyDescent="0.25">
      <c r="BA7250" s="164" t="s">
        <v>7624</v>
      </c>
      <c r="BB7250" s="164">
        <v>7.4379999999999997</v>
      </c>
      <c r="BC7250" s="82">
        <f t="shared" si="130"/>
        <v>8.999979999999999</v>
      </c>
    </row>
    <row r="7251" spans="53:55" x14ac:dyDescent="0.25">
      <c r="BA7251" s="164" t="s">
        <v>7625</v>
      </c>
      <c r="BB7251" s="164">
        <v>4.9589999999999996</v>
      </c>
      <c r="BC7251" s="82">
        <f t="shared" si="130"/>
        <v>6.0003899999999994</v>
      </c>
    </row>
    <row r="7252" spans="53:55" x14ac:dyDescent="0.25">
      <c r="BA7252" s="164" t="s">
        <v>7626</v>
      </c>
      <c r="BB7252" s="164">
        <v>4.1319999999999997</v>
      </c>
      <c r="BC7252" s="82">
        <f t="shared" si="130"/>
        <v>4.9997199999999991</v>
      </c>
    </row>
    <row r="7253" spans="53:55" x14ac:dyDescent="0.25">
      <c r="BA7253" s="164" t="s">
        <v>7627</v>
      </c>
      <c r="BB7253" s="164">
        <v>214.05</v>
      </c>
      <c r="BC7253" s="82">
        <f t="shared" si="130"/>
        <v>259.00049999999999</v>
      </c>
    </row>
    <row r="7254" spans="53:55" x14ac:dyDescent="0.25">
      <c r="BA7254" s="164" t="s">
        <v>7628</v>
      </c>
      <c r="BB7254" s="164">
        <v>96.694000000000003</v>
      </c>
      <c r="BC7254" s="82">
        <f t="shared" si="130"/>
        <v>116.99974</v>
      </c>
    </row>
    <row r="7255" spans="53:55" x14ac:dyDescent="0.25">
      <c r="BA7255" s="164" t="s">
        <v>7629</v>
      </c>
      <c r="BB7255" s="164">
        <v>33.884</v>
      </c>
      <c r="BC7255" s="82">
        <f t="shared" si="130"/>
        <v>40.999639999999999</v>
      </c>
    </row>
    <row r="7256" spans="53:55" x14ac:dyDescent="0.25">
      <c r="BA7256" s="164" t="s">
        <v>7630</v>
      </c>
      <c r="BB7256" s="164">
        <v>22.314</v>
      </c>
      <c r="BC7256" s="82">
        <f t="shared" si="130"/>
        <v>26.999939999999999</v>
      </c>
    </row>
    <row r="7257" spans="53:55" x14ac:dyDescent="0.25">
      <c r="BA7257" s="164" t="s">
        <v>7631</v>
      </c>
      <c r="BB7257" s="164">
        <v>7.4379999999999997</v>
      </c>
      <c r="BC7257" s="82">
        <f t="shared" si="130"/>
        <v>8.999979999999999</v>
      </c>
    </row>
    <row r="7258" spans="53:55" x14ac:dyDescent="0.25">
      <c r="BA7258" s="164" t="s">
        <v>7632</v>
      </c>
      <c r="BB7258" s="164">
        <v>4.9589999999999996</v>
      </c>
      <c r="BC7258" s="82">
        <f t="shared" si="130"/>
        <v>6.0003899999999994</v>
      </c>
    </row>
    <row r="7259" spans="53:55" x14ac:dyDescent="0.25">
      <c r="BA7259" s="164" t="s">
        <v>7633</v>
      </c>
      <c r="BB7259" s="164">
        <v>17.355</v>
      </c>
      <c r="BC7259" s="82">
        <f t="shared" si="130"/>
        <v>20.999549999999999</v>
      </c>
    </row>
    <row r="7260" spans="53:55" x14ac:dyDescent="0.25">
      <c r="BA7260" s="164" t="s">
        <v>7634</v>
      </c>
      <c r="BB7260" s="164">
        <v>4.9589999999999996</v>
      </c>
      <c r="BC7260" s="82">
        <f t="shared" si="130"/>
        <v>6.0003899999999994</v>
      </c>
    </row>
    <row r="7261" spans="53:55" x14ac:dyDescent="0.25">
      <c r="BA7261" s="164" t="s">
        <v>7635</v>
      </c>
      <c r="BB7261" s="164">
        <v>4.1319999999999997</v>
      </c>
      <c r="BC7261" s="82">
        <f t="shared" si="130"/>
        <v>4.9997199999999991</v>
      </c>
    </row>
    <row r="7262" spans="53:55" x14ac:dyDescent="0.25">
      <c r="BA7262" s="164" t="s">
        <v>7636</v>
      </c>
      <c r="BB7262" s="164">
        <v>4.1319999999999997</v>
      </c>
      <c r="BC7262" s="82">
        <f t="shared" si="130"/>
        <v>4.9997199999999991</v>
      </c>
    </row>
    <row r="7263" spans="53:55" x14ac:dyDescent="0.25">
      <c r="BA7263" s="164" t="s">
        <v>7637</v>
      </c>
      <c r="BB7263" s="164">
        <v>366.11599999999999</v>
      </c>
      <c r="BC7263" s="82">
        <f t="shared" si="130"/>
        <v>443.00035999999994</v>
      </c>
    </row>
    <row r="7264" spans="53:55" x14ac:dyDescent="0.25">
      <c r="BA7264" s="164" t="s">
        <v>7638</v>
      </c>
      <c r="BB7264" s="164">
        <v>12.397</v>
      </c>
      <c r="BC7264" s="82">
        <f t="shared" si="130"/>
        <v>15.00037</v>
      </c>
    </row>
    <row r="7265" spans="53:55" x14ac:dyDescent="0.25">
      <c r="BA7265" s="164" t="s">
        <v>7639</v>
      </c>
      <c r="BB7265" s="164">
        <v>60.331000000000003</v>
      </c>
      <c r="BC7265" s="82">
        <f t="shared" si="130"/>
        <v>73.000510000000006</v>
      </c>
    </row>
    <row r="7266" spans="53:55" x14ac:dyDescent="0.25">
      <c r="BA7266" s="164" t="s">
        <v>7640</v>
      </c>
      <c r="BB7266" s="164">
        <v>4.1319999999999997</v>
      </c>
      <c r="BC7266" s="82">
        <f t="shared" si="130"/>
        <v>4.9997199999999991</v>
      </c>
    </row>
    <row r="7267" spans="53:55" x14ac:dyDescent="0.25">
      <c r="BA7267" s="164" t="s">
        <v>7641</v>
      </c>
      <c r="BB7267" s="164">
        <v>17.355</v>
      </c>
      <c r="BC7267" s="82">
        <f t="shared" si="130"/>
        <v>20.999549999999999</v>
      </c>
    </row>
    <row r="7268" spans="53:55" x14ac:dyDescent="0.25">
      <c r="BA7268" s="164" t="s">
        <v>7642</v>
      </c>
      <c r="BB7268" s="164">
        <v>4.9589999999999996</v>
      </c>
      <c r="BC7268" s="82">
        <f t="shared" si="130"/>
        <v>6.0003899999999994</v>
      </c>
    </row>
    <row r="7269" spans="53:55" x14ac:dyDescent="0.25">
      <c r="BA7269" s="164" t="s">
        <v>7643</v>
      </c>
      <c r="BB7269" s="164">
        <v>7.4379999999999997</v>
      </c>
      <c r="BC7269" s="82">
        <f t="shared" si="130"/>
        <v>8.999979999999999</v>
      </c>
    </row>
    <row r="7270" spans="53:55" x14ac:dyDescent="0.25">
      <c r="BA7270" s="164" t="s">
        <v>7644</v>
      </c>
      <c r="BB7270" s="164">
        <v>4.1319999999999997</v>
      </c>
      <c r="BC7270" s="82">
        <f t="shared" si="130"/>
        <v>4.9997199999999991</v>
      </c>
    </row>
    <row r="7271" spans="53:55" x14ac:dyDescent="0.25">
      <c r="BA7271" s="164" t="s">
        <v>7645</v>
      </c>
      <c r="BB7271" s="164">
        <v>4.1319999999999997</v>
      </c>
      <c r="BC7271" s="82">
        <f t="shared" si="130"/>
        <v>4.9997199999999991</v>
      </c>
    </row>
    <row r="7272" spans="53:55" x14ac:dyDescent="0.25">
      <c r="BA7272" s="164" t="s">
        <v>7646</v>
      </c>
      <c r="BB7272" s="164">
        <v>4.1319999999999997</v>
      </c>
      <c r="BC7272" s="82">
        <f t="shared" si="130"/>
        <v>4.9997199999999991</v>
      </c>
    </row>
    <row r="7273" spans="53:55" x14ac:dyDescent="0.25">
      <c r="BA7273" s="164" t="s">
        <v>7647</v>
      </c>
      <c r="BB7273" s="164">
        <v>4.1319999999999997</v>
      </c>
      <c r="BC7273" s="82">
        <f t="shared" si="130"/>
        <v>4.9997199999999991</v>
      </c>
    </row>
    <row r="7274" spans="53:55" x14ac:dyDescent="0.25">
      <c r="BA7274" s="164" t="s">
        <v>7648</v>
      </c>
      <c r="BB7274" s="164">
        <v>7.4379999999999997</v>
      </c>
      <c r="BC7274" s="82">
        <f t="shared" si="130"/>
        <v>8.999979999999999</v>
      </c>
    </row>
    <row r="7275" spans="53:55" x14ac:dyDescent="0.25">
      <c r="BA7275" s="164" t="s">
        <v>7649</v>
      </c>
      <c r="BB7275" s="164">
        <v>4.9589999999999996</v>
      </c>
      <c r="BC7275" s="82">
        <f t="shared" si="130"/>
        <v>6.0003899999999994</v>
      </c>
    </row>
    <row r="7276" spans="53:55" x14ac:dyDescent="0.25">
      <c r="BA7276" s="164" t="s">
        <v>7650</v>
      </c>
      <c r="BB7276" s="164">
        <v>4.1319999999999997</v>
      </c>
      <c r="BC7276" s="82">
        <f t="shared" si="130"/>
        <v>4.9997199999999991</v>
      </c>
    </row>
    <row r="7277" spans="53:55" x14ac:dyDescent="0.25">
      <c r="BA7277" s="164" t="s">
        <v>7651</v>
      </c>
      <c r="BB7277" s="164">
        <v>214.05</v>
      </c>
      <c r="BC7277" s="82">
        <f t="shared" si="130"/>
        <v>259.00049999999999</v>
      </c>
    </row>
    <row r="7278" spans="53:55" x14ac:dyDescent="0.25">
      <c r="BA7278" s="164" t="s">
        <v>7652</v>
      </c>
      <c r="BB7278" s="164">
        <v>96.694000000000003</v>
      </c>
      <c r="BC7278" s="82">
        <f t="shared" si="130"/>
        <v>116.99974</v>
      </c>
    </row>
    <row r="7279" spans="53:55" x14ac:dyDescent="0.25">
      <c r="BA7279" s="164" t="s">
        <v>7653</v>
      </c>
      <c r="BB7279" s="164">
        <v>33.884</v>
      </c>
      <c r="BC7279" s="82">
        <f t="shared" si="130"/>
        <v>40.999639999999999</v>
      </c>
    </row>
    <row r="7280" spans="53:55" x14ac:dyDescent="0.25">
      <c r="BA7280" s="164" t="s">
        <v>7654</v>
      </c>
      <c r="BB7280" s="164">
        <v>22.314</v>
      </c>
      <c r="BC7280" s="82">
        <f t="shared" si="130"/>
        <v>26.999939999999999</v>
      </c>
    </row>
    <row r="7281" spans="53:55" x14ac:dyDescent="0.25">
      <c r="BA7281" s="164" t="s">
        <v>7655</v>
      </c>
      <c r="BB7281" s="164">
        <v>7.4379999999999997</v>
      </c>
      <c r="BC7281" s="82">
        <f t="shared" si="130"/>
        <v>8.999979999999999</v>
      </c>
    </row>
    <row r="7282" spans="53:55" x14ac:dyDescent="0.25">
      <c r="BA7282" s="164" t="s">
        <v>7656</v>
      </c>
      <c r="BB7282" s="164">
        <v>4.9589999999999996</v>
      </c>
      <c r="BC7282" s="82">
        <f t="shared" si="130"/>
        <v>6.0003899999999994</v>
      </c>
    </row>
    <row r="7283" spans="53:55" x14ac:dyDescent="0.25">
      <c r="BA7283" s="164" t="s">
        <v>7657</v>
      </c>
      <c r="BB7283" s="164">
        <v>4.1319999999999997</v>
      </c>
      <c r="BC7283" s="82">
        <f t="shared" si="130"/>
        <v>4.9997199999999991</v>
      </c>
    </row>
    <row r="7284" spans="53:55" x14ac:dyDescent="0.25">
      <c r="BA7284" s="164" t="s">
        <v>7658</v>
      </c>
      <c r="BB7284" s="164">
        <v>4.1319999999999997</v>
      </c>
      <c r="BC7284" s="82">
        <f t="shared" si="130"/>
        <v>4.9997199999999991</v>
      </c>
    </row>
    <row r="7285" spans="53:55" x14ac:dyDescent="0.25">
      <c r="BA7285" s="164" t="s">
        <v>7659</v>
      </c>
      <c r="BB7285" s="164">
        <v>4.1319999999999997</v>
      </c>
      <c r="BC7285" s="82">
        <f t="shared" si="130"/>
        <v>4.9997199999999991</v>
      </c>
    </row>
    <row r="7286" spans="53:55" x14ac:dyDescent="0.25">
      <c r="BA7286" s="164" t="s">
        <v>7660</v>
      </c>
      <c r="BB7286" s="164">
        <v>4.1319999999999997</v>
      </c>
      <c r="BC7286" s="82">
        <f t="shared" si="130"/>
        <v>4.9997199999999991</v>
      </c>
    </row>
    <row r="7287" spans="53:55" x14ac:dyDescent="0.25">
      <c r="BA7287" s="164" t="s">
        <v>7661</v>
      </c>
      <c r="BB7287" s="164">
        <v>414.05</v>
      </c>
      <c r="BC7287" s="82">
        <f t="shared" si="130"/>
        <v>501.00049999999999</v>
      </c>
    </row>
    <row r="7288" spans="53:55" x14ac:dyDescent="0.25">
      <c r="BA7288" s="164" t="s">
        <v>7662</v>
      </c>
      <c r="BB7288" s="164">
        <v>12.397</v>
      </c>
      <c r="BC7288" s="82">
        <f t="shared" si="130"/>
        <v>15.00037</v>
      </c>
    </row>
    <row r="7289" spans="53:55" x14ac:dyDescent="0.25">
      <c r="BA7289" s="164" t="s">
        <v>7663</v>
      </c>
      <c r="BB7289" s="164">
        <v>71.900999999999996</v>
      </c>
      <c r="BC7289" s="82">
        <f t="shared" si="130"/>
        <v>87.000209999999996</v>
      </c>
    </row>
    <row r="7290" spans="53:55" x14ac:dyDescent="0.25">
      <c r="BA7290" s="164" t="s">
        <v>7664</v>
      </c>
      <c r="BB7290" s="164">
        <v>4.1319999999999997</v>
      </c>
      <c r="BC7290" s="82">
        <f t="shared" si="130"/>
        <v>4.9997199999999991</v>
      </c>
    </row>
    <row r="7291" spans="53:55" x14ac:dyDescent="0.25">
      <c r="BA7291" s="164" t="s">
        <v>7665</v>
      </c>
      <c r="BB7291" s="164">
        <v>17.355</v>
      </c>
      <c r="BC7291" s="82">
        <f t="shared" si="130"/>
        <v>20.999549999999999</v>
      </c>
    </row>
    <row r="7292" spans="53:55" x14ac:dyDescent="0.25">
      <c r="BA7292" s="164" t="s">
        <v>7666</v>
      </c>
      <c r="BB7292" s="164">
        <v>4.9589999999999996</v>
      </c>
      <c r="BC7292" s="82">
        <f t="shared" si="130"/>
        <v>6.0003899999999994</v>
      </c>
    </row>
    <row r="7293" spans="53:55" x14ac:dyDescent="0.25">
      <c r="BA7293" s="164" t="s">
        <v>7667</v>
      </c>
      <c r="BB7293" s="164">
        <v>7.4379999999999997</v>
      </c>
      <c r="BC7293" s="82">
        <f t="shared" si="130"/>
        <v>8.999979999999999</v>
      </c>
    </row>
    <row r="7294" spans="53:55" x14ac:dyDescent="0.25">
      <c r="BA7294" s="164" t="s">
        <v>7668</v>
      </c>
      <c r="BB7294" s="164">
        <v>4.1319999999999997</v>
      </c>
      <c r="BC7294" s="82">
        <f t="shared" si="130"/>
        <v>4.9997199999999991</v>
      </c>
    </row>
    <row r="7295" spans="53:55" x14ac:dyDescent="0.25">
      <c r="BA7295" s="164" t="s">
        <v>7669</v>
      </c>
      <c r="BB7295" s="164">
        <v>4.1319999999999997</v>
      </c>
      <c r="BC7295" s="82">
        <f t="shared" si="130"/>
        <v>4.9997199999999991</v>
      </c>
    </row>
    <row r="7296" spans="53:55" x14ac:dyDescent="0.25">
      <c r="BA7296" s="164" t="s">
        <v>7670</v>
      </c>
      <c r="BB7296" s="164">
        <v>4.1319999999999997</v>
      </c>
      <c r="BC7296" s="82">
        <f t="shared" si="130"/>
        <v>4.9997199999999991</v>
      </c>
    </row>
    <row r="7297" spans="53:55" x14ac:dyDescent="0.25">
      <c r="BA7297" s="164" t="s">
        <v>7671</v>
      </c>
      <c r="BB7297" s="164">
        <v>4.1319999999999997</v>
      </c>
      <c r="BC7297" s="82">
        <f t="shared" si="130"/>
        <v>4.9997199999999991</v>
      </c>
    </row>
    <row r="7298" spans="53:55" x14ac:dyDescent="0.25">
      <c r="BA7298" s="164" t="s">
        <v>7672</v>
      </c>
      <c r="BB7298" s="164">
        <v>7.4379999999999997</v>
      </c>
      <c r="BC7298" s="82">
        <f t="shared" si="130"/>
        <v>8.999979999999999</v>
      </c>
    </row>
    <row r="7299" spans="53:55" x14ac:dyDescent="0.25">
      <c r="BA7299" s="164" t="s">
        <v>7673</v>
      </c>
      <c r="BB7299" s="164">
        <v>4.9589999999999996</v>
      </c>
      <c r="BC7299" s="82">
        <f t="shared" ref="BC7299:BC7362" si="131">BB7299*1.21</f>
        <v>6.0003899999999994</v>
      </c>
    </row>
    <row r="7300" spans="53:55" x14ac:dyDescent="0.25">
      <c r="BA7300" s="164" t="s">
        <v>7674</v>
      </c>
      <c r="BB7300" s="164">
        <v>4.1319999999999997</v>
      </c>
      <c r="BC7300" s="82">
        <f t="shared" si="131"/>
        <v>4.9997199999999991</v>
      </c>
    </row>
    <row r="7301" spans="53:55" x14ac:dyDescent="0.25">
      <c r="BA7301" s="164" t="s">
        <v>7675</v>
      </c>
      <c r="BB7301" s="164">
        <v>336.36399999999998</v>
      </c>
      <c r="BC7301" s="82">
        <f t="shared" si="131"/>
        <v>407.00043999999997</v>
      </c>
    </row>
    <row r="7302" spans="53:55" x14ac:dyDescent="0.25">
      <c r="BA7302" s="164" t="s">
        <v>7676</v>
      </c>
      <c r="BB7302" s="164">
        <v>96.694000000000003</v>
      </c>
      <c r="BC7302" s="82">
        <f t="shared" si="131"/>
        <v>116.99974</v>
      </c>
    </row>
    <row r="7303" spans="53:55" x14ac:dyDescent="0.25">
      <c r="BA7303" s="164" t="s">
        <v>7677</v>
      </c>
      <c r="BB7303" s="164">
        <v>33.884</v>
      </c>
      <c r="BC7303" s="82">
        <f t="shared" si="131"/>
        <v>40.999639999999999</v>
      </c>
    </row>
    <row r="7304" spans="53:55" x14ac:dyDescent="0.25">
      <c r="BA7304" s="164" t="s">
        <v>7678</v>
      </c>
      <c r="BB7304" s="164">
        <v>22.314</v>
      </c>
      <c r="BC7304" s="82">
        <f t="shared" si="131"/>
        <v>26.999939999999999</v>
      </c>
    </row>
    <row r="7305" spans="53:55" x14ac:dyDescent="0.25">
      <c r="BA7305" s="164" t="s">
        <v>7679</v>
      </c>
      <c r="BB7305" s="164">
        <v>4.1319999999999997</v>
      </c>
      <c r="BC7305" s="82">
        <f t="shared" si="131"/>
        <v>4.9997199999999991</v>
      </c>
    </row>
    <row r="7306" spans="53:55" x14ac:dyDescent="0.25">
      <c r="BA7306" s="164" t="s">
        <v>7680</v>
      </c>
      <c r="BB7306" s="164">
        <v>7.4379999999999997</v>
      </c>
      <c r="BC7306" s="82">
        <f t="shared" si="131"/>
        <v>8.999979999999999</v>
      </c>
    </row>
    <row r="7307" spans="53:55" x14ac:dyDescent="0.25">
      <c r="BA7307" s="164" t="s">
        <v>7681</v>
      </c>
      <c r="BB7307" s="164">
        <v>4.9589999999999996</v>
      </c>
      <c r="BC7307" s="82">
        <f t="shared" si="131"/>
        <v>6.0003899999999994</v>
      </c>
    </row>
    <row r="7308" spans="53:55" x14ac:dyDescent="0.25">
      <c r="BA7308" s="164" t="s">
        <v>7682</v>
      </c>
      <c r="BB7308" s="164">
        <v>4.1319999999999997</v>
      </c>
      <c r="BC7308" s="82">
        <f t="shared" si="131"/>
        <v>4.9997199999999991</v>
      </c>
    </row>
    <row r="7309" spans="53:55" x14ac:dyDescent="0.25">
      <c r="BA7309" s="164" t="s">
        <v>7683</v>
      </c>
      <c r="BB7309" s="164">
        <v>4.1319999999999997</v>
      </c>
      <c r="BC7309" s="82">
        <f t="shared" si="131"/>
        <v>4.9997199999999991</v>
      </c>
    </row>
    <row r="7310" spans="53:55" x14ac:dyDescent="0.25">
      <c r="BA7310" s="164" t="s">
        <v>7684</v>
      </c>
      <c r="BB7310" s="164">
        <v>4.1319999999999997</v>
      </c>
      <c r="BC7310" s="82">
        <f t="shared" si="131"/>
        <v>4.9997199999999991</v>
      </c>
    </row>
    <row r="7311" spans="53:55" x14ac:dyDescent="0.25">
      <c r="BA7311" s="164" t="s">
        <v>7685</v>
      </c>
      <c r="BB7311" s="164">
        <v>4.1319999999999997</v>
      </c>
      <c r="BC7311" s="82">
        <f t="shared" si="131"/>
        <v>4.9997199999999991</v>
      </c>
    </row>
    <row r="7312" spans="53:55" x14ac:dyDescent="0.25">
      <c r="BA7312" s="164" t="s">
        <v>7686</v>
      </c>
      <c r="BB7312" s="164">
        <v>4.1319999999999997</v>
      </c>
      <c r="BC7312" s="82">
        <f t="shared" si="131"/>
        <v>4.9997199999999991</v>
      </c>
    </row>
    <row r="7313" spans="53:55" x14ac:dyDescent="0.25">
      <c r="BA7313" s="164" t="s">
        <v>7687</v>
      </c>
      <c r="BB7313" s="164">
        <v>7.4379999999999997</v>
      </c>
      <c r="BC7313" s="82">
        <f t="shared" si="131"/>
        <v>8.999979999999999</v>
      </c>
    </row>
    <row r="7314" spans="53:55" x14ac:dyDescent="0.25">
      <c r="BA7314" s="164" t="s">
        <v>7688</v>
      </c>
      <c r="BB7314" s="164">
        <v>4.1319999999999997</v>
      </c>
      <c r="BC7314" s="82">
        <f t="shared" si="131"/>
        <v>4.9997199999999991</v>
      </c>
    </row>
    <row r="7315" spans="53:55" x14ac:dyDescent="0.25">
      <c r="BA7315" s="164" t="s">
        <v>7689</v>
      </c>
      <c r="BB7315" s="164">
        <v>4.1319999999999997</v>
      </c>
      <c r="BC7315" s="82">
        <f t="shared" si="131"/>
        <v>4.9997199999999991</v>
      </c>
    </row>
    <row r="7316" spans="53:55" x14ac:dyDescent="0.25">
      <c r="BA7316" s="164" t="s">
        <v>7690</v>
      </c>
      <c r="BB7316" s="164">
        <v>166.11600000000001</v>
      </c>
      <c r="BC7316" s="82">
        <f t="shared" si="131"/>
        <v>201.00036</v>
      </c>
    </row>
    <row r="7317" spans="53:55" x14ac:dyDescent="0.25">
      <c r="BA7317" s="164" t="s">
        <v>7691</v>
      </c>
      <c r="BB7317" s="164">
        <v>4.1319999999999997</v>
      </c>
      <c r="BC7317" s="82">
        <f t="shared" si="131"/>
        <v>4.9997199999999991</v>
      </c>
    </row>
    <row r="7318" spans="53:55" x14ac:dyDescent="0.25">
      <c r="BA7318" s="164" t="s">
        <v>7692</v>
      </c>
      <c r="BB7318" s="164">
        <v>9.9169999999999998</v>
      </c>
      <c r="BC7318" s="82">
        <f t="shared" si="131"/>
        <v>11.99957</v>
      </c>
    </row>
    <row r="7319" spans="53:55" x14ac:dyDescent="0.25">
      <c r="BA7319" s="164" t="s">
        <v>7693</v>
      </c>
      <c r="BB7319" s="164">
        <v>4.1319999999999997</v>
      </c>
      <c r="BC7319" s="82">
        <f t="shared" si="131"/>
        <v>4.9997199999999991</v>
      </c>
    </row>
    <row r="7320" spans="53:55" x14ac:dyDescent="0.25">
      <c r="BA7320" s="164" t="s">
        <v>7694</v>
      </c>
      <c r="BB7320" s="164">
        <v>4.1319999999999997</v>
      </c>
      <c r="BC7320" s="82">
        <f t="shared" si="131"/>
        <v>4.9997199999999991</v>
      </c>
    </row>
    <row r="7321" spans="53:55" x14ac:dyDescent="0.25">
      <c r="BA7321" s="164" t="s">
        <v>7695</v>
      </c>
      <c r="BB7321" s="164">
        <v>4.9589999999999996</v>
      </c>
      <c r="BC7321" s="82">
        <f t="shared" si="131"/>
        <v>6.0003899999999994</v>
      </c>
    </row>
    <row r="7322" spans="53:55" x14ac:dyDescent="0.25">
      <c r="BA7322" s="164" t="s">
        <v>7696</v>
      </c>
      <c r="BB7322" s="164">
        <v>4.1319999999999997</v>
      </c>
      <c r="BC7322" s="82">
        <f t="shared" si="131"/>
        <v>4.9997199999999991</v>
      </c>
    </row>
    <row r="7323" spans="53:55" x14ac:dyDescent="0.25">
      <c r="BA7323" s="164" t="s">
        <v>7697</v>
      </c>
      <c r="BB7323" s="164">
        <v>12.397</v>
      </c>
      <c r="BC7323" s="82">
        <f t="shared" si="131"/>
        <v>15.00037</v>
      </c>
    </row>
    <row r="7324" spans="53:55" x14ac:dyDescent="0.25">
      <c r="BA7324" s="164" t="s">
        <v>7698</v>
      </c>
      <c r="BB7324" s="164">
        <v>8.2650000000000006</v>
      </c>
      <c r="BC7324" s="82">
        <f t="shared" si="131"/>
        <v>10.00065</v>
      </c>
    </row>
    <row r="7325" spans="53:55" x14ac:dyDescent="0.25">
      <c r="BA7325" s="164" t="s">
        <v>7699</v>
      </c>
      <c r="BB7325" s="164">
        <v>4.1319999999999997</v>
      </c>
      <c r="BC7325" s="82">
        <f t="shared" si="131"/>
        <v>4.9997199999999991</v>
      </c>
    </row>
    <row r="7326" spans="53:55" x14ac:dyDescent="0.25">
      <c r="BA7326" s="164" t="s">
        <v>7700</v>
      </c>
      <c r="BB7326" s="164">
        <v>9.9169999999999998</v>
      </c>
      <c r="BC7326" s="82">
        <f t="shared" si="131"/>
        <v>11.99957</v>
      </c>
    </row>
    <row r="7327" spans="53:55" x14ac:dyDescent="0.25">
      <c r="BA7327" s="164" t="s">
        <v>7701</v>
      </c>
      <c r="BB7327" s="164">
        <v>17.355</v>
      </c>
      <c r="BC7327" s="82">
        <f t="shared" si="131"/>
        <v>20.999549999999999</v>
      </c>
    </row>
    <row r="7328" spans="53:55" x14ac:dyDescent="0.25">
      <c r="BA7328" s="164" t="s">
        <v>7702</v>
      </c>
      <c r="BB7328" s="164">
        <v>4.1319999999999997</v>
      </c>
      <c r="BC7328" s="82">
        <f t="shared" si="131"/>
        <v>4.9997199999999991</v>
      </c>
    </row>
    <row r="7329" spans="53:55" x14ac:dyDescent="0.25">
      <c r="BA7329" s="164" t="s">
        <v>7703</v>
      </c>
      <c r="BB7329" s="164">
        <v>4.1319999999999997</v>
      </c>
      <c r="BC7329" s="82">
        <f t="shared" si="131"/>
        <v>4.9997199999999991</v>
      </c>
    </row>
    <row r="7330" spans="53:55" x14ac:dyDescent="0.25">
      <c r="BA7330" s="164" t="s">
        <v>7704</v>
      </c>
      <c r="BB7330" s="164">
        <v>9.9169999999999998</v>
      </c>
      <c r="BC7330" s="82">
        <f t="shared" si="131"/>
        <v>11.99957</v>
      </c>
    </row>
    <row r="7331" spans="53:55" x14ac:dyDescent="0.25">
      <c r="BA7331" s="164" t="s">
        <v>7705</v>
      </c>
      <c r="BB7331" s="164">
        <v>4.1319999999999997</v>
      </c>
      <c r="BC7331" s="82">
        <f t="shared" si="131"/>
        <v>4.9997199999999991</v>
      </c>
    </row>
    <row r="7332" spans="53:55" x14ac:dyDescent="0.25">
      <c r="BA7332" s="164" t="s">
        <v>7706</v>
      </c>
      <c r="BB7332" s="164">
        <v>7.4379999999999997</v>
      </c>
      <c r="BC7332" s="82">
        <f t="shared" si="131"/>
        <v>8.999979999999999</v>
      </c>
    </row>
    <row r="7333" spans="53:55" x14ac:dyDescent="0.25">
      <c r="BA7333" s="164" t="s">
        <v>7707</v>
      </c>
      <c r="BB7333" s="164">
        <v>17.355</v>
      </c>
      <c r="BC7333" s="82">
        <f t="shared" si="131"/>
        <v>20.999549999999999</v>
      </c>
    </row>
    <row r="7334" spans="53:55" x14ac:dyDescent="0.25">
      <c r="BA7334" s="164" t="s">
        <v>7708</v>
      </c>
      <c r="BB7334" s="164">
        <v>4.9589999999999996</v>
      </c>
      <c r="BC7334" s="82">
        <f t="shared" si="131"/>
        <v>6.0003899999999994</v>
      </c>
    </row>
    <row r="7335" spans="53:55" x14ac:dyDescent="0.25">
      <c r="BA7335" s="164" t="s">
        <v>7709</v>
      </c>
      <c r="BB7335" s="164">
        <v>12.397</v>
      </c>
      <c r="BC7335" s="82">
        <f t="shared" si="131"/>
        <v>15.00037</v>
      </c>
    </row>
    <row r="7336" spans="53:55" x14ac:dyDescent="0.25">
      <c r="BA7336" s="164" t="s">
        <v>7710</v>
      </c>
      <c r="BB7336" s="164">
        <v>4.9589999999999996</v>
      </c>
      <c r="BC7336" s="82">
        <f t="shared" si="131"/>
        <v>6.0003899999999994</v>
      </c>
    </row>
    <row r="7337" spans="53:55" x14ac:dyDescent="0.25">
      <c r="BA7337" s="164" t="s">
        <v>7711</v>
      </c>
      <c r="BB7337" s="164">
        <v>19.835000000000001</v>
      </c>
      <c r="BC7337" s="82">
        <f t="shared" si="131"/>
        <v>24.000350000000001</v>
      </c>
    </row>
    <row r="7338" spans="53:55" x14ac:dyDescent="0.25">
      <c r="BA7338" s="164" t="s">
        <v>7712</v>
      </c>
      <c r="BB7338" s="164">
        <v>7.4379999999999997</v>
      </c>
      <c r="BC7338" s="82">
        <f t="shared" si="131"/>
        <v>8.999979999999999</v>
      </c>
    </row>
    <row r="7339" spans="53:55" x14ac:dyDescent="0.25">
      <c r="BA7339" s="164" t="s">
        <v>7713</v>
      </c>
      <c r="BB7339" s="164">
        <v>12.397</v>
      </c>
      <c r="BC7339" s="82">
        <f t="shared" si="131"/>
        <v>15.00037</v>
      </c>
    </row>
    <row r="7340" spans="53:55" x14ac:dyDescent="0.25">
      <c r="BA7340" s="164" t="s">
        <v>7714</v>
      </c>
      <c r="BB7340" s="164">
        <v>23.966999999999999</v>
      </c>
      <c r="BC7340" s="82">
        <f t="shared" si="131"/>
        <v>29.000069999999997</v>
      </c>
    </row>
    <row r="7341" spans="53:55" x14ac:dyDescent="0.25">
      <c r="BA7341" s="164" t="s">
        <v>7715</v>
      </c>
      <c r="BB7341" s="164">
        <v>4.1319999999999997</v>
      </c>
      <c r="BC7341" s="82">
        <f t="shared" si="131"/>
        <v>4.9997199999999991</v>
      </c>
    </row>
    <row r="7342" spans="53:55" x14ac:dyDescent="0.25">
      <c r="BA7342" s="164" t="s">
        <v>7716</v>
      </c>
      <c r="BB7342" s="164">
        <v>4.1319999999999997</v>
      </c>
      <c r="BC7342" s="82">
        <f t="shared" si="131"/>
        <v>4.9997199999999991</v>
      </c>
    </row>
    <row r="7343" spans="53:55" x14ac:dyDescent="0.25">
      <c r="BA7343" s="164" t="s">
        <v>7717</v>
      </c>
      <c r="BB7343" s="164">
        <v>7.4379999999999997</v>
      </c>
      <c r="BC7343" s="82">
        <f t="shared" si="131"/>
        <v>8.999979999999999</v>
      </c>
    </row>
    <row r="7344" spans="53:55" x14ac:dyDescent="0.25">
      <c r="BA7344" s="164" t="s">
        <v>7718</v>
      </c>
      <c r="BB7344" s="164">
        <v>4.1319999999999997</v>
      </c>
      <c r="BC7344" s="82">
        <f t="shared" si="131"/>
        <v>4.9997199999999991</v>
      </c>
    </row>
    <row r="7345" spans="53:55" x14ac:dyDescent="0.25">
      <c r="BA7345" s="164" t="s">
        <v>7719</v>
      </c>
      <c r="BB7345" s="164">
        <v>7.4379999999999997</v>
      </c>
      <c r="BC7345" s="82">
        <f t="shared" si="131"/>
        <v>8.999979999999999</v>
      </c>
    </row>
    <row r="7346" spans="53:55" x14ac:dyDescent="0.25">
      <c r="BA7346" s="164" t="s">
        <v>7720</v>
      </c>
      <c r="BB7346" s="164">
        <v>6.6120000000000001</v>
      </c>
      <c r="BC7346" s="82">
        <f t="shared" si="131"/>
        <v>8.0005199999999999</v>
      </c>
    </row>
    <row r="7347" spans="53:55" x14ac:dyDescent="0.25">
      <c r="BA7347" s="164" t="s">
        <v>7721</v>
      </c>
      <c r="BB7347" s="164">
        <v>4.1319999999999997</v>
      </c>
      <c r="BC7347" s="82">
        <f t="shared" si="131"/>
        <v>4.9997199999999991</v>
      </c>
    </row>
    <row r="7348" spans="53:55" x14ac:dyDescent="0.25">
      <c r="BA7348" s="164" t="s">
        <v>7722</v>
      </c>
      <c r="BB7348" s="164">
        <v>4.1319999999999997</v>
      </c>
      <c r="BC7348" s="82">
        <f t="shared" si="131"/>
        <v>4.9997199999999991</v>
      </c>
    </row>
    <row r="7349" spans="53:55" x14ac:dyDescent="0.25">
      <c r="BA7349" s="164" t="s">
        <v>7723</v>
      </c>
      <c r="BB7349" s="164">
        <v>6.6120000000000001</v>
      </c>
      <c r="BC7349" s="82">
        <f t="shared" si="131"/>
        <v>8.0005199999999999</v>
      </c>
    </row>
    <row r="7350" spans="53:55" x14ac:dyDescent="0.25">
      <c r="BA7350" s="164" t="s">
        <v>7724</v>
      </c>
      <c r="BB7350" s="164">
        <v>8.2639999999999993</v>
      </c>
      <c r="BC7350" s="82">
        <f t="shared" si="131"/>
        <v>9.9994399999999981</v>
      </c>
    </row>
    <row r="7351" spans="53:55" x14ac:dyDescent="0.25">
      <c r="BA7351" s="164" t="s">
        <v>7725</v>
      </c>
      <c r="BB7351" s="164">
        <v>4.1319999999999997</v>
      </c>
      <c r="BC7351" s="82">
        <f t="shared" si="131"/>
        <v>4.9997199999999991</v>
      </c>
    </row>
    <row r="7352" spans="53:55" x14ac:dyDescent="0.25">
      <c r="BA7352" s="164" t="s">
        <v>7726</v>
      </c>
      <c r="BB7352" s="164">
        <v>7.4379999999999997</v>
      </c>
      <c r="BC7352" s="82">
        <f t="shared" si="131"/>
        <v>8.999979999999999</v>
      </c>
    </row>
    <row r="7353" spans="53:55" x14ac:dyDescent="0.25">
      <c r="BA7353" s="164" t="s">
        <v>7727</v>
      </c>
      <c r="BB7353" s="164">
        <v>7.4379999999999997</v>
      </c>
      <c r="BC7353" s="82">
        <f t="shared" si="131"/>
        <v>8.999979999999999</v>
      </c>
    </row>
    <row r="7354" spans="53:55" x14ac:dyDescent="0.25">
      <c r="BA7354" s="164" t="s">
        <v>7728</v>
      </c>
      <c r="BB7354" s="164">
        <v>7.4379999999999997</v>
      </c>
      <c r="BC7354" s="82">
        <f t="shared" si="131"/>
        <v>8.999979999999999</v>
      </c>
    </row>
    <row r="7355" spans="53:55" x14ac:dyDescent="0.25">
      <c r="BA7355" s="164" t="s">
        <v>7729</v>
      </c>
      <c r="BB7355" s="164">
        <v>7.4379999999999997</v>
      </c>
      <c r="BC7355" s="82">
        <f t="shared" si="131"/>
        <v>8.999979999999999</v>
      </c>
    </row>
    <row r="7356" spans="53:55" x14ac:dyDescent="0.25">
      <c r="BA7356" s="164" t="s">
        <v>7730</v>
      </c>
      <c r="BB7356" s="164">
        <v>6.6120000000000001</v>
      </c>
      <c r="BC7356" s="82">
        <f t="shared" si="131"/>
        <v>8.0005199999999999</v>
      </c>
    </row>
    <row r="7357" spans="53:55" x14ac:dyDescent="0.25">
      <c r="BA7357" s="164" t="s">
        <v>7731</v>
      </c>
      <c r="BB7357" s="164">
        <v>4.9589999999999996</v>
      </c>
      <c r="BC7357" s="82">
        <f t="shared" si="131"/>
        <v>6.0003899999999994</v>
      </c>
    </row>
    <row r="7358" spans="53:55" x14ac:dyDescent="0.25">
      <c r="BA7358" s="164" t="s">
        <v>7732</v>
      </c>
      <c r="BB7358" s="164">
        <v>17.355</v>
      </c>
      <c r="BC7358" s="82">
        <f t="shared" si="131"/>
        <v>20.999549999999999</v>
      </c>
    </row>
    <row r="7359" spans="53:55" x14ac:dyDescent="0.25">
      <c r="BA7359" s="164" t="s">
        <v>7733</v>
      </c>
      <c r="BB7359" s="164">
        <v>4.1319999999999997</v>
      </c>
      <c r="BC7359" s="82">
        <f t="shared" si="131"/>
        <v>4.9997199999999991</v>
      </c>
    </row>
    <row r="7360" spans="53:55" x14ac:dyDescent="0.25">
      <c r="BA7360" s="164" t="s">
        <v>7734</v>
      </c>
      <c r="BB7360" s="164">
        <v>4.1319999999999997</v>
      </c>
      <c r="BC7360" s="82">
        <f t="shared" si="131"/>
        <v>4.9997199999999991</v>
      </c>
    </row>
    <row r="7361" spans="53:55" x14ac:dyDescent="0.25">
      <c r="BA7361" s="164" t="s">
        <v>7735</v>
      </c>
      <c r="BB7361" s="164">
        <v>4.1319999999999997</v>
      </c>
      <c r="BC7361" s="82">
        <f t="shared" si="131"/>
        <v>4.9997199999999991</v>
      </c>
    </row>
    <row r="7362" spans="53:55" x14ac:dyDescent="0.25">
      <c r="BA7362" s="164" t="s">
        <v>7736</v>
      </c>
      <c r="BB7362" s="164">
        <v>4.1319999999999997</v>
      </c>
      <c r="BC7362" s="82">
        <f t="shared" si="131"/>
        <v>4.9997199999999991</v>
      </c>
    </row>
    <row r="7363" spans="53:55" x14ac:dyDescent="0.25">
      <c r="BA7363" s="164" t="s">
        <v>7737</v>
      </c>
      <c r="BB7363" s="164">
        <v>12.397</v>
      </c>
      <c r="BC7363" s="82">
        <f t="shared" ref="BC7363:BC7426" si="132">BB7363*1.21</f>
        <v>15.00037</v>
      </c>
    </row>
    <row r="7364" spans="53:55" x14ac:dyDescent="0.25">
      <c r="BA7364" s="164" t="s">
        <v>7738</v>
      </c>
      <c r="BB7364" s="164">
        <v>7.4379999999999997</v>
      </c>
      <c r="BC7364" s="82">
        <f t="shared" si="132"/>
        <v>8.999979999999999</v>
      </c>
    </row>
    <row r="7365" spans="53:55" x14ac:dyDescent="0.25">
      <c r="BA7365" s="164" t="s">
        <v>7739</v>
      </c>
      <c r="BB7365" s="164">
        <v>23.966999999999999</v>
      </c>
      <c r="BC7365" s="82">
        <f t="shared" si="132"/>
        <v>29.000069999999997</v>
      </c>
    </row>
    <row r="7366" spans="53:55" x14ac:dyDescent="0.25">
      <c r="BA7366" s="164" t="s">
        <v>7740</v>
      </c>
      <c r="BB7366" s="164">
        <v>4.1319999999999997</v>
      </c>
      <c r="BC7366" s="82">
        <f t="shared" si="132"/>
        <v>4.9997199999999991</v>
      </c>
    </row>
    <row r="7367" spans="53:55" x14ac:dyDescent="0.25">
      <c r="BA7367" s="164" t="s">
        <v>7741</v>
      </c>
      <c r="BB7367" s="164">
        <v>19.835000000000001</v>
      </c>
      <c r="BC7367" s="82">
        <f t="shared" si="132"/>
        <v>24.000350000000001</v>
      </c>
    </row>
    <row r="7368" spans="53:55" x14ac:dyDescent="0.25">
      <c r="BA7368" s="164" t="s">
        <v>7742</v>
      </c>
      <c r="BB7368" s="164">
        <v>6.6120000000000001</v>
      </c>
      <c r="BC7368" s="82">
        <f t="shared" si="132"/>
        <v>8.0005199999999999</v>
      </c>
    </row>
    <row r="7369" spans="53:55" x14ac:dyDescent="0.25">
      <c r="BA7369" s="164" t="s">
        <v>7743</v>
      </c>
      <c r="BB7369" s="164">
        <v>4.1319999999999997</v>
      </c>
      <c r="BC7369" s="82">
        <f t="shared" si="132"/>
        <v>4.9997199999999991</v>
      </c>
    </row>
    <row r="7370" spans="53:55" x14ac:dyDescent="0.25">
      <c r="BA7370" s="164" t="s">
        <v>7744</v>
      </c>
      <c r="BB7370" s="164">
        <v>6.6120000000000001</v>
      </c>
      <c r="BC7370" s="82">
        <f t="shared" si="132"/>
        <v>8.0005199999999999</v>
      </c>
    </row>
    <row r="7371" spans="53:55" x14ac:dyDescent="0.25">
      <c r="BA7371" s="164" t="s">
        <v>7745</v>
      </c>
      <c r="BB7371" s="164">
        <v>8.2639999999999993</v>
      </c>
      <c r="BC7371" s="82">
        <f t="shared" si="132"/>
        <v>9.9994399999999981</v>
      </c>
    </row>
    <row r="7372" spans="53:55" x14ac:dyDescent="0.25">
      <c r="BA7372" s="164" t="s">
        <v>7746</v>
      </c>
      <c r="BB7372" s="164">
        <v>4.1319999999999997</v>
      </c>
      <c r="BC7372" s="82">
        <f t="shared" si="132"/>
        <v>4.9997199999999991</v>
      </c>
    </row>
    <row r="7373" spans="53:55" x14ac:dyDescent="0.25">
      <c r="BA7373" s="164" t="s">
        <v>7747</v>
      </c>
      <c r="BB7373" s="164">
        <v>7.4379999999999997</v>
      </c>
      <c r="BC7373" s="82">
        <f t="shared" si="132"/>
        <v>8.999979999999999</v>
      </c>
    </row>
    <row r="7374" spans="53:55" x14ac:dyDescent="0.25">
      <c r="BA7374" s="164" t="s">
        <v>7748</v>
      </c>
      <c r="BB7374" s="164">
        <v>7.4379999999999997</v>
      </c>
      <c r="BC7374" s="82">
        <f t="shared" si="132"/>
        <v>8.999979999999999</v>
      </c>
    </row>
    <row r="7375" spans="53:55" x14ac:dyDescent="0.25">
      <c r="BA7375" s="164" t="s">
        <v>7749</v>
      </c>
      <c r="BB7375" s="164">
        <v>7.4379999999999997</v>
      </c>
      <c r="BC7375" s="82">
        <f t="shared" si="132"/>
        <v>8.999979999999999</v>
      </c>
    </row>
    <row r="7376" spans="53:55" x14ac:dyDescent="0.25">
      <c r="BA7376" s="164" t="s">
        <v>7750</v>
      </c>
      <c r="BB7376" s="164">
        <v>4.9589999999999996</v>
      </c>
      <c r="BC7376" s="82">
        <f t="shared" si="132"/>
        <v>6.0003899999999994</v>
      </c>
    </row>
    <row r="7377" spans="53:55" x14ac:dyDescent="0.25">
      <c r="BA7377" s="164" t="s">
        <v>7751</v>
      </c>
      <c r="BB7377" s="164">
        <v>6.6120000000000001</v>
      </c>
      <c r="BC7377" s="82">
        <f t="shared" si="132"/>
        <v>8.0005199999999999</v>
      </c>
    </row>
    <row r="7378" spans="53:55" x14ac:dyDescent="0.25">
      <c r="BA7378" s="164" t="s">
        <v>7752</v>
      </c>
      <c r="BB7378" s="164">
        <v>4.1319999999999997</v>
      </c>
      <c r="BC7378" s="82">
        <f t="shared" si="132"/>
        <v>4.9997199999999991</v>
      </c>
    </row>
    <row r="7379" spans="53:55" x14ac:dyDescent="0.25">
      <c r="BA7379" s="164" t="s">
        <v>7753</v>
      </c>
      <c r="BB7379" s="164">
        <v>4.1319999999999997</v>
      </c>
      <c r="BC7379" s="82">
        <f t="shared" si="132"/>
        <v>4.9997199999999991</v>
      </c>
    </row>
    <row r="7380" spans="53:55" x14ac:dyDescent="0.25">
      <c r="BA7380" s="164" t="s">
        <v>7754</v>
      </c>
      <c r="BB7380" s="164">
        <v>6.6120000000000001</v>
      </c>
      <c r="BC7380" s="82">
        <f t="shared" si="132"/>
        <v>8.0005199999999999</v>
      </c>
    </row>
    <row r="7381" spans="53:55" x14ac:dyDescent="0.25">
      <c r="BA7381" s="164" t="s">
        <v>7755</v>
      </c>
      <c r="BB7381" s="164">
        <v>8.2639999999999993</v>
      </c>
      <c r="BC7381" s="82">
        <f t="shared" si="132"/>
        <v>9.9994399999999981</v>
      </c>
    </row>
    <row r="7382" spans="53:55" x14ac:dyDescent="0.25">
      <c r="BA7382" s="164" t="s">
        <v>7756</v>
      </c>
      <c r="BB7382" s="164">
        <v>4.1319999999999997</v>
      </c>
      <c r="BC7382" s="82">
        <f t="shared" si="132"/>
        <v>4.9997199999999991</v>
      </c>
    </row>
    <row r="7383" spans="53:55" x14ac:dyDescent="0.25">
      <c r="BA7383" s="164" t="s">
        <v>7757</v>
      </c>
      <c r="BB7383" s="164">
        <v>7.4379999999999997</v>
      </c>
      <c r="BC7383" s="82">
        <f t="shared" si="132"/>
        <v>8.999979999999999</v>
      </c>
    </row>
    <row r="7384" spans="53:55" x14ac:dyDescent="0.25">
      <c r="BA7384" s="164" t="s">
        <v>7758</v>
      </c>
      <c r="BB7384" s="164">
        <v>7.4379999999999997</v>
      </c>
      <c r="BC7384" s="82">
        <f t="shared" si="132"/>
        <v>8.999979999999999</v>
      </c>
    </row>
    <row r="7385" spans="53:55" x14ac:dyDescent="0.25">
      <c r="BA7385" s="164" t="s">
        <v>7759</v>
      </c>
      <c r="BB7385" s="164">
        <v>7.4379999999999997</v>
      </c>
      <c r="BC7385" s="82">
        <f t="shared" si="132"/>
        <v>8.999979999999999</v>
      </c>
    </row>
    <row r="7386" spans="53:55" x14ac:dyDescent="0.25">
      <c r="BA7386" s="164" t="s">
        <v>7760</v>
      </c>
      <c r="BB7386" s="164">
        <v>7.4379999999999997</v>
      </c>
      <c r="BC7386" s="82">
        <f t="shared" si="132"/>
        <v>8.999979999999999</v>
      </c>
    </row>
    <row r="7387" spans="53:55" x14ac:dyDescent="0.25">
      <c r="BA7387" s="164" t="s">
        <v>7761</v>
      </c>
      <c r="BB7387" s="164">
        <v>7.4379999999999997</v>
      </c>
      <c r="BC7387" s="82">
        <f t="shared" si="132"/>
        <v>8.999979999999999</v>
      </c>
    </row>
    <row r="7388" spans="53:55" x14ac:dyDescent="0.25">
      <c r="BA7388" s="164" t="s">
        <v>7762</v>
      </c>
      <c r="BB7388" s="164">
        <v>4.9589999999999996</v>
      </c>
      <c r="BC7388" s="82">
        <f t="shared" si="132"/>
        <v>6.0003899999999994</v>
      </c>
    </row>
    <row r="7389" spans="53:55" x14ac:dyDescent="0.25">
      <c r="BA7389" s="164" t="s">
        <v>7763</v>
      </c>
      <c r="BB7389" s="164">
        <v>47.933999999999997</v>
      </c>
      <c r="BC7389" s="82">
        <f t="shared" si="132"/>
        <v>58.000139999999995</v>
      </c>
    </row>
    <row r="7390" spans="53:55" x14ac:dyDescent="0.25">
      <c r="BA7390" s="164" t="s">
        <v>7764</v>
      </c>
      <c r="BB7390" s="164">
        <v>47.933999999999997</v>
      </c>
      <c r="BC7390" s="82">
        <f t="shared" si="132"/>
        <v>58.000139999999995</v>
      </c>
    </row>
    <row r="7391" spans="53:55" x14ac:dyDescent="0.25">
      <c r="BA7391" s="164" t="s">
        <v>7765</v>
      </c>
      <c r="BB7391" s="164">
        <v>47.933999999999997</v>
      </c>
      <c r="BC7391" s="82">
        <f t="shared" si="132"/>
        <v>58.000139999999995</v>
      </c>
    </row>
    <row r="7392" spans="53:55" x14ac:dyDescent="0.25">
      <c r="BA7392" s="164" t="s">
        <v>7766</v>
      </c>
      <c r="BB7392" s="164">
        <v>4.1319999999999997</v>
      </c>
      <c r="BC7392" s="82">
        <f t="shared" si="132"/>
        <v>4.9997199999999991</v>
      </c>
    </row>
    <row r="7393" spans="53:55" x14ac:dyDescent="0.25">
      <c r="BA7393" s="164" t="s">
        <v>7767</v>
      </c>
      <c r="BB7393" s="164">
        <v>4.1319999999999997</v>
      </c>
      <c r="BC7393" s="82">
        <f t="shared" si="132"/>
        <v>4.9997199999999991</v>
      </c>
    </row>
    <row r="7394" spans="53:55" x14ac:dyDescent="0.25">
      <c r="BA7394" s="164" t="s">
        <v>7768</v>
      </c>
      <c r="BB7394" s="164">
        <v>9.0909999999999993</v>
      </c>
      <c r="BC7394" s="82">
        <f t="shared" si="132"/>
        <v>11.000109999999999</v>
      </c>
    </row>
    <row r="7395" spans="53:55" x14ac:dyDescent="0.25">
      <c r="BA7395" s="164" t="s">
        <v>7769</v>
      </c>
      <c r="BB7395" s="164">
        <v>14.875999999999999</v>
      </c>
      <c r="BC7395" s="82">
        <f t="shared" si="132"/>
        <v>17.999959999999998</v>
      </c>
    </row>
    <row r="7396" spans="53:55" x14ac:dyDescent="0.25">
      <c r="BA7396" s="164" t="s">
        <v>7770</v>
      </c>
      <c r="BB7396" s="164">
        <v>7.4379999999999997</v>
      </c>
      <c r="BC7396" s="82">
        <f t="shared" si="132"/>
        <v>8.999979999999999</v>
      </c>
    </row>
    <row r="7397" spans="53:55" x14ac:dyDescent="0.25">
      <c r="BA7397" s="164" t="s">
        <v>7771</v>
      </c>
      <c r="BB7397" s="164">
        <v>7.4379999999999997</v>
      </c>
      <c r="BC7397" s="82">
        <f t="shared" si="132"/>
        <v>8.999979999999999</v>
      </c>
    </row>
    <row r="7398" spans="53:55" x14ac:dyDescent="0.25">
      <c r="BA7398" s="164" t="s">
        <v>7772</v>
      </c>
      <c r="BB7398" s="164">
        <v>7.4379999999999997</v>
      </c>
      <c r="BC7398" s="82">
        <f t="shared" si="132"/>
        <v>8.999979999999999</v>
      </c>
    </row>
    <row r="7399" spans="53:55" x14ac:dyDescent="0.25">
      <c r="BA7399" s="164" t="s">
        <v>7773</v>
      </c>
      <c r="BB7399" s="164">
        <v>17.355</v>
      </c>
      <c r="BC7399" s="82">
        <f t="shared" si="132"/>
        <v>20.999549999999999</v>
      </c>
    </row>
    <row r="7400" spans="53:55" x14ac:dyDescent="0.25">
      <c r="BA7400" s="164" t="s">
        <v>7774</v>
      </c>
      <c r="BB7400" s="164">
        <v>17.355</v>
      </c>
      <c r="BC7400" s="82">
        <f t="shared" si="132"/>
        <v>20.999549999999999</v>
      </c>
    </row>
    <row r="7401" spans="53:55" x14ac:dyDescent="0.25">
      <c r="BA7401" s="164" t="s">
        <v>7775</v>
      </c>
      <c r="BB7401" s="164">
        <v>4.9589999999999996</v>
      </c>
      <c r="BC7401" s="82">
        <f t="shared" si="132"/>
        <v>6.0003899999999994</v>
      </c>
    </row>
    <row r="7402" spans="53:55" x14ac:dyDescent="0.25">
      <c r="BA7402" s="164" t="s">
        <v>7776</v>
      </c>
      <c r="BB7402" s="164">
        <v>7.4379999999999997</v>
      </c>
      <c r="BC7402" s="82">
        <f t="shared" si="132"/>
        <v>8.999979999999999</v>
      </c>
    </row>
    <row r="7403" spans="53:55" x14ac:dyDescent="0.25">
      <c r="BA7403" s="164" t="s">
        <v>7777</v>
      </c>
      <c r="BB7403" s="164">
        <v>9.9169999999999998</v>
      </c>
      <c r="BC7403" s="82">
        <f t="shared" si="132"/>
        <v>11.99957</v>
      </c>
    </row>
    <row r="7404" spans="53:55" x14ac:dyDescent="0.25">
      <c r="BA7404" s="164" t="s">
        <v>7778</v>
      </c>
      <c r="BB7404" s="164">
        <v>9.9169999999999998</v>
      </c>
      <c r="BC7404" s="82">
        <f t="shared" si="132"/>
        <v>11.99957</v>
      </c>
    </row>
    <row r="7405" spans="53:55" x14ac:dyDescent="0.25">
      <c r="BA7405" s="164" t="s">
        <v>7779</v>
      </c>
      <c r="BB7405" s="164">
        <v>12.397</v>
      </c>
      <c r="BC7405" s="82">
        <f t="shared" si="132"/>
        <v>15.00037</v>
      </c>
    </row>
    <row r="7406" spans="53:55" x14ac:dyDescent="0.25">
      <c r="BA7406" s="164" t="s">
        <v>7780</v>
      </c>
      <c r="BB7406" s="164">
        <v>17.355</v>
      </c>
      <c r="BC7406" s="82">
        <f t="shared" si="132"/>
        <v>20.999549999999999</v>
      </c>
    </row>
    <row r="7407" spans="53:55" x14ac:dyDescent="0.25">
      <c r="BA7407" s="164" t="s">
        <v>7781</v>
      </c>
      <c r="BB7407" s="164">
        <v>4.9589999999999996</v>
      </c>
      <c r="BC7407" s="82">
        <f t="shared" si="132"/>
        <v>6.0003899999999994</v>
      </c>
    </row>
    <row r="7408" spans="53:55" x14ac:dyDescent="0.25">
      <c r="BA7408" s="164" t="s">
        <v>7782</v>
      </c>
      <c r="BB7408" s="164">
        <v>4.1319999999999997</v>
      </c>
      <c r="BC7408" s="82">
        <f t="shared" si="132"/>
        <v>4.9997199999999991</v>
      </c>
    </row>
    <row r="7409" spans="53:55" x14ac:dyDescent="0.25">
      <c r="BA7409" s="164" t="s">
        <v>7783</v>
      </c>
      <c r="BB7409" s="164">
        <v>4.1319999999999997</v>
      </c>
      <c r="BC7409" s="82">
        <f t="shared" si="132"/>
        <v>4.9997199999999991</v>
      </c>
    </row>
    <row r="7410" spans="53:55" x14ac:dyDescent="0.25">
      <c r="BA7410" s="164" t="s">
        <v>7784</v>
      </c>
      <c r="BB7410" s="164">
        <v>4.1319999999999997</v>
      </c>
      <c r="BC7410" s="82">
        <f t="shared" si="132"/>
        <v>4.9997199999999991</v>
      </c>
    </row>
    <row r="7411" spans="53:55" x14ac:dyDescent="0.25">
      <c r="BA7411" s="164" t="s">
        <v>7785</v>
      </c>
      <c r="BB7411" s="164">
        <v>4.1319999999999997</v>
      </c>
      <c r="BC7411" s="82">
        <f t="shared" si="132"/>
        <v>4.9997199999999991</v>
      </c>
    </row>
    <row r="7412" spans="53:55" x14ac:dyDescent="0.25">
      <c r="BA7412" s="164" t="s">
        <v>7786</v>
      </c>
      <c r="BB7412" s="164">
        <v>4.1319999999999997</v>
      </c>
      <c r="BC7412" s="82">
        <f t="shared" si="132"/>
        <v>4.9997199999999991</v>
      </c>
    </row>
    <row r="7413" spans="53:55" x14ac:dyDescent="0.25">
      <c r="BA7413" s="164" t="s">
        <v>7787</v>
      </c>
      <c r="BB7413" s="164">
        <v>4.1319999999999997</v>
      </c>
      <c r="BC7413" s="82">
        <f t="shared" si="132"/>
        <v>4.9997199999999991</v>
      </c>
    </row>
    <row r="7414" spans="53:55" x14ac:dyDescent="0.25">
      <c r="BA7414" s="164" t="s">
        <v>7788</v>
      </c>
      <c r="BB7414" s="164">
        <v>9.9169999999999998</v>
      </c>
      <c r="BC7414" s="82">
        <f t="shared" si="132"/>
        <v>11.99957</v>
      </c>
    </row>
    <row r="7415" spans="53:55" x14ac:dyDescent="0.25">
      <c r="BA7415" s="164" t="s">
        <v>7789</v>
      </c>
      <c r="BB7415" s="164">
        <v>6.6120000000000001</v>
      </c>
      <c r="BC7415" s="82">
        <f t="shared" si="132"/>
        <v>8.0005199999999999</v>
      </c>
    </row>
    <row r="7416" spans="53:55" x14ac:dyDescent="0.25">
      <c r="BA7416" s="164" t="s">
        <v>7790</v>
      </c>
      <c r="BB7416" s="164">
        <v>12.397</v>
      </c>
      <c r="BC7416" s="82">
        <f t="shared" si="132"/>
        <v>15.00037</v>
      </c>
    </row>
    <row r="7417" spans="53:55" x14ac:dyDescent="0.25">
      <c r="BA7417" s="164" t="s">
        <v>7791</v>
      </c>
      <c r="BB7417" s="164">
        <v>22.314</v>
      </c>
      <c r="BC7417" s="82">
        <f t="shared" si="132"/>
        <v>26.999939999999999</v>
      </c>
    </row>
    <row r="7418" spans="53:55" x14ac:dyDescent="0.25">
      <c r="BA7418" s="164" t="s">
        <v>7792</v>
      </c>
      <c r="BB7418" s="164">
        <v>22.314</v>
      </c>
      <c r="BC7418" s="82">
        <f t="shared" si="132"/>
        <v>26.999939999999999</v>
      </c>
    </row>
    <row r="7419" spans="53:55" x14ac:dyDescent="0.25">
      <c r="BA7419" s="164" t="s">
        <v>7793</v>
      </c>
      <c r="BB7419" s="164">
        <v>17.355</v>
      </c>
      <c r="BC7419" s="82">
        <f t="shared" si="132"/>
        <v>20.999549999999999</v>
      </c>
    </row>
    <row r="7420" spans="53:55" x14ac:dyDescent="0.25">
      <c r="BA7420" s="164" t="s">
        <v>7794</v>
      </c>
      <c r="BB7420" s="164">
        <v>4.1319999999999997</v>
      </c>
      <c r="BC7420" s="82">
        <f t="shared" si="132"/>
        <v>4.9997199999999991</v>
      </c>
    </row>
    <row r="7421" spans="53:55" x14ac:dyDescent="0.25">
      <c r="BA7421" s="164" t="s">
        <v>7795</v>
      </c>
      <c r="BB7421" s="164">
        <v>4.1319999999999997</v>
      </c>
      <c r="BC7421" s="82">
        <f t="shared" si="132"/>
        <v>4.9997199999999991</v>
      </c>
    </row>
    <row r="7422" spans="53:55" x14ac:dyDescent="0.25">
      <c r="BA7422" s="164" t="s">
        <v>7796</v>
      </c>
      <c r="BB7422" s="164">
        <v>4.1319999999999997</v>
      </c>
      <c r="BC7422" s="82">
        <f t="shared" si="132"/>
        <v>4.9997199999999991</v>
      </c>
    </row>
    <row r="7423" spans="53:55" x14ac:dyDescent="0.25">
      <c r="BA7423" s="164" t="s">
        <v>7797</v>
      </c>
      <c r="BB7423" s="164">
        <v>4.1319999999999997</v>
      </c>
      <c r="BC7423" s="82">
        <f t="shared" si="132"/>
        <v>4.9997199999999991</v>
      </c>
    </row>
    <row r="7424" spans="53:55" x14ac:dyDescent="0.25">
      <c r="BA7424" s="164" t="s">
        <v>7798</v>
      </c>
      <c r="BB7424" s="164">
        <v>4.1319999999999997</v>
      </c>
      <c r="BC7424" s="82">
        <f t="shared" si="132"/>
        <v>4.9997199999999991</v>
      </c>
    </row>
    <row r="7425" spans="53:55" x14ac:dyDescent="0.25">
      <c r="BA7425" s="164" t="s">
        <v>7799</v>
      </c>
      <c r="BB7425" s="164">
        <v>11.57</v>
      </c>
      <c r="BC7425" s="82">
        <f t="shared" si="132"/>
        <v>13.999700000000001</v>
      </c>
    </row>
    <row r="7426" spans="53:55" x14ac:dyDescent="0.25">
      <c r="BA7426" s="164" t="s">
        <v>7800</v>
      </c>
      <c r="BB7426" s="164">
        <v>11.57</v>
      </c>
      <c r="BC7426" s="82">
        <f t="shared" si="132"/>
        <v>13.999700000000001</v>
      </c>
    </row>
    <row r="7427" spans="53:55" x14ac:dyDescent="0.25">
      <c r="BA7427" s="164" t="s">
        <v>7801</v>
      </c>
      <c r="BB7427" s="164">
        <v>9.0909999999999993</v>
      </c>
      <c r="BC7427" s="82">
        <f t="shared" ref="BC7427:BC7490" si="133">BB7427*1.21</f>
        <v>11.000109999999999</v>
      </c>
    </row>
    <row r="7428" spans="53:55" x14ac:dyDescent="0.25">
      <c r="BA7428" s="164" t="s">
        <v>7802</v>
      </c>
      <c r="BB7428" s="164">
        <v>4.1319999999999997</v>
      </c>
      <c r="BC7428" s="82">
        <f t="shared" si="133"/>
        <v>4.9997199999999991</v>
      </c>
    </row>
    <row r="7429" spans="53:55" x14ac:dyDescent="0.25">
      <c r="BA7429" s="164" t="s">
        <v>7803</v>
      </c>
      <c r="BB7429" s="164">
        <v>4.1319999999999997</v>
      </c>
      <c r="BC7429" s="82">
        <f t="shared" si="133"/>
        <v>4.9997199999999991</v>
      </c>
    </row>
    <row r="7430" spans="53:55" x14ac:dyDescent="0.25">
      <c r="BA7430" s="164" t="s">
        <v>7804</v>
      </c>
      <c r="BB7430" s="164">
        <v>12.397</v>
      </c>
      <c r="BC7430" s="82">
        <f t="shared" si="133"/>
        <v>15.00037</v>
      </c>
    </row>
    <row r="7431" spans="53:55" x14ac:dyDescent="0.25">
      <c r="BA7431" s="164" t="s">
        <v>7805</v>
      </c>
      <c r="BB7431" s="164">
        <v>12.397</v>
      </c>
      <c r="BC7431" s="82">
        <f t="shared" si="133"/>
        <v>15.00037</v>
      </c>
    </row>
    <row r="7432" spans="53:55" x14ac:dyDescent="0.25">
      <c r="BA7432" s="164" t="s">
        <v>7806</v>
      </c>
      <c r="BB7432" s="164">
        <v>9.9169999999999998</v>
      </c>
      <c r="BC7432" s="82">
        <f t="shared" si="133"/>
        <v>11.99957</v>
      </c>
    </row>
    <row r="7433" spans="53:55" x14ac:dyDescent="0.25">
      <c r="BA7433" s="164" t="s">
        <v>7807</v>
      </c>
      <c r="BB7433" s="164">
        <v>4.1319999999999997</v>
      </c>
      <c r="BC7433" s="82">
        <f t="shared" si="133"/>
        <v>4.9997199999999991</v>
      </c>
    </row>
    <row r="7434" spans="53:55" x14ac:dyDescent="0.25">
      <c r="BA7434" s="164" t="s">
        <v>7808</v>
      </c>
      <c r="BB7434" s="164">
        <v>4.1319999999999997</v>
      </c>
      <c r="BC7434" s="82">
        <f t="shared" si="133"/>
        <v>4.9997199999999991</v>
      </c>
    </row>
    <row r="7435" spans="53:55" x14ac:dyDescent="0.25">
      <c r="BA7435" s="164" t="s">
        <v>7809</v>
      </c>
      <c r="BB7435" s="164">
        <v>4.1319999999999997</v>
      </c>
      <c r="BC7435" s="82">
        <f t="shared" si="133"/>
        <v>4.9997199999999991</v>
      </c>
    </row>
    <row r="7436" spans="53:55" x14ac:dyDescent="0.25">
      <c r="BA7436" s="164" t="s">
        <v>7810</v>
      </c>
      <c r="BB7436" s="164">
        <v>4.1319999999999997</v>
      </c>
      <c r="BC7436" s="82">
        <f t="shared" si="133"/>
        <v>4.9997199999999991</v>
      </c>
    </row>
    <row r="7437" spans="53:55" x14ac:dyDescent="0.25">
      <c r="BA7437" s="164" t="s">
        <v>7811</v>
      </c>
      <c r="BB7437" s="164">
        <v>4.1319999999999997</v>
      </c>
      <c r="BC7437" s="82">
        <f t="shared" si="133"/>
        <v>4.9997199999999991</v>
      </c>
    </row>
    <row r="7438" spans="53:55" x14ac:dyDescent="0.25">
      <c r="BA7438" s="164" t="s">
        <v>7812</v>
      </c>
      <c r="BB7438" s="164">
        <v>4.1319999999999997</v>
      </c>
      <c r="BC7438" s="82">
        <f t="shared" si="133"/>
        <v>4.9997199999999991</v>
      </c>
    </row>
    <row r="7439" spans="53:55" x14ac:dyDescent="0.25">
      <c r="BA7439" s="164" t="s">
        <v>7813</v>
      </c>
      <c r="BB7439" s="164">
        <v>4.1319999999999997</v>
      </c>
      <c r="BC7439" s="82">
        <f t="shared" si="133"/>
        <v>4.9997199999999991</v>
      </c>
    </row>
    <row r="7440" spans="53:55" x14ac:dyDescent="0.25">
      <c r="BA7440" s="164" t="s">
        <v>7814</v>
      </c>
      <c r="BB7440" s="164">
        <v>11.57</v>
      </c>
      <c r="BC7440" s="82">
        <f t="shared" si="133"/>
        <v>13.999700000000001</v>
      </c>
    </row>
    <row r="7441" spans="53:55" x14ac:dyDescent="0.25">
      <c r="BA7441" s="164" t="s">
        <v>7815</v>
      </c>
      <c r="BB7441" s="164">
        <v>9.0909999999999993</v>
      </c>
      <c r="BC7441" s="82">
        <f t="shared" si="133"/>
        <v>11.000109999999999</v>
      </c>
    </row>
    <row r="7442" spans="53:55" x14ac:dyDescent="0.25">
      <c r="BA7442" s="164" t="s">
        <v>7816</v>
      </c>
      <c r="BB7442" s="164">
        <v>4.1319999999999997</v>
      </c>
      <c r="BC7442" s="82">
        <f t="shared" si="133"/>
        <v>4.9997199999999991</v>
      </c>
    </row>
    <row r="7443" spans="53:55" x14ac:dyDescent="0.25">
      <c r="BA7443" s="164" t="s">
        <v>7817</v>
      </c>
      <c r="BB7443" s="164">
        <v>4.1319999999999997</v>
      </c>
      <c r="BC7443" s="82">
        <f t="shared" si="133"/>
        <v>4.9997199999999991</v>
      </c>
    </row>
    <row r="7444" spans="53:55" x14ac:dyDescent="0.25">
      <c r="BA7444" s="164" t="s">
        <v>7818</v>
      </c>
      <c r="BB7444" s="164">
        <v>12.397</v>
      </c>
      <c r="BC7444" s="82">
        <f t="shared" si="133"/>
        <v>15.00037</v>
      </c>
    </row>
    <row r="7445" spans="53:55" x14ac:dyDescent="0.25">
      <c r="BA7445" s="164" t="s">
        <v>7819</v>
      </c>
      <c r="BB7445" s="164">
        <v>12.397</v>
      </c>
      <c r="BC7445" s="82">
        <f t="shared" si="133"/>
        <v>15.00037</v>
      </c>
    </row>
    <row r="7446" spans="53:55" x14ac:dyDescent="0.25">
      <c r="BA7446" s="164" t="s">
        <v>7820</v>
      </c>
      <c r="BB7446" s="164">
        <v>9.9169999999999998</v>
      </c>
      <c r="BC7446" s="82">
        <f t="shared" si="133"/>
        <v>11.99957</v>
      </c>
    </row>
    <row r="7447" spans="53:55" x14ac:dyDescent="0.25">
      <c r="BA7447" s="164" t="s">
        <v>7821</v>
      </c>
      <c r="BB7447" s="164">
        <v>4.1319999999999997</v>
      </c>
      <c r="BC7447" s="82">
        <f t="shared" si="133"/>
        <v>4.9997199999999991</v>
      </c>
    </row>
    <row r="7448" spans="53:55" x14ac:dyDescent="0.25">
      <c r="BA7448" s="164" t="s">
        <v>7822</v>
      </c>
      <c r="BB7448" s="164">
        <v>11.57</v>
      </c>
      <c r="BC7448" s="82">
        <f t="shared" si="133"/>
        <v>13.999700000000001</v>
      </c>
    </row>
    <row r="7449" spans="53:55" x14ac:dyDescent="0.25">
      <c r="BA7449" s="164" t="s">
        <v>7823</v>
      </c>
      <c r="BB7449" s="164">
        <v>4.1319999999999997</v>
      </c>
      <c r="BC7449" s="82">
        <f t="shared" si="133"/>
        <v>4.9997199999999991</v>
      </c>
    </row>
    <row r="7450" spans="53:55" x14ac:dyDescent="0.25">
      <c r="BA7450" s="164" t="s">
        <v>7824</v>
      </c>
      <c r="BB7450" s="164">
        <v>4.1319999999999997</v>
      </c>
      <c r="BC7450" s="82">
        <f t="shared" si="133"/>
        <v>4.9997199999999991</v>
      </c>
    </row>
    <row r="7451" spans="53:55" x14ac:dyDescent="0.25">
      <c r="BA7451" s="164" t="s">
        <v>7825</v>
      </c>
      <c r="BB7451" s="164">
        <v>4.1319999999999997</v>
      </c>
      <c r="BC7451" s="82">
        <f t="shared" si="133"/>
        <v>4.9997199999999991</v>
      </c>
    </row>
    <row r="7452" spans="53:55" x14ac:dyDescent="0.25">
      <c r="BA7452" s="164" t="s">
        <v>7826</v>
      </c>
      <c r="BB7452" s="164">
        <v>4.1319999999999997</v>
      </c>
      <c r="BC7452" s="82">
        <f t="shared" si="133"/>
        <v>4.9997199999999991</v>
      </c>
    </row>
    <row r="7453" spans="53:55" x14ac:dyDescent="0.25">
      <c r="BA7453" s="164" t="s">
        <v>7827</v>
      </c>
      <c r="BB7453" s="164">
        <v>9.0909999999999993</v>
      </c>
      <c r="BC7453" s="82">
        <f t="shared" si="133"/>
        <v>11.000109999999999</v>
      </c>
    </row>
    <row r="7454" spans="53:55" x14ac:dyDescent="0.25">
      <c r="BA7454" s="164" t="s">
        <v>7828</v>
      </c>
      <c r="BB7454" s="164">
        <v>4.1319999999999997</v>
      </c>
      <c r="BC7454" s="82">
        <f t="shared" si="133"/>
        <v>4.9997199999999991</v>
      </c>
    </row>
    <row r="7455" spans="53:55" x14ac:dyDescent="0.25">
      <c r="BA7455" s="164" t="s">
        <v>7829</v>
      </c>
      <c r="BB7455" s="164">
        <v>4.1319999999999997</v>
      </c>
      <c r="BC7455" s="82">
        <f t="shared" si="133"/>
        <v>4.9997199999999991</v>
      </c>
    </row>
    <row r="7456" spans="53:55" x14ac:dyDescent="0.25">
      <c r="BA7456" s="164" t="s">
        <v>7830</v>
      </c>
      <c r="BB7456" s="164">
        <v>12.397</v>
      </c>
      <c r="BC7456" s="82">
        <f t="shared" si="133"/>
        <v>15.00037</v>
      </c>
    </row>
    <row r="7457" spans="53:55" x14ac:dyDescent="0.25">
      <c r="BA7457" s="164" t="s">
        <v>7831</v>
      </c>
      <c r="BB7457" s="164">
        <v>9.9169999999999998</v>
      </c>
      <c r="BC7457" s="82">
        <f t="shared" si="133"/>
        <v>11.99957</v>
      </c>
    </row>
    <row r="7458" spans="53:55" x14ac:dyDescent="0.25">
      <c r="BA7458" s="164" t="s">
        <v>7832</v>
      </c>
      <c r="BB7458" s="164">
        <v>11.57</v>
      </c>
      <c r="BC7458" s="82">
        <f t="shared" si="133"/>
        <v>13.999700000000001</v>
      </c>
    </row>
    <row r="7459" spans="53:55" x14ac:dyDescent="0.25">
      <c r="BA7459" s="164" t="s">
        <v>7833</v>
      </c>
      <c r="BB7459" s="164">
        <v>4.1319999999999997</v>
      </c>
      <c r="BC7459" s="82">
        <f t="shared" si="133"/>
        <v>4.9997199999999991</v>
      </c>
    </row>
    <row r="7460" spans="53:55" x14ac:dyDescent="0.25">
      <c r="BA7460" s="164" t="s">
        <v>7834</v>
      </c>
      <c r="BB7460" s="164">
        <v>4.1319999999999997</v>
      </c>
      <c r="BC7460" s="82">
        <f t="shared" si="133"/>
        <v>4.9997199999999991</v>
      </c>
    </row>
    <row r="7461" spans="53:55" x14ac:dyDescent="0.25">
      <c r="BA7461" s="164" t="s">
        <v>7835</v>
      </c>
      <c r="BB7461" s="164">
        <v>9.0909999999999993</v>
      </c>
      <c r="BC7461" s="82">
        <f t="shared" si="133"/>
        <v>11.000109999999999</v>
      </c>
    </row>
    <row r="7462" spans="53:55" x14ac:dyDescent="0.25">
      <c r="BA7462" s="164" t="s">
        <v>7836</v>
      </c>
      <c r="BB7462" s="164">
        <v>4.1319999999999997</v>
      </c>
      <c r="BC7462" s="82">
        <f t="shared" si="133"/>
        <v>4.9997199999999991</v>
      </c>
    </row>
    <row r="7463" spans="53:55" x14ac:dyDescent="0.25">
      <c r="BA7463" s="164" t="s">
        <v>7837</v>
      </c>
      <c r="BB7463" s="164">
        <v>12.397</v>
      </c>
      <c r="BC7463" s="82">
        <f t="shared" si="133"/>
        <v>15.00037</v>
      </c>
    </row>
    <row r="7464" spans="53:55" x14ac:dyDescent="0.25">
      <c r="BA7464" s="164" t="s">
        <v>7838</v>
      </c>
      <c r="BB7464" s="164">
        <v>9.9169999999999998</v>
      </c>
      <c r="BC7464" s="82">
        <f t="shared" si="133"/>
        <v>11.99957</v>
      </c>
    </row>
    <row r="7465" spans="53:55" x14ac:dyDescent="0.25">
      <c r="BA7465" s="164" t="s">
        <v>7839</v>
      </c>
      <c r="BB7465" s="164">
        <v>9.9169999999999998</v>
      </c>
      <c r="BC7465" s="82">
        <f t="shared" si="133"/>
        <v>11.99957</v>
      </c>
    </row>
    <row r="7466" spans="53:55" x14ac:dyDescent="0.25">
      <c r="BA7466" s="164" t="s">
        <v>7840</v>
      </c>
      <c r="BB7466" s="164">
        <v>7.4379999999999997</v>
      </c>
      <c r="BC7466" s="82">
        <f t="shared" si="133"/>
        <v>8.999979999999999</v>
      </c>
    </row>
    <row r="7467" spans="53:55" x14ac:dyDescent="0.25">
      <c r="BA7467" s="164" t="s">
        <v>7841</v>
      </c>
      <c r="BB7467" s="164">
        <v>4.1319999999999997</v>
      </c>
      <c r="BC7467" s="82">
        <f t="shared" si="133"/>
        <v>4.9997199999999991</v>
      </c>
    </row>
    <row r="7468" spans="53:55" x14ac:dyDescent="0.25">
      <c r="BA7468" s="164" t="s">
        <v>7842</v>
      </c>
      <c r="BB7468" s="164">
        <v>4.1319999999999997</v>
      </c>
      <c r="BC7468" s="82">
        <f t="shared" si="133"/>
        <v>4.9997199999999991</v>
      </c>
    </row>
    <row r="7469" spans="53:55" x14ac:dyDescent="0.25">
      <c r="BA7469" s="164" t="s">
        <v>7843</v>
      </c>
      <c r="BB7469" s="164">
        <v>4.1319999999999997</v>
      </c>
      <c r="BC7469" s="82">
        <f t="shared" si="133"/>
        <v>4.9997199999999991</v>
      </c>
    </row>
    <row r="7470" spans="53:55" x14ac:dyDescent="0.25">
      <c r="BA7470" s="164" t="s">
        <v>7844</v>
      </c>
      <c r="BB7470" s="164">
        <v>7.4379999999999997</v>
      </c>
      <c r="BC7470" s="82">
        <f t="shared" si="133"/>
        <v>8.999979999999999</v>
      </c>
    </row>
    <row r="7471" spans="53:55" x14ac:dyDescent="0.25">
      <c r="BA7471" s="164" t="s">
        <v>7845</v>
      </c>
      <c r="BB7471" s="164">
        <v>7.4379999999999997</v>
      </c>
      <c r="BC7471" s="82">
        <f t="shared" si="133"/>
        <v>8.999979999999999</v>
      </c>
    </row>
    <row r="7472" spans="53:55" x14ac:dyDescent="0.25">
      <c r="BA7472" s="164" t="s">
        <v>7846</v>
      </c>
      <c r="BB7472" s="164">
        <v>7.4379999999999997</v>
      </c>
      <c r="BC7472" s="82">
        <f t="shared" si="133"/>
        <v>8.999979999999999</v>
      </c>
    </row>
    <row r="7473" spans="53:55" x14ac:dyDescent="0.25">
      <c r="BA7473" s="164" t="s">
        <v>7847</v>
      </c>
      <c r="BB7473" s="164">
        <v>7.4379999999999997</v>
      </c>
      <c r="BC7473" s="82">
        <f t="shared" si="133"/>
        <v>8.999979999999999</v>
      </c>
    </row>
    <row r="7474" spans="53:55" x14ac:dyDescent="0.25">
      <c r="BA7474" s="164" t="s">
        <v>7848</v>
      </c>
      <c r="BB7474" s="164">
        <v>7.4379999999999997</v>
      </c>
      <c r="BC7474" s="82">
        <f t="shared" si="133"/>
        <v>8.999979999999999</v>
      </c>
    </row>
    <row r="7475" spans="53:55" x14ac:dyDescent="0.25">
      <c r="BA7475" s="164" t="s">
        <v>7849</v>
      </c>
      <c r="BB7475" s="164">
        <v>9.9169999999999998</v>
      </c>
      <c r="BC7475" s="82">
        <f t="shared" si="133"/>
        <v>11.99957</v>
      </c>
    </row>
    <row r="7476" spans="53:55" x14ac:dyDescent="0.25">
      <c r="BA7476" s="164" t="s">
        <v>7850</v>
      </c>
      <c r="BB7476" s="164">
        <v>7.4379999999999997</v>
      </c>
      <c r="BC7476" s="82">
        <f t="shared" si="133"/>
        <v>8.999979999999999</v>
      </c>
    </row>
    <row r="7477" spans="53:55" x14ac:dyDescent="0.25">
      <c r="BA7477" s="164" t="s">
        <v>7851</v>
      </c>
      <c r="BB7477" s="164">
        <v>4.1319999999999997</v>
      </c>
      <c r="BC7477" s="82">
        <f t="shared" si="133"/>
        <v>4.9997199999999991</v>
      </c>
    </row>
    <row r="7478" spans="53:55" x14ac:dyDescent="0.25">
      <c r="BA7478" s="164" t="s">
        <v>7852</v>
      </c>
      <c r="BB7478" s="164">
        <v>4.1319999999999997</v>
      </c>
      <c r="BC7478" s="82">
        <f t="shared" si="133"/>
        <v>4.9997199999999991</v>
      </c>
    </row>
    <row r="7479" spans="53:55" x14ac:dyDescent="0.25">
      <c r="BA7479" s="164" t="s">
        <v>7853</v>
      </c>
      <c r="BB7479" s="164">
        <v>7.4379999999999997</v>
      </c>
      <c r="BC7479" s="82">
        <f t="shared" si="133"/>
        <v>8.999979999999999</v>
      </c>
    </row>
    <row r="7480" spans="53:55" x14ac:dyDescent="0.25">
      <c r="BA7480" s="164" t="s">
        <v>7854</v>
      </c>
      <c r="BB7480" s="164">
        <v>12.397</v>
      </c>
      <c r="BC7480" s="82">
        <f t="shared" si="133"/>
        <v>15.00037</v>
      </c>
    </row>
    <row r="7481" spans="53:55" x14ac:dyDescent="0.25">
      <c r="BA7481" s="164" t="s">
        <v>7855</v>
      </c>
      <c r="BB7481" s="164">
        <v>12.397</v>
      </c>
      <c r="BC7481" s="82">
        <f t="shared" si="133"/>
        <v>15.00037</v>
      </c>
    </row>
    <row r="7482" spans="53:55" x14ac:dyDescent="0.25">
      <c r="BA7482" s="164" t="s">
        <v>7856</v>
      </c>
      <c r="BB7482" s="164">
        <v>9.9169999999999998</v>
      </c>
      <c r="BC7482" s="82">
        <f t="shared" si="133"/>
        <v>11.99957</v>
      </c>
    </row>
    <row r="7483" spans="53:55" x14ac:dyDescent="0.25">
      <c r="BA7483" s="164" t="s">
        <v>7857</v>
      </c>
      <c r="BB7483" s="164">
        <v>7.4379999999999997</v>
      </c>
      <c r="BC7483" s="82">
        <f t="shared" si="133"/>
        <v>8.999979999999999</v>
      </c>
    </row>
    <row r="7484" spans="53:55" x14ac:dyDescent="0.25">
      <c r="BA7484" s="164" t="s">
        <v>7858</v>
      </c>
      <c r="BB7484" s="164">
        <v>4.1319999999999997</v>
      </c>
      <c r="BC7484" s="82">
        <f t="shared" si="133"/>
        <v>4.9997199999999991</v>
      </c>
    </row>
    <row r="7485" spans="53:55" x14ac:dyDescent="0.25">
      <c r="BA7485" s="164" t="s">
        <v>7859</v>
      </c>
      <c r="BB7485" s="164">
        <v>4.1319999999999997</v>
      </c>
      <c r="BC7485" s="82">
        <f t="shared" si="133"/>
        <v>4.9997199999999991</v>
      </c>
    </row>
    <row r="7486" spans="53:55" x14ac:dyDescent="0.25">
      <c r="BA7486" s="164" t="s">
        <v>7860</v>
      </c>
      <c r="BB7486" s="164">
        <v>4.1319999999999997</v>
      </c>
      <c r="BC7486" s="82">
        <f t="shared" si="133"/>
        <v>4.9997199999999991</v>
      </c>
    </row>
    <row r="7487" spans="53:55" x14ac:dyDescent="0.25">
      <c r="BA7487" s="164" t="s">
        <v>7861</v>
      </c>
      <c r="BB7487" s="164">
        <v>7.4379999999999997</v>
      </c>
      <c r="BC7487" s="82">
        <f t="shared" si="133"/>
        <v>8.999979999999999</v>
      </c>
    </row>
    <row r="7488" spans="53:55" x14ac:dyDescent="0.25">
      <c r="BA7488" s="164" t="s">
        <v>7862</v>
      </c>
      <c r="BB7488" s="164">
        <v>9.0909999999999993</v>
      </c>
      <c r="BC7488" s="82">
        <f t="shared" si="133"/>
        <v>11.000109999999999</v>
      </c>
    </row>
    <row r="7489" spans="53:55" x14ac:dyDescent="0.25">
      <c r="BA7489" s="164" t="s">
        <v>7863</v>
      </c>
      <c r="BB7489" s="164">
        <v>9.0909999999999993</v>
      </c>
      <c r="BC7489" s="82">
        <f t="shared" si="133"/>
        <v>11.000109999999999</v>
      </c>
    </row>
    <row r="7490" spans="53:55" x14ac:dyDescent="0.25">
      <c r="BA7490" s="164" t="s">
        <v>7864</v>
      </c>
      <c r="BB7490" s="164">
        <v>9.0909999999999993</v>
      </c>
      <c r="BC7490" s="82">
        <f t="shared" si="133"/>
        <v>11.000109999999999</v>
      </c>
    </row>
    <row r="7491" spans="53:55" x14ac:dyDescent="0.25">
      <c r="BA7491" s="164" t="s">
        <v>7865</v>
      </c>
      <c r="BB7491" s="164">
        <v>9.0909999999999993</v>
      </c>
      <c r="BC7491" s="82">
        <f t="shared" ref="BC7491:BC7554" si="134">BB7491*1.21</f>
        <v>11.000109999999999</v>
      </c>
    </row>
    <row r="7492" spans="53:55" x14ac:dyDescent="0.25">
      <c r="BA7492" s="164" t="s">
        <v>7866</v>
      </c>
      <c r="BB7492" s="164">
        <v>9.9169999999999998</v>
      </c>
      <c r="BC7492" s="82">
        <f t="shared" si="134"/>
        <v>11.99957</v>
      </c>
    </row>
    <row r="7493" spans="53:55" x14ac:dyDescent="0.25">
      <c r="BA7493" s="164" t="s">
        <v>7867</v>
      </c>
      <c r="BB7493" s="164">
        <v>7.4379999999999997</v>
      </c>
      <c r="BC7493" s="82">
        <f t="shared" si="134"/>
        <v>8.999979999999999</v>
      </c>
    </row>
    <row r="7494" spans="53:55" x14ac:dyDescent="0.25">
      <c r="BA7494" s="164" t="s">
        <v>7868</v>
      </c>
      <c r="BB7494" s="164">
        <v>4.1319999999999997</v>
      </c>
      <c r="BC7494" s="82">
        <f t="shared" si="134"/>
        <v>4.9997199999999991</v>
      </c>
    </row>
    <row r="7495" spans="53:55" x14ac:dyDescent="0.25">
      <c r="BA7495" s="164" t="s">
        <v>7869</v>
      </c>
      <c r="BB7495" s="164">
        <v>4.1319999999999997</v>
      </c>
      <c r="BC7495" s="82">
        <f t="shared" si="134"/>
        <v>4.9997199999999991</v>
      </c>
    </row>
    <row r="7496" spans="53:55" x14ac:dyDescent="0.25">
      <c r="BA7496" s="164" t="s">
        <v>7870</v>
      </c>
      <c r="BB7496" s="164">
        <v>7.4379999999999997</v>
      </c>
      <c r="BC7496" s="82">
        <f t="shared" si="134"/>
        <v>8.999979999999999</v>
      </c>
    </row>
    <row r="7497" spans="53:55" x14ac:dyDescent="0.25">
      <c r="BA7497" s="164" t="s">
        <v>7871</v>
      </c>
      <c r="BB7497" s="164">
        <v>12.397</v>
      </c>
      <c r="BC7497" s="82">
        <f t="shared" si="134"/>
        <v>15.00037</v>
      </c>
    </row>
    <row r="7498" spans="53:55" x14ac:dyDescent="0.25">
      <c r="BA7498" s="164" t="s">
        <v>7872</v>
      </c>
      <c r="BB7498" s="164">
        <v>12.397</v>
      </c>
      <c r="BC7498" s="82">
        <f t="shared" si="134"/>
        <v>15.00037</v>
      </c>
    </row>
    <row r="7499" spans="53:55" x14ac:dyDescent="0.25">
      <c r="BA7499" s="164" t="s">
        <v>7873</v>
      </c>
      <c r="BB7499" s="164">
        <v>9.9169999999999998</v>
      </c>
      <c r="BC7499" s="82">
        <f t="shared" si="134"/>
        <v>11.99957</v>
      </c>
    </row>
    <row r="7500" spans="53:55" x14ac:dyDescent="0.25">
      <c r="BA7500" s="164" t="s">
        <v>7874</v>
      </c>
      <c r="BB7500" s="164">
        <v>7.4379999999999997</v>
      </c>
      <c r="BC7500" s="82">
        <f t="shared" si="134"/>
        <v>8.999979999999999</v>
      </c>
    </row>
    <row r="7501" spans="53:55" x14ac:dyDescent="0.25">
      <c r="BA7501" s="164" t="s">
        <v>7875</v>
      </c>
      <c r="BB7501" s="164">
        <v>4.1319999999999997</v>
      </c>
      <c r="BC7501" s="82">
        <f t="shared" si="134"/>
        <v>4.9997199999999991</v>
      </c>
    </row>
    <row r="7502" spans="53:55" x14ac:dyDescent="0.25">
      <c r="BA7502" s="164" t="s">
        <v>7876</v>
      </c>
      <c r="BB7502" s="164">
        <v>4.1319999999999997</v>
      </c>
      <c r="BC7502" s="82">
        <f t="shared" si="134"/>
        <v>4.9997199999999991</v>
      </c>
    </row>
    <row r="7503" spans="53:55" x14ac:dyDescent="0.25">
      <c r="BA7503" s="164" t="s">
        <v>7877</v>
      </c>
      <c r="BB7503" s="164">
        <v>4.1319999999999997</v>
      </c>
      <c r="BC7503" s="82">
        <f t="shared" si="134"/>
        <v>4.9997199999999991</v>
      </c>
    </row>
    <row r="7504" spans="53:55" x14ac:dyDescent="0.25">
      <c r="BA7504" s="164" t="s">
        <v>7878</v>
      </c>
      <c r="BB7504" s="164">
        <v>7.4379999999999997</v>
      </c>
      <c r="BC7504" s="82">
        <f t="shared" si="134"/>
        <v>8.999979999999999</v>
      </c>
    </row>
    <row r="7505" spans="53:55" x14ac:dyDescent="0.25">
      <c r="BA7505" s="164" t="s">
        <v>7879</v>
      </c>
      <c r="BB7505" s="164">
        <v>9.9169999999999998</v>
      </c>
      <c r="BC7505" s="82">
        <f t="shared" si="134"/>
        <v>11.99957</v>
      </c>
    </row>
    <row r="7506" spans="53:55" x14ac:dyDescent="0.25">
      <c r="BA7506" s="164" t="s">
        <v>7880</v>
      </c>
      <c r="BB7506" s="164">
        <v>9.9169999999999998</v>
      </c>
      <c r="BC7506" s="82">
        <f t="shared" si="134"/>
        <v>11.99957</v>
      </c>
    </row>
    <row r="7507" spans="53:55" x14ac:dyDescent="0.25">
      <c r="BA7507" s="164" t="s">
        <v>7881</v>
      </c>
      <c r="BB7507" s="164">
        <v>9.9169999999999998</v>
      </c>
      <c r="BC7507" s="82">
        <f t="shared" si="134"/>
        <v>11.99957</v>
      </c>
    </row>
    <row r="7508" spans="53:55" x14ac:dyDescent="0.25">
      <c r="BA7508" s="164" t="s">
        <v>7882</v>
      </c>
      <c r="BB7508" s="164">
        <v>9.9169999999999998</v>
      </c>
      <c r="BC7508" s="82">
        <f t="shared" si="134"/>
        <v>11.99957</v>
      </c>
    </row>
    <row r="7509" spans="53:55" x14ac:dyDescent="0.25">
      <c r="BA7509" s="164" t="s">
        <v>7883</v>
      </c>
      <c r="BB7509" s="164">
        <v>9.9169999999999998</v>
      </c>
      <c r="BC7509" s="82">
        <f t="shared" si="134"/>
        <v>11.99957</v>
      </c>
    </row>
    <row r="7510" spans="53:55" x14ac:dyDescent="0.25">
      <c r="BA7510" s="164" t="s">
        <v>7884</v>
      </c>
      <c r="BB7510" s="164">
        <v>9.9169999999999998</v>
      </c>
      <c r="BC7510" s="82">
        <f t="shared" si="134"/>
        <v>11.99957</v>
      </c>
    </row>
    <row r="7511" spans="53:55" x14ac:dyDescent="0.25">
      <c r="BA7511" s="164" t="s">
        <v>7885</v>
      </c>
      <c r="BB7511" s="164">
        <v>9.9169999999999998</v>
      </c>
      <c r="BC7511" s="82">
        <f t="shared" si="134"/>
        <v>11.99957</v>
      </c>
    </row>
    <row r="7512" spans="53:55" x14ac:dyDescent="0.25">
      <c r="BA7512" s="164" t="s">
        <v>7886</v>
      </c>
      <c r="BB7512" s="164">
        <v>9.9169999999999998</v>
      </c>
      <c r="BC7512" s="82">
        <f t="shared" si="134"/>
        <v>11.99957</v>
      </c>
    </row>
    <row r="7513" spans="53:55" x14ac:dyDescent="0.25">
      <c r="BA7513" s="164" t="s">
        <v>7887</v>
      </c>
      <c r="BB7513" s="164">
        <v>12.397</v>
      </c>
      <c r="BC7513" s="82">
        <f t="shared" si="134"/>
        <v>15.00037</v>
      </c>
    </row>
    <row r="7514" spans="53:55" x14ac:dyDescent="0.25">
      <c r="BA7514" s="164" t="s">
        <v>7888</v>
      </c>
      <c r="BB7514" s="164">
        <v>9.9169999999999998</v>
      </c>
      <c r="BC7514" s="82">
        <f t="shared" si="134"/>
        <v>11.99957</v>
      </c>
    </row>
    <row r="7515" spans="53:55" x14ac:dyDescent="0.25">
      <c r="BA7515" s="164" t="s">
        <v>7889</v>
      </c>
      <c r="BB7515" s="164">
        <v>4.1319999999999997</v>
      </c>
      <c r="BC7515" s="82">
        <f t="shared" si="134"/>
        <v>4.9997199999999991</v>
      </c>
    </row>
    <row r="7516" spans="53:55" x14ac:dyDescent="0.25">
      <c r="BA7516" s="164" t="s">
        <v>7890</v>
      </c>
      <c r="BB7516" s="164">
        <v>4.1319999999999997</v>
      </c>
      <c r="BC7516" s="82">
        <f t="shared" si="134"/>
        <v>4.9997199999999991</v>
      </c>
    </row>
    <row r="7517" spans="53:55" x14ac:dyDescent="0.25">
      <c r="BA7517" s="164" t="s">
        <v>7891</v>
      </c>
      <c r="BB7517" s="164">
        <v>4.1319999999999997</v>
      </c>
      <c r="BC7517" s="82">
        <f t="shared" si="134"/>
        <v>4.9997199999999991</v>
      </c>
    </row>
    <row r="7518" spans="53:55" x14ac:dyDescent="0.25">
      <c r="BA7518" s="164" t="s">
        <v>7892</v>
      </c>
      <c r="BB7518" s="164">
        <v>9.9169999999999998</v>
      </c>
      <c r="BC7518" s="82">
        <f t="shared" si="134"/>
        <v>11.99957</v>
      </c>
    </row>
    <row r="7519" spans="53:55" x14ac:dyDescent="0.25">
      <c r="BA7519" s="164" t="s">
        <v>7893</v>
      </c>
      <c r="BB7519" s="164">
        <v>9.9169999999999998</v>
      </c>
      <c r="BC7519" s="82">
        <f t="shared" si="134"/>
        <v>11.99957</v>
      </c>
    </row>
    <row r="7520" spans="53:55" x14ac:dyDescent="0.25">
      <c r="BA7520" s="164" t="s">
        <v>7894</v>
      </c>
      <c r="BB7520" s="164">
        <v>9.9169999999999998</v>
      </c>
      <c r="BC7520" s="82">
        <f t="shared" si="134"/>
        <v>11.99957</v>
      </c>
    </row>
    <row r="7521" spans="53:55" x14ac:dyDescent="0.25">
      <c r="BA7521" s="164" t="s">
        <v>7895</v>
      </c>
      <c r="BB7521" s="164">
        <v>9.9169999999999998</v>
      </c>
      <c r="BC7521" s="82">
        <f t="shared" si="134"/>
        <v>11.99957</v>
      </c>
    </row>
    <row r="7522" spans="53:55" x14ac:dyDescent="0.25">
      <c r="BA7522" s="164" t="s">
        <v>7896</v>
      </c>
      <c r="BB7522" s="164">
        <v>9.9169999999999998</v>
      </c>
      <c r="BC7522" s="82">
        <f t="shared" si="134"/>
        <v>11.99957</v>
      </c>
    </row>
    <row r="7523" spans="53:55" x14ac:dyDescent="0.25">
      <c r="BA7523" s="164" t="s">
        <v>7897</v>
      </c>
      <c r="BB7523" s="164">
        <v>9.9169999999999998</v>
      </c>
      <c r="BC7523" s="82">
        <f t="shared" si="134"/>
        <v>11.99957</v>
      </c>
    </row>
    <row r="7524" spans="53:55" x14ac:dyDescent="0.25">
      <c r="BA7524" s="164" t="s">
        <v>7898</v>
      </c>
      <c r="BB7524" s="164">
        <v>9.9169999999999998</v>
      </c>
      <c r="BC7524" s="82">
        <f t="shared" si="134"/>
        <v>11.99957</v>
      </c>
    </row>
    <row r="7525" spans="53:55" x14ac:dyDescent="0.25">
      <c r="BA7525" s="164" t="s">
        <v>7899</v>
      </c>
      <c r="BB7525" s="164">
        <v>9.9169999999999998</v>
      </c>
      <c r="BC7525" s="82">
        <f t="shared" si="134"/>
        <v>11.99957</v>
      </c>
    </row>
    <row r="7526" spans="53:55" x14ac:dyDescent="0.25">
      <c r="BA7526" s="164" t="s">
        <v>7900</v>
      </c>
      <c r="BB7526" s="164">
        <v>9.9169999999999998</v>
      </c>
      <c r="BC7526" s="82">
        <f t="shared" si="134"/>
        <v>11.99957</v>
      </c>
    </row>
    <row r="7527" spans="53:55" x14ac:dyDescent="0.25">
      <c r="BA7527" s="164" t="s">
        <v>7901</v>
      </c>
      <c r="BB7527" s="164">
        <v>12.397</v>
      </c>
      <c r="BC7527" s="82">
        <f t="shared" si="134"/>
        <v>15.00037</v>
      </c>
    </row>
    <row r="7528" spans="53:55" x14ac:dyDescent="0.25">
      <c r="BA7528" s="164" t="s">
        <v>7902</v>
      </c>
      <c r="BB7528" s="164">
        <v>9.9169999999999998</v>
      </c>
      <c r="BC7528" s="82">
        <f t="shared" si="134"/>
        <v>11.99957</v>
      </c>
    </row>
    <row r="7529" spans="53:55" x14ac:dyDescent="0.25">
      <c r="BA7529" s="164" t="s">
        <v>7903</v>
      </c>
      <c r="BB7529" s="164">
        <v>4.1319999999999997</v>
      </c>
      <c r="BC7529" s="82">
        <f t="shared" si="134"/>
        <v>4.9997199999999991</v>
      </c>
    </row>
    <row r="7530" spans="53:55" x14ac:dyDescent="0.25">
      <c r="BA7530" s="164" t="s">
        <v>7904</v>
      </c>
      <c r="BB7530" s="164">
        <v>4.1319999999999997</v>
      </c>
      <c r="BC7530" s="82">
        <f t="shared" si="134"/>
        <v>4.9997199999999991</v>
      </c>
    </row>
    <row r="7531" spans="53:55" x14ac:dyDescent="0.25">
      <c r="BA7531" s="164" t="s">
        <v>7905</v>
      </c>
      <c r="BB7531" s="164">
        <v>4.1319999999999997</v>
      </c>
      <c r="BC7531" s="82">
        <f t="shared" si="134"/>
        <v>4.9997199999999991</v>
      </c>
    </row>
    <row r="7532" spans="53:55" x14ac:dyDescent="0.25">
      <c r="BA7532" s="164" t="s">
        <v>7906</v>
      </c>
      <c r="BB7532" s="164">
        <v>7.4379999999999997</v>
      </c>
      <c r="BC7532" s="82">
        <f t="shared" si="134"/>
        <v>8.999979999999999</v>
      </c>
    </row>
    <row r="7533" spans="53:55" x14ac:dyDescent="0.25">
      <c r="BA7533" s="164" t="s">
        <v>7907</v>
      </c>
      <c r="BB7533" s="164">
        <v>12.397</v>
      </c>
      <c r="BC7533" s="82">
        <f t="shared" si="134"/>
        <v>15.00037</v>
      </c>
    </row>
    <row r="7534" spans="53:55" x14ac:dyDescent="0.25">
      <c r="BA7534" s="164" t="s">
        <v>7908</v>
      </c>
      <c r="BB7534" s="164">
        <v>12.397</v>
      </c>
      <c r="BC7534" s="82">
        <f t="shared" si="134"/>
        <v>15.00037</v>
      </c>
    </row>
    <row r="7535" spans="53:55" x14ac:dyDescent="0.25">
      <c r="BA7535" s="164" t="s">
        <v>7909</v>
      </c>
      <c r="BB7535" s="164">
        <v>12.397</v>
      </c>
      <c r="BC7535" s="82">
        <f t="shared" si="134"/>
        <v>15.00037</v>
      </c>
    </row>
    <row r="7536" spans="53:55" x14ac:dyDescent="0.25">
      <c r="BA7536" s="164" t="s">
        <v>7910</v>
      </c>
      <c r="BB7536" s="164">
        <v>12.397</v>
      </c>
      <c r="BC7536" s="82">
        <f t="shared" si="134"/>
        <v>15.00037</v>
      </c>
    </row>
    <row r="7537" spans="53:55" x14ac:dyDescent="0.25">
      <c r="BA7537" s="164" t="s">
        <v>7911</v>
      </c>
      <c r="BB7537" s="164">
        <v>12.397</v>
      </c>
      <c r="BC7537" s="82">
        <f t="shared" si="134"/>
        <v>15.00037</v>
      </c>
    </row>
    <row r="7538" spans="53:55" x14ac:dyDescent="0.25">
      <c r="BA7538" s="164" t="s">
        <v>7912</v>
      </c>
      <c r="BB7538" s="164">
        <v>12.397</v>
      </c>
      <c r="BC7538" s="82">
        <f t="shared" si="134"/>
        <v>15.00037</v>
      </c>
    </row>
    <row r="7539" spans="53:55" x14ac:dyDescent="0.25">
      <c r="BA7539" s="164" t="s">
        <v>7913</v>
      </c>
      <c r="BB7539" s="164">
        <v>12.397</v>
      </c>
      <c r="BC7539" s="82">
        <f t="shared" si="134"/>
        <v>15.00037</v>
      </c>
    </row>
    <row r="7540" spans="53:55" x14ac:dyDescent="0.25">
      <c r="BA7540" s="164" t="s">
        <v>7914</v>
      </c>
      <c r="BB7540" s="164">
        <v>12.397</v>
      </c>
      <c r="BC7540" s="82">
        <f t="shared" si="134"/>
        <v>15.00037</v>
      </c>
    </row>
    <row r="7541" spans="53:55" x14ac:dyDescent="0.25">
      <c r="BA7541" s="164" t="s">
        <v>7915</v>
      </c>
      <c r="BB7541" s="164">
        <v>12.397</v>
      </c>
      <c r="BC7541" s="82">
        <f t="shared" si="134"/>
        <v>15.00037</v>
      </c>
    </row>
    <row r="7542" spans="53:55" x14ac:dyDescent="0.25">
      <c r="BA7542" s="164" t="s">
        <v>7916</v>
      </c>
      <c r="BB7542" s="164">
        <v>9.9169999999999998</v>
      </c>
      <c r="BC7542" s="82">
        <f t="shared" si="134"/>
        <v>11.99957</v>
      </c>
    </row>
    <row r="7543" spans="53:55" x14ac:dyDescent="0.25">
      <c r="BA7543" s="164" t="s">
        <v>7917</v>
      </c>
      <c r="BB7543" s="164">
        <v>4.1319999999999997</v>
      </c>
      <c r="BC7543" s="82">
        <f t="shared" si="134"/>
        <v>4.9997199999999991</v>
      </c>
    </row>
    <row r="7544" spans="53:55" x14ac:dyDescent="0.25">
      <c r="BA7544" s="164" t="s">
        <v>7918</v>
      </c>
      <c r="BB7544" s="164">
        <v>4.1319999999999997</v>
      </c>
      <c r="BC7544" s="82">
        <f t="shared" si="134"/>
        <v>4.9997199999999991</v>
      </c>
    </row>
    <row r="7545" spans="53:55" x14ac:dyDescent="0.25">
      <c r="BA7545" s="164" t="s">
        <v>7919</v>
      </c>
      <c r="BB7545" s="164">
        <v>4.1319999999999997</v>
      </c>
      <c r="BC7545" s="82">
        <f t="shared" si="134"/>
        <v>4.9997199999999991</v>
      </c>
    </row>
    <row r="7546" spans="53:55" x14ac:dyDescent="0.25">
      <c r="BA7546" s="164" t="s">
        <v>7920</v>
      </c>
      <c r="BB7546" s="164">
        <v>9.9169999999999998</v>
      </c>
      <c r="BC7546" s="82">
        <f t="shared" si="134"/>
        <v>11.99957</v>
      </c>
    </row>
    <row r="7547" spans="53:55" x14ac:dyDescent="0.25">
      <c r="BA7547" s="164" t="s">
        <v>7921</v>
      </c>
      <c r="BB7547" s="164">
        <v>12.397</v>
      </c>
      <c r="BC7547" s="82">
        <f t="shared" si="134"/>
        <v>15.00037</v>
      </c>
    </row>
    <row r="7548" spans="53:55" x14ac:dyDescent="0.25">
      <c r="BA7548" s="164" t="s">
        <v>7922</v>
      </c>
      <c r="BB7548" s="164">
        <v>12.397</v>
      </c>
      <c r="BC7548" s="82">
        <f t="shared" si="134"/>
        <v>15.00037</v>
      </c>
    </row>
    <row r="7549" spans="53:55" x14ac:dyDescent="0.25">
      <c r="BA7549" s="164" t="s">
        <v>7923</v>
      </c>
      <c r="BB7549" s="164">
        <v>12.397</v>
      </c>
      <c r="BC7549" s="82">
        <f t="shared" si="134"/>
        <v>15.00037</v>
      </c>
    </row>
    <row r="7550" spans="53:55" x14ac:dyDescent="0.25">
      <c r="BA7550" s="164" t="s">
        <v>7924</v>
      </c>
      <c r="BB7550" s="164">
        <v>12.397</v>
      </c>
      <c r="BC7550" s="82">
        <f t="shared" si="134"/>
        <v>15.00037</v>
      </c>
    </row>
    <row r="7551" spans="53:55" x14ac:dyDescent="0.25">
      <c r="BA7551" s="164" t="s">
        <v>7925</v>
      </c>
      <c r="BB7551" s="164">
        <v>12.397</v>
      </c>
      <c r="BC7551" s="82">
        <f t="shared" si="134"/>
        <v>15.00037</v>
      </c>
    </row>
    <row r="7552" spans="53:55" x14ac:dyDescent="0.25">
      <c r="BA7552" s="164" t="s">
        <v>7926</v>
      </c>
      <c r="BB7552" s="164">
        <v>12.397</v>
      </c>
      <c r="BC7552" s="82">
        <f t="shared" si="134"/>
        <v>15.00037</v>
      </c>
    </row>
    <row r="7553" spans="53:55" x14ac:dyDescent="0.25">
      <c r="BA7553" s="164" t="s">
        <v>7927</v>
      </c>
      <c r="BB7553" s="164">
        <v>12.397</v>
      </c>
      <c r="BC7553" s="82">
        <f t="shared" si="134"/>
        <v>15.00037</v>
      </c>
    </row>
    <row r="7554" spans="53:55" x14ac:dyDescent="0.25">
      <c r="BA7554" s="164" t="s">
        <v>7928</v>
      </c>
      <c r="BB7554" s="164">
        <v>12.397</v>
      </c>
      <c r="BC7554" s="82">
        <f t="shared" si="134"/>
        <v>15.00037</v>
      </c>
    </row>
    <row r="7555" spans="53:55" x14ac:dyDescent="0.25">
      <c r="BA7555" s="164" t="s">
        <v>7929</v>
      </c>
      <c r="BB7555" s="164">
        <v>12.397</v>
      </c>
      <c r="BC7555" s="82">
        <f t="shared" ref="BC7555:BC7618" si="135">BB7555*1.21</f>
        <v>15.00037</v>
      </c>
    </row>
    <row r="7556" spans="53:55" x14ac:dyDescent="0.25">
      <c r="BA7556" s="164" t="s">
        <v>7930</v>
      </c>
      <c r="BB7556" s="164">
        <v>9.9169999999999998</v>
      </c>
      <c r="BC7556" s="82">
        <f t="shared" si="135"/>
        <v>11.99957</v>
      </c>
    </row>
    <row r="7557" spans="53:55" x14ac:dyDescent="0.25">
      <c r="BA7557" s="164" t="s">
        <v>7931</v>
      </c>
      <c r="BB7557" s="164">
        <v>4.1319999999999997</v>
      </c>
      <c r="BC7557" s="82">
        <f t="shared" si="135"/>
        <v>4.9997199999999991</v>
      </c>
    </row>
    <row r="7558" spans="53:55" x14ac:dyDescent="0.25">
      <c r="BA7558" s="164" t="s">
        <v>7932</v>
      </c>
      <c r="BB7558" s="164">
        <v>4.1319999999999997</v>
      </c>
      <c r="BC7558" s="82">
        <f t="shared" si="135"/>
        <v>4.9997199999999991</v>
      </c>
    </row>
    <row r="7559" spans="53:55" x14ac:dyDescent="0.25">
      <c r="BA7559" s="164" t="s">
        <v>7933</v>
      </c>
      <c r="BB7559" s="164">
        <v>4.1319999999999997</v>
      </c>
      <c r="BC7559" s="82">
        <f t="shared" si="135"/>
        <v>4.9997199999999991</v>
      </c>
    </row>
    <row r="7560" spans="53:55" x14ac:dyDescent="0.25">
      <c r="BA7560" s="164" t="s">
        <v>7934</v>
      </c>
      <c r="BB7560" s="164">
        <v>9.9169999999999998</v>
      </c>
      <c r="BC7560" s="82">
        <f t="shared" si="135"/>
        <v>11.99957</v>
      </c>
    </row>
    <row r="7561" spans="53:55" x14ac:dyDescent="0.25">
      <c r="BA7561" s="164" t="s">
        <v>7935</v>
      </c>
      <c r="BB7561" s="164">
        <v>9.9169999999999998</v>
      </c>
      <c r="BC7561" s="82">
        <f t="shared" si="135"/>
        <v>11.99957</v>
      </c>
    </row>
    <row r="7562" spans="53:55" x14ac:dyDescent="0.25">
      <c r="BA7562" s="164" t="s">
        <v>7936</v>
      </c>
      <c r="BB7562" s="164">
        <v>9.9169999999999998</v>
      </c>
      <c r="BC7562" s="82">
        <f t="shared" si="135"/>
        <v>11.99957</v>
      </c>
    </row>
    <row r="7563" spans="53:55" x14ac:dyDescent="0.25">
      <c r="BA7563" s="164" t="s">
        <v>7937</v>
      </c>
      <c r="BB7563" s="164">
        <v>9.9169999999999998</v>
      </c>
      <c r="BC7563" s="82">
        <f t="shared" si="135"/>
        <v>11.99957</v>
      </c>
    </row>
    <row r="7564" spans="53:55" x14ac:dyDescent="0.25">
      <c r="BA7564" s="164" t="s">
        <v>7938</v>
      </c>
      <c r="BB7564" s="164">
        <v>9.9169999999999998</v>
      </c>
      <c r="BC7564" s="82">
        <f t="shared" si="135"/>
        <v>11.99957</v>
      </c>
    </row>
    <row r="7565" spans="53:55" x14ac:dyDescent="0.25">
      <c r="BA7565" s="164" t="s">
        <v>7939</v>
      </c>
      <c r="BB7565" s="164">
        <v>9.9169999999999998</v>
      </c>
      <c r="BC7565" s="82">
        <f t="shared" si="135"/>
        <v>11.99957</v>
      </c>
    </row>
    <row r="7566" spans="53:55" x14ac:dyDescent="0.25">
      <c r="BA7566" s="164" t="s">
        <v>7940</v>
      </c>
      <c r="BB7566" s="164">
        <v>12.397</v>
      </c>
      <c r="BC7566" s="82">
        <f t="shared" si="135"/>
        <v>15.00037</v>
      </c>
    </row>
    <row r="7567" spans="53:55" x14ac:dyDescent="0.25">
      <c r="BA7567" s="164" t="s">
        <v>7941</v>
      </c>
      <c r="BB7567" s="164">
        <v>14.875999999999999</v>
      </c>
      <c r="BC7567" s="82">
        <f t="shared" si="135"/>
        <v>17.999959999999998</v>
      </c>
    </row>
    <row r="7568" spans="53:55" x14ac:dyDescent="0.25">
      <c r="BA7568" s="164" t="s">
        <v>7942</v>
      </c>
      <c r="BB7568" s="164">
        <v>4.9589999999999996</v>
      </c>
      <c r="BC7568" s="82">
        <f t="shared" si="135"/>
        <v>6.0003899999999994</v>
      </c>
    </row>
    <row r="7569" spans="53:55" x14ac:dyDescent="0.25">
      <c r="BA7569" s="164" t="s">
        <v>7943</v>
      </c>
      <c r="BB7569" s="164">
        <v>4.1319999999999997</v>
      </c>
      <c r="BC7569" s="82">
        <f t="shared" si="135"/>
        <v>4.9997199999999991</v>
      </c>
    </row>
    <row r="7570" spans="53:55" x14ac:dyDescent="0.25">
      <c r="BA7570" s="164" t="s">
        <v>7944</v>
      </c>
      <c r="BB7570" s="164">
        <v>12.397</v>
      </c>
      <c r="BC7570" s="82">
        <f t="shared" si="135"/>
        <v>15.00037</v>
      </c>
    </row>
    <row r="7571" spans="53:55" x14ac:dyDescent="0.25">
      <c r="BA7571" s="164" t="s">
        <v>7945</v>
      </c>
      <c r="BB7571" s="164">
        <v>9.9169999999999998</v>
      </c>
      <c r="BC7571" s="82">
        <f t="shared" si="135"/>
        <v>11.99957</v>
      </c>
    </row>
    <row r="7572" spans="53:55" x14ac:dyDescent="0.25">
      <c r="BA7572" s="164" t="s">
        <v>7946</v>
      </c>
      <c r="BB7572" s="164">
        <v>4.1319999999999997</v>
      </c>
      <c r="BC7572" s="82">
        <f t="shared" si="135"/>
        <v>4.9997199999999991</v>
      </c>
    </row>
    <row r="7573" spans="53:55" x14ac:dyDescent="0.25">
      <c r="BA7573" s="164" t="s">
        <v>7947</v>
      </c>
      <c r="BB7573" s="164">
        <v>4.1319999999999997</v>
      </c>
      <c r="BC7573" s="82">
        <f t="shared" si="135"/>
        <v>4.9997199999999991</v>
      </c>
    </row>
    <row r="7574" spans="53:55" x14ac:dyDescent="0.25">
      <c r="BA7574" s="164" t="s">
        <v>7948</v>
      </c>
      <c r="BB7574" s="164">
        <v>4.1319999999999997</v>
      </c>
      <c r="BC7574" s="82">
        <f t="shared" si="135"/>
        <v>4.9997199999999991</v>
      </c>
    </row>
    <row r="7575" spans="53:55" x14ac:dyDescent="0.25">
      <c r="BA7575" s="164" t="s">
        <v>7949</v>
      </c>
      <c r="BB7575" s="164">
        <v>9.9169999999999998</v>
      </c>
      <c r="BC7575" s="82">
        <f t="shared" si="135"/>
        <v>11.99957</v>
      </c>
    </row>
    <row r="7576" spans="53:55" x14ac:dyDescent="0.25">
      <c r="BA7576" s="164" t="s">
        <v>7950</v>
      </c>
      <c r="BB7576" s="164">
        <v>12.397</v>
      </c>
      <c r="BC7576" s="82">
        <f t="shared" si="135"/>
        <v>15.00037</v>
      </c>
    </row>
    <row r="7577" spans="53:55" x14ac:dyDescent="0.25">
      <c r="BA7577" s="164" t="s">
        <v>7951</v>
      </c>
      <c r="BB7577" s="164">
        <v>12.397</v>
      </c>
      <c r="BC7577" s="82">
        <f t="shared" si="135"/>
        <v>15.00037</v>
      </c>
    </row>
    <row r="7578" spans="53:55" x14ac:dyDescent="0.25">
      <c r="BA7578" s="164" t="s">
        <v>7952</v>
      </c>
      <c r="BB7578" s="164">
        <v>12.397</v>
      </c>
      <c r="BC7578" s="82">
        <f t="shared" si="135"/>
        <v>15.00037</v>
      </c>
    </row>
    <row r="7579" spans="53:55" x14ac:dyDescent="0.25">
      <c r="BA7579" s="164" t="s">
        <v>7953</v>
      </c>
      <c r="BB7579" s="164">
        <v>12.397</v>
      </c>
      <c r="BC7579" s="82">
        <f t="shared" si="135"/>
        <v>15.00037</v>
      </c>
    </row>
    <row r="7580" spans="53:55" x14ac:dyDescent="0.25">
      <c r="BA7580" s="164" t="s">
        <v>7954</v>
      </c>
      <c r="BB7580" s="164">
        <v>9.9169999999999998</v>
      </c>
      <c r="BC7580" s="82">
        <f t="shared" si="135"/>
        <v>11.99957</v>
      </c>
    </row>
    <row r="7581" spans="53:55" x14ac:dyDescent="0.25">
      <c r="BA7581" s="164" t="s">
        <v>7955</v>
      </c>
      <c r="BB7581" s="164">
        <v>9.9169999999999998</v>
      </c>
      <c r="BC7581" s="82">
        <f t="shared" si="135"/>
        <v>11.99957</v>
      </c>
    </row>
    <row r="7582" spans="53:55" x14ac:dyDescent="0.25">
      <c r="BA7582" s="164" t="s">
        <v>7956</v>
      </c>
      <c r="BB7582" s="164">
        <v>12.397</v>
      </c>
      <c r="BC7582" s="82">
        <f t="shared" si="135"/>
        <v>15.00037</v>
      </c>
    </row>
    <row r="7583" spans="53:55" x14ac:dyDescent="0.25">
      <c r="BA7583" s="164" t="s">
        <v>7957</v>
      </c>
      <c r="BB7583" s="164">
        <v>14.875999999999999</v>
      </c>
      <c r="BC7583" s="82">
        <f t="shared" si="135"/>
        <v>17.999959999999998</v>
      </c>
    </row>
    <row r="7584" spans="53:55" x14ac:dyDescent="0.25">
      <c r="BA7584" s="164" t="s">
        <v>7958</v>
      </c>
      <c r="BB7584" s="164">
        <v>4.9589999999999996</v>
      </c>
      <c r="BC7584" s="82">
        <f t="shared" si="135"/>
        <v>6.0003899999999994</v>
      </c>
    </row>
    <row r="7585" spans="53:55" x14ac:dyDescent="0.25">
      <c r="BA7585" s="164" t="s">
        <v>7959</v>
      </c>
      <c r="BB7585" s="164">
        <v>4.1319999999999997</v>
      </c>
      <c r="BC7585" s="82">
        <f t="shared" si="135"/>
        <v>4.9997199999999991</v>
      </c>
    </row>
    <row r="7586" spans="53:55" x14ac:dyDescent="0.25">
      <c r="BA7586" s="164" t="s">
        <v>7960</v>
      </c>
      <c r="BB7586" s="164">
        <v>5.99</v>
      </c>
      <c r="BC7586" s="82">
        <f t="shared" si="135"/>
        <v>7.2479000000000005</v>
      </c>
    </row>
    <row r="7587" spans="53:55" x14ac:dyDescent="0.25">
      <c r="BA7587" s="164" t="s">
        <v>7961</v>
      </c>
      <c r="BB7587" s="164">
        <v>57.85</v>
      </c>
      <c r="BC7587" s="82">
        <f t="shared" si="135"/>
        <v>69.998499999999993</v>
      </c>
    </row>
    <row r="7588" spans="53:55" x14ac:dyDescent="0.25">
      <c r="BA7588" s="164" t="s">
        <v>7962</v>
      </c>
      <c r="BB7588" s="164">
        <v>60.48</v>
      </c>
      <c r="BC7588" s="82">
        <f t="shared" si="135"/>
        <v>73.180799999999991</v>
      </c>
    </row>
    <row r="7589" spans="53:55" x14ac:dyDescent="0.25">
      <c r="BA7589" s="164" t="s">
        <v>7963</v>
      </c>
      <c r="BB7589" s="164">
        <v>90.91</v>
      </c>
      <c r="BC7589" s="82">
        <f t="shared" si="135"/>
        <v>110.00109999999999</v>
      </c>
    </row>
    <row r="7590" spans="53:55" x14ac:dyDescent="0.25">
      <c r="BA7590" s="164" t="s">
        <v>7964</v>
      </c>
      <c r="BB7590" s="164">
        <v>37.799999999999997</v>
      </c>
      <c r="BC7590" s="82">
        <f t="shared" si="135"/>
        <v>45.737999999999992</v>
      </c>
    </row>
    <row r="7591" spans="53:55" x14ac:dyDescent="0.25">
      <c r="BA7591" s="164" t="s">
        <v>7965</v>
      </c>
      <c r="BB7591" s="164">
        <v>46.26</v>
      </c>
      <c r="BC7591" s="82">
        <f t="shared" si="135"/>
        <v>55.974599999999995</v>
      </c>
    </row>
    <row r="7592" spans="53:55" x14ac:dyDescent="0.25">
      <c r="BA7592" s="164" t="s">
        <v>7966</v>
      </c>
      <c r="BB7592" s="164">
        <v>46.26</v>
      </c>
      <c r="BC7592" s="82">
        <f t="shared" si="135"/>
        <v>55.974599999999995</v>
      </c>
    </row>
    <row r="7593" spans="53:55" x14ac:dyDescent="0.25">
      <c r="BA7593" s="164" t="s">
        <v>7967</v>
      </c>
      <c r="BB7593" s="164">
        <v>46.26</v>
      </c>
      <c r="BC7593" s="82">
        <f t="shared" si="135"/>
        <v>55.974599999999995</v>
      </c>
    </row>
    <row r="7594" spans="53:55" x14ac:dyDescent="0.25">
      <c r="BA7594" s="164" t="s">
        <v>7968</v>
      </c>
      <c r="BB7594" s="164"/>
      <c r="BC7594" s="82">
        <f t="shared" si="135"/>
        <v>0</v>
      </c>
    </row>
    <row r="7595" spans="53:55" x14ac:dyDescent="0.25">
      <c r="BA7595" s="164" t="s">
        <v>7969</v>
      </c>
      <c r="BB7595" s="164"/>
      <c r="BC7595" s="82">
        <f t="shared" si="135"/>
        <v>0</v>
      </c>
    </row>
    <row r="7596" spans="53:55" x14ac:dyDescent="0.25">
      <c r="BA7596" s="164" t="s">
        <v>7970</v>
      </c>
      <c r="BB7596" s="164"/>
      <c r="BC7596" s="82">
        <f t="shared" si="135"/>
        <v>0</v>
      </c>
    </row>
    <row r="7597" spans="53:55" x14ac:dyDescent="0.25">
      <c r="BA7597" s="164" t="s">
        <v>7971</v>
      </c>
      <c r="BB7597" s="164"/>
      <c r="BC7597" s="82">
        <f t="shared" si="135"/>
        <v>0</v>
      </c>
    </row>
    <row r="7598" spans="53:55" x14ac:dyDescent="0.25">
      <c r="BA7598" s="164" t="s">
        <v>7972</v>
      </c>
      <c r="BB7598" s="164"/>
      <c r="BC7598" s="82">
        <f t="shared" si="135"/>
        <v>0</v>
      </c>
    </row>
    <row r="7599" spans="53:55" x14ac:dyDescent="0.25">
      <c r="BA7599" s="164" t="s">
        <v>7973</v>
      </c>
      <c r="BB7599" s="164"/>
      <c r="BC7599" s="82">
        <f t="shared" si="135"/>
        <v>0</v>
      </c>
    </row>
    <row r="7600" spans="53:55" x14ac:dyDescent="0.25">
      <c r="BA7600" s="164" t="s">
        <v>7974</v>
      </c>
      <c r="BB7600" s="164">
        <v>429.75</v>
      </c>
      <c r="BC7600" s="82">
        <f t="shared" si="135"/>
        <v>519.99749999999995</v>
      </c>
    </row>
    <row r="7601" spans="53:55" x14ac:dyDescent="0.25">
      <c r="BA7601" s="164" t="s">
        <v>7975</v>
      </c>
      <c r="BB7601" s="164">
        <v>475.21</v>
      </c>
      <c r="BC7601" s="82">
        <f t="shared" si="135"/>
        <v>575.00409999999999</v>
      </c>
    </row>
    <row r="7602" spans="53:55" x14ac:dyDescent="0.25">
      <c r="BA7602" s="164" t="s">
        <v>7976</v>
      </c>
      <c r="BB7602" s="164">
        <v>429.75</v>
      </c>
      <c r="BC7602" s="82">
        <f t="shared" si="135"/>
        <v>519.99749999999995</v>
      </c>
    </row>
    <row r="7603" spans="53:55" x14ac:dyDescent="0.25">
      <c r="BA7603" s="164" t="s">
        <v>7977</v>
      </c>
      <c r="BB7603" s="164">
        <v>475.21</v>
      </c>
      <c r="BC7603" s="82">
        <f t="shared" si="135"/>
        <v>575.00409999999999</v>
      </c>
    </row>
    <row r="7604" spans="53:55" x14ac:dyDescent="0.25">
      <c r="BA7604" s="164" t="s">
        <v>7978</v>
      </c>
      <c r="BB7604" s="164">
        <v>45.45</v>
      </c>
      <c r="BC7604" s="82">
        <f t="shared" si="135"/>
        <v>54.994500000000002</v>
      </c>
    </row>
    <row r="7605" spans="53:55" x14ac:dyDescent="0.25">
      <c r="BA7605" s="164" t="s">
        <v>7979</v>
      </c>
      <c r="BB7605" s="164">
        <v>32.231000000000002</v>
      </c>
      <c r="BC7605" s="82">
        <f t="shared" si="135"/>
        <v>38.999510000000001</v>
      </c>
    </row>
    <row r="7606" spans="53:55" x14ac:dyDescent="0.25">
      <c r="BA7606" s="164" t="s">
        <v>7980</v>
      </c>
      <c r="BB7606" s="164">
        <v>15.702</v>
      </c>
      <c r="BC7606" s="82">
        <f t="shared" si="135"/>
        <v>18.999420000000001</v>
      </c>
    </row>
    <row r="7607" spans="53:55" x14ac:dyDescent="0.25">
      <c r="BA7607" s="164" t="s">
        <v>7981</v>
      </c>
      <c r="BB7607" s="164">
        <v>56.198</v>
      </c>
      <c r="BC7607" s="82">
        <f t="shared" si="135"/>
        <v>67.999579999999995</v>
      </c>
    </row>
    <row r="7608" spans="53:55" x14ac:dyDescent="0.25">
      <c r="BA7608" s="164" t="s">
        <v>7982</v>
      </c>
      <c r="BB7608" s="164">
        <v>45.25</v>
      </c>
      <c r="BC7608" s="82">
        <f t="shared" si="135"/>
        <v>54.752499999999998</v>
      </c>
    </row>
    <row r="7609" spans="53:55" x14ac:dyDescent="0.25">
      <c r="BA7609" s="164" t="s">
        <v>7983</v>
      </c>
      <c r="BB7609" s="164">
        <v>3925.62</v>
      </c>
      <c r="BC7609" s="82">
        <f t="shared" si="135"/>
        <v>4750.0001999999995</v>
      </c>
    </row>
    <row r="7610" spans="53:55" x14ac:dyDescent="0.25">
      <c r="BA7610" s="164" t="s">
        <v>7984</v>
      </c>
      <c r="BB7610" s="164">
        <v>70.248000000000005</v>
      </c>
      <c r="BC7610" s="82">
        <f t="shared" si="135"/>
        <v>85.000079999999997</v>
      </c>
    </row>
    <row r="7611" spans="53:55" x14ac:dyDescent="0.25">
      <c r="BA7611" s="164" t="s">
        <v>7985</v>
      </c>
      <c r="BB7611" s="164">
        <v>366.12</v>
      </c>
      <c r="BC7611" s="82">
        <f t="shared" si="135"/>
        <v>443.0052</v>
      </c>
    </row>
    <row r="7612" spans="53:55" x14ac:dyDescent="0.25">
      <c r="BA7612" s="164" t="s">
        <v>7986</v>
      </c>
      <c r="BB7612" s="164">
        <v>3359.5</v>
      </c>
      <c r="BC7612" s="82">
        <f t="shared" si="135"/>
        <v>4064.9949999999999</v>
      </c>
    </row>
    <row r="7613" spans="53:55" x14ac:dyDescent="0.25">
      <c r="BA7613" s="164" t="s">
        <v>7987</v>
      </c>
      <c r="BB7613" s="164">
        <v>3359.5</v>
      </c>
      <c r="BC7613" s="82">
        <f t="shared" si="135"/>
        <v>4064.9949999999999</v>
      </c>
    </row>
    <row r="7614" spans="53:55" x14ac:dyDescent="0.25">
      <c r="BA7614" s="164" t="s">
        <v>7988</v>
      </c>
      <c r="BB7614" s="164">
        <v>3359.5</v>
      </c>
      <c r="BC7614" s="82">
        <f t="shared" si="135"/>
        <v>4064.9949999999999</v>
      </c>
    </row>
    <row r="7615" spans="53:55" x14ac:dyDescent="0.25">
      <c r="BA7615" s="164" t="s">
        <v>7989</v>
      </c>
      <c r="BB7615" s="164">
        <v>1</v>
      </c>
      <c r="BC7615" s="82">
        <f t="shared" si="135"/>
        <v>1.21</v>
      </c>
    </row>
    <row r="7616" spans="53:55" x14ac:dyDescent="0.25">
      <c r="BA7616" s="164" t="s">
        <v>7990</v>
      </c>
      <c r="BB7616" s="164">
        <v>1</v>
      </c>
      <c r="BC7616" s="82">
        <f t="shared" si="135"/>
        <v>1.21</v>
      </c>
    </row>
    <row r="7617" spans="53:55" x14ac:dyDescent="0.25">
      <c r="BA7617" s="164" t="s">
        <v>7991</v>
      </c>
      <c r="BB7617" s="164">
        <v>1</v>
      </c>
      <c r="BC7617" s="82">
        <f t="shared" si="135"/>
        <v>1.21</v>
      </c>
    </row>
    <row r="7618" spans="53:55" x14ac:dyDescent="0.25">
      <c r="BA7618" s="164" t="s">
        <v>7992</v>
      </c>
      <c r="BB7618" s="164">
        <v>1</v>
      </c>
      <c r="BC7618" s="82">
        <f t="shared" si="135"/>
        <v>1.21</v>
      </c>
    </row>
    <row r="7619" spans="53:55" x14ac:dyDescent="0.25">
      <c r="BA7619" s="164" t="s">
        <v>7993</v>
      </c>
      <c r="BB7619" s="164">
        <v>1</v>
      </c>
      <c r="BC7619" s="82">
        <f t="shared" ref="BC7619:BC7682" si="136">BB7619*1.21</f>
        <v>1.21</v>
      </c>
    </row>
    <row r="7620" spans="53:55" x14ac:dyDescent="0.25">
      <c r="BA7620" s="164" t="s">
        <v>7994</v>
      </c>
      <c r="BB7620" s="164">
        <v>1</v>
      </c>
      <c r="BC7620" s="82">
        <f t="shared" si="136"/>
        <v>1.21</v>
      </c>
    </row>
    <row r="7621" spans="53:55" x14ac:dyDescent="0.25">
      <c r="BA7621" s="164" t="s">
        <v>7995</v>
      </c>
      <c r="BB7621" s="164">
        <v>1</v>
      </c>
      <c r="BC7621" s="82">
        <f t="shared" si="136"/>
        <v>1.21</v>
      </c>
    </row>
    <row r="7622" spans="53:55" x14ac:dyDescent="0.25">
      <c r="BA7622" s="164" t="s">
        <v>7996</v>
      </c>
      <c r="BB7622" s="164">
        <v>1</v>
      </c>
      <c r="BC7622" s="82">
        <f t="shared" si="136"/>
        <v>1.21</v>
      </c>
    </row>
    <row r="7623" spans="53:55" x14ac:dyDescent="0.25">
      <c r="BA7623" s="164" t="s">
        <v>7997</v>
      </c>
      <c r="BB7623" s="164">
        <v>1</v>
      </c>
      <c r="BC7623" s="82">
        <f t="shared" si="136"/>
        <v>1.21</v>
      </c>
    </row>
    <row r="7624" spans="53:55" x14ac:dyDescent="0.25">
      <c r="BA7624" s="164" t="s">
        <v>7998</v>
      </c>
      <c r="BB7624" s="164">
        <v>1</v>
      </c>
      <c r="BC7624" s="82">
        <f t="shared" si="136"/>
        <v>1.21</v>
      </c>
    </row>
    <row r="7625" spans="53:55" x14ac:dyDescent="0.25">
      <c r="BA7625" s="164" t="s">
        <v>7999</v>
      </c>
      <c r="BB7625" s="164">
        <v>1900</v>
      </c>
      <c r="BC7625" s="82">
        <f t="shared" si="136"/>
        <v>2299</v>
      </c>
    </row>
    <row r="7626" spans="53:55" x14ac:dyDescent="0.25">
      <c r="BA7626" s="164" t="s">
        <v>8000</v>
      </c>
      <c r="BB7626" s="164">
        <v>2785.1239999999998</v>
      </c>
      <c r="BC7626" s="82">
        <f t="shared" si="136"/>
        <v>3370.0000399999994</v>
      </c>
    </row>
    <row r="7627" spans="53:55" x14ac:dyDescent="0.25">
      <c r="BA7627" s="164" t="s">
        <v>8001</v>
      </c>
      <c r="BB7627" s="164">
        <v>3104.1320000000001</v>
      </c>
      <c r="BC7627" s="82">
        <f t="shared" si="136"/>
        <v>3755.9997199999998</v>
      </c>
    </row>
    <row r="7628" spans="53:55" x14ac:dyDescent="0.25">
      <c r="BA7628" s="164" t="s">
        <v>8002</v>
      </c>
      <c r="BB7628" s="164">
        <v>3221.4879999999998</v>
      </c>
      <c r="BC7628" s="82">
        <f t="shared" si="136"/>
        <v>3898.0004799999997</v>
      </c>
    </row>
    <row r="7629" spans="53:55" x14ac:dyDescent="0.25">
      <c r="BA7629" s="164" t="s">
        <v>8003</v>
      </c>
      <c r="BB7629" s="164">
        <v>3858.6779999999999</v>
      </c>
      <c r="BC7629" s="82">
        <f t="shared" si="136"/>
        <v>4669.0003799999995</v>
      </c>
    </row>
    <row r="7630" spans="53:55" x14ac:dyDescent="0.25">
      <c r="BA7630" s="164" t="s">
        <v>8004</v>
      </c>
      <c r="BB7630" s="164">
        <v>4593.3879999999999</v>
      </c>
      <c r="BC7630" s="82">
        <f t="shared" si="136"/>
        <v>5557.9994799999995</v>
      </c>
    </row>
    <row r="7631" spans="53:55" x14ac:dyDescent="0.25">
      <c r="BA7631" s="164" t="s">
        <v>8005</v>
      </c>
      <c r="BB7631" s="164">
        <v>9999</v>
      </c>
      <c r="BC7631" s="82">
        <f t="shared" si="136"/>
        <v>12098.789999999999</v>
      </c>
    </row>
    <row r="7632" spans="53:55" x14ac:dyDescent="0.25">
      <c r="BA7632" s="164" t="s">
        <v>8006</v>
      </c>
      <c r="BB7632" s="164">
        <v>103.306</v>
      </c>
      <c r="BC7632" s="82">
        <f t="shared" si="136"/>
        <v>125.00026</v>
      </c>
    </row>
    <row r="7633" spans="53:55" x14ac:dyDescent="0.25">
      <c r="BA7633" s="164" t="s">
        <v>8007</v>
      </c>
      <c r="BB7633" s="164">
        <v>61.982999999999997</v>
      </c>
      <c r="BC7633" s="82">
        <f t="shared" si="136"/>
        <v>74.99942999999999</v>
      </c>
    </row>
    <row r="7634" spans="53:55" x14ac:dyDescent="0.25">
      <c r="BA7634" s="164" t="s">
        <v>8008</v>
      </c>
      <c r="BB7634" s="164">
        <v>123.97</v>
      </c>
      <c r="BC7634" s="82">
        <f t="shared" si="136"/>
        <v>150.00369999999998</v>
      </c>
    </row>
    <row r="7635" spans="53:55" x14ac:dyDescent="0.25">
      <c r="BA7635" s="164" t="s">
        <v>8009</v>
      </c>
      <c r="BB7635" s="164">
        <v>136.36000000000001</v>
      </c>
      <c r="BC7635" s="82">
        <f t="shared" si="136"/>
        <v>164.99560000000002</v>
      </c>
    </row>
    <row r="7636" spans="53:55" x14ac:dyDescent="0.25">
      <c r="BA7636" s="164" t="s">
        <v>8010</v>
      </c>
      <c r="BB7636" s="164">
        <v>138.84299999999999</v>
      </c>
      <c r="BC7636" s="82">
        <f t="shared" si="136"/>
        <v>168.00002999999998</v>
      </c>
    </row>
    <row r="7637" spans="53:55" x14ac:dyDescent="0.25">
      <c r="BA7637" s="164" t="s">
        <v>8011</v>
      </c>
      <c r="BB7637" s="164">
        <v>280.99200000000002</v>
      </c>
      <c r="BC7637" s="82">
        <f t="shared" si="136"/>
        <v>340.00031999999999</v>
      </c>
    </row>
    <row r="7638" spans="53:55" x14ac:dyDescent="0.25">
      <c r="BA7638" s="164" t="s">
        <v>8012</v>
      </c>
      <c r="BB7638" s="164">
        <v>152.88999999999999</v>
      </c>
      <c r="BC7638" s="82">
        <f t="shared" si="136"/>
        <v>184.99689999999998</v>
      </c>
    </row>
    <row r="7639" spans="53:55" x14ac:dyDescent="0.25">
      <c r="BA7639" s="164" t="s">
        <v>8013</v>
      </c>
      <c r="BB7639" s="164">
        <v>165.29</v>
      </c>
      <c r="BC7639" s="82">
        <f t="shared" si="136"/>
        <v>200.00089999999997</v>
      </c>
    </row>
    <row r="7640" spans="53:55" x14ac:dyDescent="0.25">
      <c r="BA7640" s="164" t="s">
        <v>8014</v>
      </c>
      <c r="BB7640" s="164">
        <v>181.82</v>
      </c>
      <c r="BC7640" s="82">
        <f t="shared" si="136"/>
        <v>220.00219999999999</v>
      </c>
    </row>
    <row r="7641" spans="53:55" x14ac:dyDescent="0.25">
      <c r="BA7641" s="164" t="s">
        <v>8015</v>
      </c>
      <c r="BB7641" s="164">
        <v>210.74</v>
      </c>
      <c r="BC7641" s="82">
        <f t="shared" si="136"/>
        <v>254.99539999999999</v>
      </c>
    </row>
    <row r="7642" spans="53:55" x14ac:dyDescent="0.25">
      <c r="BA7642" s="164" t="s">
        <v>8016</v>
      </c>
      <c r="BB7642" s="164">
        <v>185.95</v>
      </c>
      <c r="BC7642" s="82">
        <f t="shared" si="136"/>
        <v>224.99949999999998</v>
      </c>
    </row>
    <row r="7643" spans="53:55" x14ac:dyDescent="0.25">
      <c r="BA7643" s="164" t="s">
        <v>8017</v>
      </c>
      <c r="BB7643" s="164">
        <v>181.82</v>
      </c>
      <c r="BC7643" s="82">
        <f t="shared" si="136"/>
        <v>220.00219999999999</v>
      </c>
    </row>
    <row r="7644" spans="53:55" x14ac:dyDescent="0.25">
      <c r="BA7644" s="164" t="s">
        <v>8018</v>
      </c>
      <c r="BB7644" s="164">
        <v>98.35</v>
      </c>
      <c r="BC7644" s="82">
        <f t="shared" si="136"/>
        <v>119.00349999999999</v>
      </c>
    </row>
    <row r="7645" spans="53:55" x14ac:dyDescent="0.25">
      <c r="BA7645" s="164" t="s">
        <v>8019</v>
      </c>
      <c r="BB7645" s="164">
        <v>114.876</v>
      </c>
      <c r="BC7645" s="82">
        <f t="shared" si="136"/>
        <v>138.99996000000002</v>
      </c>
    </row>
    <row r="7646" spans="53:55" x14ac:dyDescent="0.25">
      <c r="BA7646" s="164" t="s">
        <v>8020</v>
      </c>
      <c r="BB7646" s="164">
        <v>131.405</v>
      </c>
      <c r="BC7646" s="82">
        <f t="shared" si="136"/>
        <v>159.00004999999999</v>
      </c>
    </row>
    <row r="7647" spans="53:55" x14ac:dyDescent="0.25">
      <c r="BA7647" s="164" t="s">
        <v>8021</v>
      </c>
      <c r="BB7647" s="164">
        <v>136.364</v>
      </c>
      <c r="BC7647" s="82">
        <f t="shared" si="136"/>
        <v>165.00044</v>
      </c>
    </row>
    <row r="7648" spans="53:55" x14ac:dyDescent="0.25">
      <c r="BA7648" s="164" t="s">
        <v>8022</v>
      </c>
      <c r="BB7648" s="164">
        <v>214.05</v>
      </c>
      <c r="BC7648" s="82">
        <f t="shared" si="136"/>
        <v>259.00049999999999</v>
      </c>
    </row>
    <row r="7649" spans="53:55" x14ac:dyDescent="0.25">
      <c r="BA7649" s="164" t="s">
        <v>8023</v>
      </c>
      <c r="BB7649" s="164">
        <v>197.52</v>
      </c>
      <c r="BC7649" s="82">
        <f t="shared" si="136"/>
        <v>238.9992</v>
      </c>
    </row>
    <row r="7650" spans="53:55" x14ac:dyDescent="0.25">
      <c r="BA7650" s="164" t="s">
        <v>8024</v>
      </c>
      <c r="BB7650" s="164">
        <v>177.69</v>
      </c>
      <c r="BC7650" s="82">
        <f t="shared" si="136"/>
        <v>215.00489999999999</v>
      </c>
    </row>
    <row r="7651" spans="53:55" x14ac:dyDescent="0.25">
      <c r="BA7651" s="164" t="s">
        <v>8025</v>
      </c>
      <c r="BB7651" s="164">
        <v>260.33</v>
      </c>
      <c r="BC7651" s="82">
        <f t="shared" si="136"/>
        <v>314.99929999999995</v>
      </c>
    </row>
    <row r="7652" spans="53:55" x14ac:dyDescent="0.25">
      <c r="BA7652" s="164" t="s">
        <v>8026</v>
      </c>
      <c r="BB7652" s="164">
        <v>268.59500000000003</v>
      </c>
      <c r="BC7652" s="82">
        <f t="shared" si="136"/>
        <v>324.99995000000001</v>
      </c>
    </row>
    <row r="7653" spans="53:55" x14ac:dyDescent="0.25">
      <c r="BA7653" s="164" t="s">
        <v>8027</v>
      </c>
      <c r="BB7653" s="164">
        <v>288.43</v>
      </c>
      <c r="BC7653" s="82">
        <f t="shared" si="136"/>
        <v>349.00029999999998</v>
      </c>
    </row>
    <row r="7654" spans="53:55" x14ac:dyDescent="0.25">
      <c r="BA7654" s="164" t="s">
        <v>8028</v>
      </c>
      <c r="BB7654" s="164">
        <v>359.5</v>
      </c>
      <c r="BC7654" s="82">
        <f t="shared" si="136"/>
        <v>434.995</v>
      </c>
    </row>
    <row r="7655" spans="53:55" x14ac:dyDescent="0.25">
      <c r="BA7655" s="164" t="s">
        <v>8029</v>
      </c>
      <c r="BB7655" s="164">
        <v>607.43799999999999</v>
      </c>
      <c r="BC7655" s="82">
        <f t="shared" si="136"/>
        <v>734.99997999999994</v>
      </c>
    </row>
    <row r="7656" spans="53:55" x14ac:dyDescent="0.25">
      <c r="BA7656" s="164" t="s">
        <v>8030</v>
      </c>
      <c r="BB7656" s="164">
        <v>710.74400000000003</v>
      </c>
      <c r="BC7656" s="82">
        <f t="shared" si="136"/>
        <v>860.00023999999996</v>
      </c>
    </row>
    <row r="7657" spans="53:55" x14ac:dyDescent="0.25">
      <c r="BA7657" s="164" t="s">
        <v>8031</v>
      </c>
      <c r="BB7657" s="164">
        <v>189.256</v>
      </c>
      <c r="BC7657" s="82">
        <f t="shared" si="136"/>
        <v>228.99975999999998</v>
      </c>
    </row>
    <row r="7658" spans="53:55" x14ac:dyDescent="0.25">
      <c r="BA7658" s="164" t="s">
        <v>8032</v>
      </c>
      <c r="BB7658" s="164">
        <v>314.05</v>
      </c>
      <c r="BC7658" s="82">
        <f t="shared" si="136"/>
        <v>380.00049999999999</v>
      </c>
    </row>
    <row r="7659" spans="53:55" x14ac:dyDescent="0.25">
      <c r="BA7659" s="164" t="s">
        <v>8033</v>
      </c>
      <c r="BB7659" s="164">
        <v>247.107</v>
      </c>
      <c r="BC7659" s="82">
        <f t="shared" si="136"/>
        <v>298.99946999999997</v>
      </c>
    </row>
    <row r="7660" spans="53:55" x14ac:dyDescent="0.25">
      <c r="BA7660" s="164" t="s">
        <v>8034</v>
      </c>
      <c r="BB7660" s="164">
        <v>13.223000000000001</v>
      </c>
      <c r="BC7660" s="82">
        <f t="shared" si="136"/>
        <v>15.999830000000001</v>
      </c>
    </row>
    <row r="7661" spans="53:55" x14ac:dyDescent="0.25">
      <c r="BA7661" s="164" t="s">
        <v>8035</v>
      </c>
      <c r="BB7661" s="164">
        <v>519.83500000000004</v>
      </c>
      <c r="BC7661" s="82">
        <f t="shared" si="136"/>
        <v>629.00035000000003</v>
      </c>
    </row>
    <row r="7662" spans="53:55" x14ac:dyDescent="0.25">
      <c r="BA7662" s="164" t="s">
        <v>8036</v>
      </c>
      <c r="BB7662" s="164">
        <v>268.59500000000003</v>
      </c>
      <c r="BC7662" s="82">
        <f t="shared" si="136"/>
        <v>324.99995000000001</v>
      </c>
    </row>
    <row r="7663" spans="53:55" x14ac:dyDescent="0.25">
      <c r="BA7663" s="164" t="s">
        <v>8037</v>
      </c>
      <c r="BB7663" s="164">
        <v>313.22000000000003</v>
      </c>
      <c r="BC7663" s="82">
        <f t="shared" si="136"/>
        <v>378.99620000000004</v>
      </c>
    </row>
    <row r="7664" spans="53:55" x14ac:dyDescent="0.25">
      <c r="BA7664" s="164" t="s">
        <v>8038</v>
      </c>
      <c r="BB7664" s="164">
        <v>362.81</v>
      </c>
      <c r="BC7664" s="82">
        <f t="shared" si="136"/>
        <v>439.00009999999997</v>
      </c>
    </row>
    <row r="7665" spans="53:55" x14ac:dyDescent="0.25">
      <c r="BA7665" s="164" t="s">
        <v>8039</v>
      </c>
      <c r="BB7665" s="164">
        <v>73.554000000000002</v>
      </c>
      <c r="BC7665" s="82">
        <f t="shared" si="136"/>
        <v>89.000339999999994</v>
      </c>
    </row>
    <row r="7666" spans="53:55" x14ac:dyDescent="0.25">
      <c r="BA7666" s="164" t="s">
        <v>8040</v>
      </c>
      <c r="BB7666" s="164">
        <v>16.489999999999998</v>
      </c>
      <c r="BC7666" s="82">
        <f t="shared" si="136"/>
        <v>19.952899999999996</v>
      </c>
    </row>
    <row r="7667" spans="53:55" x14ac:dyDescent="0.25">
      <c r="BA7667" s="164" t="s">
        <v>8041</v>
      </c>
      <c r="BB7667" s="164">
        <v>12.355</v>
      </c>
      <c r="BC7667" s="82">
        <f t="shared" si="136"/>
        <v>14.94955</v>
      </c>
    </row>
    <row r="7668" spans="53:55" x14ac:dyDescent="0.25">
      <c r="BA7668" s="164" t="s">
        <v>8042</v>
      </c>
      <c r="BB7668" s="164">
        <v>12.355</v>
      </c>
      <c r="BC7668" s="82">
        <f t="shared" si="136"/>
        <v>14.94955</v>
      </c>
    </row>
    <row r="7669" spans="53:55" x14ac:dyDescent="0.25">
      <c r="BA7669" s="164" t="s">
        <v>8043</v>
      </c>
      <c r="BB7669" s="164">
        <v>10.331</v>
      </c>
      <c r="BC7669" s="82">
        <f t="shared" si="136"/>
        <v>12.500509999999998</v>
      </c>
    </row>
    <row r="7670" spans="53:55" x14ac:dyDescent="0.25">
      <c r="BA7670" s="164" t="s">
        <v>8044</v>
      </c>
      <c r="BB7670" s="164">
        <v>14.875999999999999</v>
      </c>
      <c r="BC7670" s="82">
        <f t="shared" si="136"/>
        <v>17.999959999999998</v>
      </c>
    </row>
    <row r="7671" spans="53:55" x14ac:dyDescent="0.25">
      <c r="BA7671" s="164" t="s">
        <v>8045</v>
      </c>
      <c r="BB7671" s="164">
        <v>1.653</v>
      </c>
      <c r="BC7671" s="82">
        <f t="shared" si="136"/>
        <v>2.00013</v>
      </c>
    </row>
    <row r="7672" spans="53:55" x14ac:dyDescent="0.25">
      <c r="BA7672" s="164" t="s">
        <v>8046</v>
      </c>
      <c r="BB7672" s="164">
        <v>4.13</v>
      </c>
      <c r="BC7672" s="82">
        <f t="shared" si="136"/>
        <v>4.9973000000000001</v>
      </c>
    </row>
    <row r="7673" spans="53:55" x14ac:dyDescent="0.25">
      <c r="BA7673" s="164" t="s">
        <v>8047</v>
      </c>
      <c r="BB7673" s="164">
        <v>164.46299999999999</v>
      </c>
      <c r="BC7673" s="82">
        <f t="shared" si="136"/>
        <v>199.00022999999999</v>
      </c>
    </row>
    <row r="7674" spans="53:55" x14ac:dyDescent="0.25">
      <c r="BA7674" s="164" t="s">
        <v>8048</v>
      </c>
      <c r="BB7674" s="164">
        <v>1144.7</v>
      </c>
      <c r="BC7674" s="82">
        <f t="shared" si="136"/>
        <v>1385.087</v>
      </c>
    </row>
    <row r="7675" spans="53:55" x14ac:dyDescent="0.25">
      <c r="BA7675" s="164" t="s">
        <v>8049</v>
      </c>
      <c r="BB7675" s="164"/>
      <c r="BC7675" s="82">
        <f t="shared" si="136"/>
        <v>0</v>
      </c>
    </row>
    <row r="7676" spans="53:55" x14ac:dyDescent="0.25">
      <c r="BA7676" s="164" t="s">
        <v>8050</v>
      </c>
      <c r="BB7676" s="164">
        <v>2020.78</v>
      </c>
      <c r="BC7676" s="82">
        <f t="shared" si="136"/>
        <v>2445.1437999999998</v>
      </c>
    </row>
    <row r="7677" spans="53:55" x14ac:dyDescent="0.25">
      <c r="BA7677" s="164" t="s">
        <v>8051</v>
      </c>
      <c r="BB7677" s="164"/>
      <c r="BC7677" s="82">
        <f t="shared" si="136"/>
        <v>0</v>
      </c>
    </row>
    <row r="7678" spans="53:55" x14ac:dyDescent="0.25">
      <c r="BA7678" s="164" t="s">
        <v>8052</v>
      </c>
      <c r="BB7678" s="164">
        <v>2252.1999999999998</v>
      </c>
      <c r="BC7678" s="82">
        <f t="shared" si="136"/>
        <v>2725.1619999999998</v>
      </c>
    </row>
    <row r="7679" spans="53:55" x14ac:dyDescent="0.25">
      <c r="BA7679" s="164" t="s">
        <v>8053</v>
      </c>
      <c r="BB7679" s="164"/>
      <c r="BC7679" s="82">
        <f t="shared" si="136"/>
        <v>0</v>
      </c>
    </row>
    <row r="7680" spans="53:55" x14ac:dyDescent="0.25">
      <c r="BA7680" s="164" t="s">
        <v>8054</v>
      </c>
      <c r="BB7680" s="164">
        <v>2483.471</v>
      </c>
      <c r="BC7680" s="82">
        <f t="shared" si="136"/>
        <v>3004.99991</v>
      </c>
    </row>
    <row r="7681" spans="53:55" x14ac:dyDescent="0.25">
      <c r="BA7681" s="164" t="s">
        <v>8055</v>
      </c>
      <c r="BB7681" s="164"/>
      <c r="BC7681" s="82">
        <f t="shared" si="136"/>
        <v>0</v>
      </c>
    </row>
    <row r="7682" spans="53:55" x14ac:dyDescent="0.25">
      <c r="BA7682" s="164" t="s">
        <v>8056</v>
      </c>
      <c r="BB7682" s="164">
        <v>4351.24</v>
      </c>
      <c r="BC7682" s="82">
        <f t="shared" si="136"/>
        <v>5265.0003999999999</v>
      </c>
    </row>
    <row r="7683" spans="53:55" x14ac:dyDescent="0.25">
      <c r="BA7683" s="164" t="s">
        <v>8057</v>
      </c>
      <c r="BB7683" s="164">
        <v>3153.08</v>
      </c>
      <c r="BC7683" s="82">
        <f t="shared" ref="BC7683:BC7746" si="137">BB7683*1.21</f>
        <v>3815.2267999999999</v>
      </c>
    </row>
    <row r="7684" spans="53:55" x14ac:dyDescent="0.25">
      <c r="BA7684" s="164" t="s">
        <v>8058</v>
      </c>
      <c r="BB7684" s="164"/>
      <c r="BC7684" s="82">
        <f t="shared" si="137"/>
        <v>0</v>
      </c>
    </row>
    <row r="7685" spans="53:55" x14ac:dyDescent="0.25">
      <c r="BA7685" s="164" t="s">
        <v>8059</v>
      </c>
      <c r="BB7685" s="164">
        <v>4351.24</v>
      </c>
      <c r="BC7685" s="82">
        <f t="shared" si="137"/>
        <v>5265.0003999999999</v>
      </c>
    </row>
    <row r="7686" spans="53:55" x14ac:dyDescent="0.25">
      <c r="BA7686" s="164" t="s">
        <v>8060</v>
      </c>
      <c r="BB7686" s="164">
        <v>1626.4459999999999</v>
      </c>
      <c r="BC7686" s="82">
        <f t="shared" si="137"/>
        <v>1967.9996599999999</v>
      </c>
    </row>
    <row r="7687" spans="53:55" x14ac:dyDescent="0.25">
      <c r="BA7687" s="164" t="s">
        <v>8061</v>
      </c>
      <c r="BB7687" s="164">
        <v>950.41</v>
      </c>
      <c r="BC7687" s="82">
        <f t="shared" si="137"/>
        <v>1149.9960999999998</v>
      </c>
    </row>
    <row r="7688" spans="53:55" x14ac:dyDescent="0.25">
      <c r="BA7688" s="164" t="s">
        <v>8062</v>
      </c>
      <c r="BB7688" s="164">
        <v>14.87</v>
      </c>
      <c r="BC7688" s="82">
        <f t="shared" si="137"/>
        <v>17.992699999999999</v>
      </c>
    </row>
    <row r="7689" spans="53:55" x14ac:dyDescent="0.25">
      <c r="BA7689" s="164" t="s">
        <v>8063</v>
      </c>
      <c r="BB7689" s="164">
        <v>26.446000000000002</v>
      </c>
      <c r="BC7689" s="82">
        <f t="shared" si="137"/>
        <v>31.999660000000002</v>
      </c>
    </row>
    <row r="7690" spans="53:55" x14ac:dyDescent="0.25">
      <c r="BA7690" s="164" t="s">
        <v>8064</v>
      </c>
      <c r="BB7690" s="164">
        <v>27.273</v>
      </c>
      <c r="BC7690" s="82">
        <f t="shared" si="137"/>
        <v>33.000329999999998</v>
      </c>
    </row>
    <row r="7691" spans="53:55" x14ac:dyDescent="0.25">
      <c r="BA7691" s="164" t="s">
        <v>8065</v>
      </c>
      <c r="BB7691" s="164">
        <v>23.966999999999999</v>
      </c>
      <c r="BC7691" s="82">
        <f t="shared" si="137"/>
        <v>29.000069999999997</v>
      </c>
    </row>
    <row r="7692" spans="53:55" x14ac:dyDescent="0.25">
      <c r="BA7692" s="164" t="s">
        <v>8066</v>
      </c>
      <c r="BB7692" s="164">
        <v>29.751999999999999</v>
      </c>
      <c r="BC7692" s="82">
        <f t="shared" si="137"/>
        <v>35.999919999999996</v>
      </c>
    </row>
    <row r="7693" spans="53:55" x14ac:dyDescent="0.25">
      <c r="BA7693" s="164" t="s">
        <v>8067</v>
      </c>
      <c r="BB7693" s="164">
        <v>21.488</v>
      </c>
      <c r="BC7693" s="82">
        <f t="shared" si="137"/>
        <v>26.00048</v>
      </c>
    </row>
    <row r="7694" spans="53:55" x14ac:dyDescent="0.25">
      <c r="BA7694" s="164" t="s">
        <v>8068</v>
      </c>
      <c r="BB7694" s="164">
        <v>19.835000000000001</v>
      </c>
      <c r="BC7694" s="82">
        <f t="shared" si="137"/>
        <v>24.000350000000001</v>
      </c>
    </row>
    <row r="7695" spans="53:55" x14ac:dyDescent="0.25">
      <c r="BA7695" s="164" t="s">
        <v>8069</v>
      </c>
      <c r="BB7695" s="164">
        <v>33.058</v>
      </c>
      <c r="BC7695" s="82">
        <f t="shared" si="137"/>
        <v>40.00018</v>
      </c>
    </row>
    <row r="7696" spans="53:55" x14ac:dyDescent="0.25">
      <c r="BA7696" s="164" t="s">
        <v>8070</v>
      </c>
      <c r="BB7696" s="164">
        <v>23.140999999999998</v>
      </c>
      <c r="BC7696" s="82">
        <f t="shared" si="137"/>
        <v>28.000609999999998</v>
      </c>
    </row>
    <row r="7697" spans="53:55" x14ac:dyDescent="0.25">
      <c r="BA7697" s="164" t="s">
        <v>8071</v>
      </c>
      <c r="BB7697" s="164">
        <v>19.835000000000001</v>
      </c>
      <c r="BC7697" s="82">
        <f t="shared" si="137"/>
        <v>24.000350000000001</v>
      </c>
    </row>
    <row r="7698" spans="53:55" x14ac:dyDescent="0.25">
      <c r="BA7698" s="164" t="s">
        <v>8072</v>
      </c>
      <c r="BB7698" s="164">
        <v>31.405000000000001</v>
      </c>
      <c r="BC7698" s="82">
        <f t="shared" si="137"/>
        <v>38.000050000000002</v>
      </c>
    </row>
    <row r="7699" spans="53:55" x14ac:dyDescent="0.25">
      <c r="BA7699" s="164" t="s">
        <v>8073</v>
      </c>
      <c r="BB7699" s="164">
        <v>24.792999999999999</v>
      </c>
      <c r="BC7699" s="82">
        <f t="shared" si="137"/>
        <v>29.999529999999996</v>
      </c>
    </row>
    <row r="7700" spans="53:55" x14ac:dyDescent="0.25">
      <c r="BA7700" s="164" t="s">
        <v>8074</v>
      </c>
      <c r="BB7700" s="164">
        <v>19.835000000000001</v>
      </c>
      <c r="BC7700" s="82">
        <f t="shared" si="137"/>
        <v>24.000350000000001</v>
      </c>
    </row>
    <row r="7701" spans="53:55" x14ac:dyDescent="0.25">
      <c r="BA7701" s="164" t="s">
        <v>8075</v>
      </c>
      <c r="BB7701" s="164">
        <v>14.05</v>
      </c>
      <c r="BC7701" s="82">
        <f t="shared" si="137"/>
        <v>17.000499999999999</v>
      </c>
    </row>
    <row r="7702" spans="53:55" x14ac:dyDescent="0.25">
      <c r="BA7702" s="164" t="s">
        <v>8076</v>
      </c>
      <c r="BB7702" s="164">
        <v>11.57</v>
      </c>
      <c r="BC7702" s="82">
        <f t="shared" si="137"/>
        <v>13.999700000000001</v>
      </c>
    </row>
    <row r="7703" spans="53:55" x14ac:dyDescent="0.25">
      <c r="BA7703" s="164" t="s">
        <v>8077</v>
      </c>
      <c r="BB7703" s="164">
        <v>15.702999999999999</v>
      </c>
      <c r="BC7703" s="82">
        <f t="shared" si="137"/>
        <v>19.000629999999997</v>
      </c>
    </row>
    <row r="7704" spans="53:55" x14ac:dyDescent="0.25">
      <c r="BA7704" s="164" t="s">
        <v>8078</v>
      </c>
      <c r="BB7704" s="164">
        <v>28.099</v>
      </c>
      <c r="BC7704" s="82">
        <f t="shared" si="137"/>
        <v>33.999789999999997</v>
      </c>
    </row>
    <row r="7705" spans="53:55" x14ac:dyDescent="0.25">
      <c r="BA7705" s="164" t="s">
        <v>8079</v>
      </c>
      <c r="BB7705" s="164">
        <v>20.661000000000001</v>
      </c>
      <c r="BC7705" s="82">
        <f t="shared" si="137"/>
        <v>24.99981</v>
      </c>
    </row>
    <row r="7706" spans="53:55" x14ac:dyDescent="0.25">
      <c r="BA7706" s="164" t="s">
        <v>8080</v>
      </c>
      <c r="BB7706" s="164">
        <v>13.223000000000001</v>
      </c>
      <c r="BC7706" s="82">
        <f t="shared" si="137"/>
        <v>15.999830000000001</v>
      </c>
    </row>
    <row r="7707" spans="53:55" x14ac:dyDescent="0.25">
      <c r="BA7707" s="164" t="s">
        <v>8081</v>
      </c>
      <c r="BB7707" s="164">
        <v>33.058</v>
      </c>
      <c r="BC7707" s="82">
        <f t="shared" si="137"/>
        <v>40.00018</v>
      </c>
    </row>
    <row r="7708" spans="53:55" x14ac:dyDescent="0.25">
      <c r="BA7708" s="164" t="s">
        <v>8082</v>
      </c>
      <c r="BB7708" s="164">
        <v>33.058</v>
      </c>
      <c r="BC7708" s="82">
        <f t="shared" si="137"/>
        <v>40.00018</v>
      </c>
    </row>
    <row r="7709" spans="53:55" x14ac:dyDescent="0.25">
      <c r="BA7709" s="164" t="s">
        <v>8083</v>
      </c>
      <c r="BB7709" s="164">
        <v>26.446000000000002</v>
      </c>
      <c r="BC7709" s="82">
        <f t="shared" si="137"/>
        <v>31.999660000000002</v>
      </c>
    </row>
    <row r="7710" spans="53:55" x14ac:dyDescent="0.25">
      <c r="BA7710" s="164" t="s">
        <v>8084</v>
      </c>
      <c r="BB7710" s="164">
        <v>34.710999999999999</v>
      </c>
      <c r="BC7710" s="82">
        <f t="shared" si="137"/>
        <v>42.000309999999999</v>
      </c>
    </row>
    <row r="7711" spans="53:55" x14ac:dyDescent="0.25">
      <c r="BA7711" s="164" t="s">
        <v>8085</v>
      </c>
      <c r="BB7711" s="164">
        <v>18.181999999999999</v>
      </c>
      <c r="BC7711" s="82">
        <f t="shared" si="137"/>
        <v>22.000219999999999</v>
      </c>
    </row>
    <row r="7712" spans="53:55" x14ac:dyDescent="0.25">
      <c r="BA7712" s="164" t="s">
        <v>8086</v>
      </c>
      <c r="BB7712" s="164">
        <v>16.529</v>
      </c>
      <c r="BC7712" s="82">
        <f t="shared" si="137"/>
        <v>20.00009</v>
      </c>
    </row>
    <row r="7713" spans="53:55" x14ac:dyDescent="0.25">
      <c r="BA7713" s="164" t="s">
        <v>8087</v>
      </c>
      <c r="BB7713" s="164">
        <v>21.488</v>
      </c>
      <c r="BC7713" s="82">
        <f t="shared" si="137"/>
        <v>26.00048</v>
      </c>
    </row>
    <row r="7714" spans="53:55" x14ac:dyDescent="0.25">
      <c r="BA7714" s="164" t="s">
        <v>8088</v>
      </c>
      <c r="BB7714" s="164">
        <v>18.181999999999999</v>
      </c>
      <c r="BC7714" s="82">
        <f t="shared" si="137"/>
        <v>22.000219999999999</v>
      </c>
    </row>
    <row r="7715" spans="53:55" x14ac:dyDescent="0.25">
      <c r="BA7715" s="164" t="s">
        <v>8089</v>
      </c>
      <c r="BB7715" s="164">
        <v>26.446000000000002</v>
      </c>
      <c r="BC7715" s="82">
        <f t="shared" si="137"/>
        <v>31.999660000000002</v>
      </c>
    </row>
    <row r="7716" spans="53:55" x14ac:dyDescent="0.25">
      <c r="BA7716" s="164" t="s">
        <v>8090</v>
      </c>
      <c r="BB7716" s="164">
        <v>23.140999999999998</v>
      </c>
      <c r="BC7716" s="82">
        <f t="shared" si="137"/>
        <v>28.000609999999998</v>
      </c>
    </row>
    <row r="7717" spans="53:55" x14ac:dyDescent="0.25">
      <c r="BA7717" s="164" t="s">
        <v>8091</v>
      </c>
      <c r="BB7717" s="164">
        <v>18.181999999999999</v>
      </c>
      <c r="BC7717" s="82">
        <f t="shared" si="137"/>
        <v>22.000219999999999</v>
      </c>
    </row>
    <row r="7718" spans="53:55" x14ac:dyDescent="0.25">
      <c r="BA7718" s="164" t="s">
        <v>8092</v>
      </c>
      <c r="BB7718" s="164">
        <v>14.875999999999999</v>
      </c>
      <c r="BC7718" s="82">
        <f t="shared" si="137"/>
        <v>17.999959999999998</v>
      </c>
    </row>
    <row r="7719" spans="53:55" x14ac:dyDescent="0.25">
      <c r="BA7719" s="164" t="s">
        <v>8093</v>
      </c>
      <c r="BB7719" s="164">
        <v>19.835000000000001</v>
      </c>
      <c r="BC7719" s="82">
        <f t="shared" si="137"/>
        <v>24.000350000000001</v>
      </c>
    </row>
    <row r="7720" spans="53:55" x14ac:dyDescent="0.25">
      <c r="BA7720" s="164" t="s">
        <v>8094</v>
      </c>
      <c r="BB7720" s="164">
        <v>48.76</v>
      </c>
      <c r="BC7720" s="82">
        <f t="shared" si="137"/>
        <v>58.999599999999994</v>
      </c>
    </row>
    <row r="7721" spans="53:55" x14ac:dyDescent="0.25">
      <c r="BA7721" s="164" t="s">
        <v>8095</v>
      </c>
      <c r="BB7721" s="164">
        <v>31.405000000000001</v>
      </c>
      <c r="BC7721" s="82">
        <f t="shared" si="137"/>
        <v>38.000050000000002</v>
      </c>
    </row>
    <row r="7722" spans="53:55" x14ac:dyDescent="0.25">
      <c r="BA7722" s="164" t="s">
        <v>8096</v>
      </c>
      <c r="BB7722" s="164">
        <v>33.058</v>
      </c>
      <c r="BC7722" s="82">
        <f t="shared" si="137"/>
        <v>40.00018</v>
      </c>
    </row>
    <row r="7723" spans="53:55" x14ac:dyDescent="0.25">
      <c r="BA7723" s="164" t="s">
        <v>8097</v>
      </c>
      <c r="BB7723" s="164">
        <v>123.967</v>
      </c>
      <c r="BC7723" s="82">
        <f t="shared" si="137"/>
        <v>150.00006999999999</v>
      </c>
    </row>
    <row r="7724" spans="53:55" x14ac:dyDescent="0.25">
      <c r="BA7724" s="164" t="s">
        <v>8098</v>
      </c>
      <c r="BB7724" s="164">
        <v>123.967</v>
      </c>
      <c r="BC7724" s="82">
        <f t="shared" si="137"/>
        <v>150.00006999999999</v>
      </c>
    </row>
    <row r="7725" spans="53:55" x14ac:dyDescent="0.25">
      <c r="BA7725" s="164" t="s">
        <v>8099</v>
      </c>
      <c r="BB7725" s="164">
        <v>9.9169999999999998</v>
      </c>
      <c r="BC7725" s="82">
        <f t="shared" si="137"/>
        <v>11.99957</v>
      </c>
    </row>
    <row r="7726" spans="53:55" x14ac:dyDescent="0.25">
      <c r="BA7726" s="164" t="s">
        <v>8100</v>
      </c>
      <c r="BB7726" s="164">
        <v>4.1319999999999997</v>
      </c>
      <c r="BC7726" s="82">
        <f t="shared" si="137"/>
        <v>4.9997199999999991</v>
      </c>
    </row>
    <row r="7727" spans="53:55" x14ac:dyDescent="0.25">
      <c r="BA7727" s="164" t="s">
        <v>8101</v>
      </c>
      <c r="BB7727" s="164">
        <v>12.397</v>
      </c>
      <c r="BC7727" s="82">
        <f t="shared" si="137"/>
        <v>15.00037</v>
      </c>
    </row>
    <row r="7728" spans="53:55" x14ac:dyDescent="0.25">
      <c r="BA7728" s="164" t="s">
        <v>8102</v>
      </c>
      <c r="BB7728" s="164">
        <v>11.57</v>
      </c>
      <c r="BC7728" s="82">
        <f t="shared" si="137"/>
        <v>13.999700000000001</v>
      </c>
    </row>
    <row r="7729" spans="53:55" x14ac:dyDescent="0.25">
      <c r="BA7729" s="164" t="s">
        <v>8103</v>
      </c>
      <c r="BB7729" s="164">
        <v>14.875999999999999</v>
      </c>
      <c r="BC7729" s="82">
        <f t="shared" si="137"/>
        <v>17.999959999999998</v>
      </c>
    </row>
    <row r="7730" spans="53:55" x14ac:dyDescent="0.25">
      <c r="BA7730" s="164" t="s">
        <v>8104</v>
      </c>
      <c r="BB7730" s="164">
        <v>11.57</v>
      </c>
      <c r="BC7730" s="82">
        <f t="shared" si="137"/>
        <v>13.999700000000001</v>
      </c>
    </row>
    <row r="7731" spans="53:55" x14ac:dyDescent="0.25">
      <c r="BA7731" s="164" t="s">
        <v>8105</v>
      </c>
      <c r="BB7731" s="164">
        <v>18.181999999999999</v>
      </c>
      <c r="BC7731" s="82">
        <f t="shared" si="137"/>
        <v>22.000219999999999</v>
      </c>
    </row>
    <row r="7732" spans="53:55" x14ac:dyDescent="0.25">
      <c r="BA7732" s="164" t="s">
        <v>8106</v>
      </c>
      <c r="BB7732" s="164">
        <v>5.7850000000000001</v>
      </c>
      <c r="BC7732" s="82">
        <f t="shared" si="137"/>
        <v>6.9998500000000003</v>
      </c>
    </row>
    <row r="7733" spans="53:55" x14ac:dyDescent="0.25">
      <c r="BA7733" s="164" t="s">
        <v>8107</v>
      </c>
      <c r="BB7733" s="164">
        <v>14.05</v>
      </c>
      <c r="BC7733" s="82">
        <f t="shared" si="137"/>
        <v>17.000499999999999</v>
      </c>
    </row>
    <row r="7734" spans="53:55" x14ac:dyDescent="0.25">
      <c r="BA7734" s="164" t="s">
        <v>8108</v>
      </c>
      <c r="BB7734" s="164">
        <v>9.0909999999999993</v>
      </c>
      <c r="BC7734" s="82">
        <f t="shared" si="137"/>
        <v>11.000109999999999</v>
      </c>
    </row>
    <row r="7735" spans="53:55" x14ac:dyDescent="0.25">
      <c r="BA7735" s="164" t="s">
        <v>8109</v>
      </c>
      <c r="BB7735" s="164">
        <v>8.2650000000000006</v>
      </c>
      <c r="BC7735" s="82">
        <f t="shared" si="137"/>
        <v>10.00065</v>
      </c>
    </row>
    <row r="7736" spans="53:55" x14ac:dyDescent="0.25">
      <c r="BA7736" s="164" t="s">
        <v>8110</v>
      </c>
      <c r="BB7736" s="164">
        <v>10.744</v>
      </c>
      <c r="BC7736" s="82">
        <f t="shared" si="137"/>
        <v>13.00024</v>
      </c>
    </row>
    <row r="7737" spans="53:55" x14ac:dyDescent="0.25">
      <c r="BA7737" s="164" t="s">
        <v>8111</v>
      </c>
      <c r="BB7737" s="164">
        <v>9.0909999999999993</v>
      </c>
      <c r="BC7737" s="82">
        <f t="shared" si="137"/>
        <v>11.000109999999999</v>
      </c>
    </row>
    <row r="7738" spans="53:55" x14ac:dyDescent="0.25">
      <c r="BA7738" s="164" t="s">
        <v>8112</v>
      </c>
      <c r="BB7738" s="164">
        <v>11.57</v>
      </c>
      <c r="BC7738" s="82">
        <f t="shared" si="137"/>
        <v>13.999700000000001</v>
      </c>
    </row>
    <row r="7739" spans="53:55" x14ac:dyDescent="0.25">
      <c r="BA7739" s="164" t="s">
        <v>8113</v>
      </c>
      <c r="BB7739" s="164">
        <v>19.835000000000001</v>
      </c>
      <c r="BC7739" s="82">
        <f t="shared" si="137"/>
        <v>24.000350000000001</v>
      </c>
    </row>
    <row r="7740" spans="53:55" x14ac:dyDescent="0.25">
      <c r="BA7740" s="164" t="s">
        <v>8114</v>
      </c>
      <c r="BB7740" s="164">
        <v>23.966999999999999</v>
      </c>
      <c r="BC7740" s="82">
        <f t="shared" si="137"/>
        <v>29.000069999999997</v>
      </c>
    </row>
    <row r="7741" spans="53:55" x14ac:dyDescent="0.25">
      <c r="BA7741" s="164" t="s">
        <v>8115</v>
      </c>
      <c r="BB7741" s="164">
        <v>38.017000000000003</v>
      </c>
      <c r="BC7741" s="82">
        <f t="shared" si="137"/>
        <v>46.000570000000003</v>
      </c>
    </row>
    <row r="7742" spans="53:55" x14ac:dyDescent="0.25">
      <c r="BA7742" s="164" t="s">
        <v>8116</v>
      </c>
      <c r="BB7742" s="164">
        <v>14.875999999999999</v>
      </c>
      <c r="BC7742" s="82">
        <f t="shared" si="137"/>
        <v>17.999959999999998</v>
      </c>
    </row>
    <row r="7743" spans="53:55" x14ac:dyDescent="0.25">
      <c r="BA7743" s="164" t="s">
        <v>8117</v>
      </c>
      <c r="BB7743" s="164">
        <v>79.338999999999999</v>
      </c>
      <c r="BC7743" s="82">
        <f t="shared" si="137"/>
        <v>96.000189999999989</v>
      </c>
    </row>
    <row r="7744" spans="53:55" x14ac:dyDescent="0.25">
      <c r="BA7744" s="164" t="s">
        <v>8118</v>
      </c>
      <c r="BB7744" s="164">
        <v>79.338999999999999</v>
      </c>
      <c r="BC7744" s="82">
        <f t="shared" si="137"/>
        <v>96.000189999999989</v>
      </c>
    </row>
    <row r="7745" spans="53:55" x14ac:dyDescent="0.25">
      <c r="BA7745" s="164" t="s">
        <v>8119</v>
      </c>
      <c r="BB7745" s="164">
        <v>18.181999999999999</v>
      </c>
      <c r="BC7745" s="82">
        <f t="shared" si="137"/>
        <v>22.000219999999999</v>
      </c>
    </row>
    <row r="7746" spans="53:55" x14ac:dyDescent="0.25">
      <c r="BA7746" s="164" t="s">
        <v>8120</v>
      </c>
      <c r="BB7746" s="164">
        <v>26.446000000000002</v>
      </c>
      <c r="BC7746" s="82">
        <f t="shared" si="137"/>
        <v>31.999660000000002</v>
      </c>
    </row>
    <row r="7747" spans="53:55" x14ac:dyDescent="0.25">
      <c r="BA7747" s="164" t="s">
        <v>8121</v>
      </c>
      <c r="BB7747" s="164">
        <v>15.702999999999999</v>
      </c>
      <c r="BC7747" s="82">
        <f t="shared" ref="BC7747:BC7810" si="138">BB7747*1.21</f>
        <v>19.000629999999997</v>
      </c>
    </row>
    <row r="7748" spans="53:55" x14ac:dyDescent="0.25">
      <c r="BA7748" s="164" t="s">
        <v>8122</v>
      </c>
      <c r="BB7748" s="164">
        <v>9.9169999999999998</v>
      </c>
      <c r="BC7748" s="82">
        <f t="shared" si="138"/>
        <v>11.99957</v>
      </c>
    </row>
    <row r="7749" spans="53:55" x14ac:dyDescent="0.25">
      <c r="BA7749" s="164" t="s">
        <v>8123</v>
      </c>
      <c r="BB7749" s="164">
        <v>12.397</v>
      </c>
      <c r="BC7749" s="82">
        <f t="shared" si="138"/>
        <v>15.00037</v>
      </c>
    </row>
    <row r="7750" spans="53:55" x14ac:dyDescent="0.25">
      <c r="BA7750" s="164" t="s">
        <v>8124</v>
      </c>
      <c r="BB7750" s="164">
        <v>10.744</v>
      </c>
      <c r="BC7750" s="82">
        <f t="shared" si="138"/>
        <v>13.00024</v>
      </c>
    </row>
    <row r="7751" spans="53:55" x14ac:dyDescent="0.25">
      <c r="BA7751" s="164" t="s">
        <v>8125</v>
      </c>
      <c r="BB7751" s="164">
        <v>9.9169999999999998</v>
      </c>
      <c r="BC7751" s="82">
        <f t="shared" si="138"/>
        <v>11.99957</v>
      </c>
    </row>
    <row r="7752" spans="53:55" x14ac:dyDescent="0.25">
      <c r="BA7752" s="164" t="s">
        <v>8126</v>
      </c>
      <c r="BB7752" s="164">
        <v>16.529</v>
      </c>
      <c r="BC7752" s="82">
        <f t="shared" si="138"/>
        <v>20.00009</v>
      </c>
    </row>
    <row r="7753" spans="53:55" x14ac:dyDescent="0.25">
      <c r="BA7753" s="164" t="s">
        <v>8127</v>
      </c>
      <c r="BB7753" s="164">
        <v>14.05</v>
      </c>
      <c r="BC7753" s="82">
        <f t="shared" si="138"/>
        <v>17.000499999999999</v>
      </c>
    </row>
    <row r="7754" spans="53:55" x14ac:dyDescent="0.25">
      <c r="BA7754" s="164" t="s">
        <v>8128</v>
      </c>
      <c r="BB7754" s="164">
        <v>14.875999999999999</v>
      </c>
      <c r="BC7754" s="82">
        <f t="shared" si="138"/>
        <v>17.999959999999998</v>
      </c>
    </row>
    <row r="7755" spans="53:55" x14ac:dyDescent="0.25">
      <c r="BA7755" s="164" t="s">
        <v>8129</v>
      </c>
      <c r="BB7755" s="164">
        <v>24.792999999999999</v>
      </c>
      <c r="BC7755" s="82">
        <f t="shared" si="138"/>
        <v>29.999529999999996</v>
      </c>
    </row>
    <row r="7756" spans="53:55" x14ac:dyDescent="0.25">
      <c r="BA7756" s="164" t="s">
        <v>8130</v>
      </c>
      <c r="BB7756" s="164">
        <v>13.223000000000001</v>
      </c>
      <c r="BC7756" s="82">
        <f t="shared" si="138"/>
        <v>15.999830000000001</v>
      </c>
    </row>
    <row r="7757" spans="53:55" x14ac:dyDescent="0.25">
      <c r="BA7757" s="164" t="s">
        <v>8131</v>
      </c>
      <c r="BB7757" s="164">
        <v>15.702999999999999</v>
      </c>
      <c r="BC7757" s="82">
        <f t="shared" si="138"/>
        <v>19.000629999999997</v>
      </c>
    </row>
    <row r="7758" spans="53:55" x14ac:dyDescent="0.25">
      <c r="BA7758" s="164" t="s">
        <v>8132</v>
      </c>
      <c r="BB7758" s="164">
        <v>9.0909999999999993</v>
      </c>
      <c r="BC7758" s="82">
        <f t="shared" si="138"/>
        <v>11.000109999999999</v>
      </c>
    </row>
    <row r="7759" spans="53:55" x14ac:dyDescent="0.25">
      <c r="BA7759" s="164" t="s">
        <v>8133</v>
      </c>
      <c r="BB7759" s="164">
        <v>13.223000000000001</v>
      </c>
      <c r="BC7759" s="82">
        <f t="shared" si="138"/>
        <v>15.999830000000001</v>
      </c>
    </row>
    <row r="7760" spans="53:55" x14ac:dyDescent="0.25">
      <c r="BA7760" s="164" t="s">
        <v>8134</v>
      </c>
      <c r="BB7760" s="164">
        <v>10.744</v>
      </c>
      <c r="BC7760" s="82">
        <f t="shared" si="138"/>
        <v>13.00024</v>
      </c>
    </row>
    <row r="7761" spans="53:55" x14ac:dyDescent="0.25">
      <c r="BA7761" s="164" t="s">
        <v>8135</v>
      </c>
      <c r="BB7761" s="164">
        <v>11.57</v>
      </c>
      <c r="BC7761" s="82">
        <f t="shared" si="138"/>
        <v>13.999700000000001</v>
      </c>
    </row>
    <row r="7762" spans="53:55" x14ac:dyDescent="0.25">
      <c r="BA7762" s="164" t="s">
        <v>8136</v>
      </c>
      <c r="BB7762" s="164">
        <v>9.9169999999999998</v>
      </c>
      <c r="BC7762" s="82">
        <f t="shared" si="138"/>
        <v>11.99957</v>
      </c>
    </row>
    <row r="7763" spans="53:55" x14ac:dyDescent="0.25">
      <c r="BA7763" s="164" t="s">
        <v>8137</v>
      </c>
      <c r="BB7763" s="164">
        <v>19.835000000000001</v>
      </c>
      <c r="BC7763" s="82">
        <f t="shared" si="138"/>
        <v>24.000350000000001</v>
      </c>
    </row>
    <row r="7764" spans="53:55" x14ac:dyDescent="0.25">
      <c r="BA7764" s="164" t="s">
        <v>8138</v>
      </c>
      <c r="BB7764" s="164">
        <v>19.835000000000001</v>
      </c>
      <c r="BC7764" s="82">
        <f t="shared" si="138"/>
        <v>24.000350000000001</v>
      </c>
    </row>
    <row r="7765" spans="53:55" x14ac:dyDescent="0.25">
      <c r="BA7765" s="164" t="s">
        <v>8139</v>
      </c>
      <c r="BB7765" s="164">
        <v>19.835000000000001</v>
      </c>
      <c r="BC7765" s="82">
        <f t="shared" si="138"/>
        <v>24.000350000000001</v>
      </c>
    </row>
    <row r="7766" spans="53:55" x14ac:dyDescent="0.25">
      <c r="BA7766" s="164" t="s">
        <v>8140</v>
      </c>
      <c r="BB7766" s="164">
        <v>18.181999999999999</v>
      </c>
      <c r="BC7766" s="82">
        <f t="shared" si="138"/>
        <v>22.000219999999999</v>
      </c>
    </row>
    <row r="7767" spans="53:55" x14ac:dyDescent="0.25">
      <c r="BA7767" s="164" t="s">
        <v>8141</v>
      </c>
      <c r="BB7767" s="164">
        <v>16.529</v>
      </c>
      <c r="BC7767" s="82">
        <f t="shared" si="138"/>
        <v>20.00009</v>
      </c>
    </row>
    <row r="7768" spans="53:55" x14ac:dyDescent="0.25">
      <c r="BA7768" s="164" t="s">
        <v>8142</v>
      </c>
      <c r="BB7768" s="164">
        <v>13.223000000000001</v>
      </c>
      <c r="BC7768" s="82">
        <f t="shared" si="138"/>
        <v>15.999830000000001</v>
      </c>
    </row>
    <row r="7769" spans="53:55" x14ac:dyDescent="0.25">
      <c r="BA7769" s="164" t="s">
        <v>8143</v>
      </c>
      <c r="BB7769" s="164">
        <v>13.223000000000001</v>
      </c>
      <c r="BC7769" s="82">
        <f t="shared" si="138"/>
        <v>15.999830000000001</v>
      </c>
    </row>
    <row r="7770" spans="53:55" x14ac:dyDescent="0.25">
      <c r="BA7770" s="164" t="s">
        <v>8144</v>
      </c>
      <c r="BB7770" s="164">
        <v>13.223000000000001</v>
      </c>
      <c r="BC7770" s="82">
        <f t="shared" si="138"/>
        <v>15.999830000000001</v>
      </c>
    </row>
    <row r="7771" spans="53:55" x14ac:dyDescent="0.25">
      <c r="BA7771" s="164" t="s">
        <v>8145</v>
      </c>
      <c r="BB7771" s="164">
        <v>13.223000000000001</v>
      </c>
      <c r="BC7771" s="82">
        <f t="shared" si="138"/>
        <v>15.999830000000001</v>
      </c>
    </row>
    <row r="7772" spans="53:55" x14ac:dyDescent="0.25">
      <c r="BA7772" s="164" t="s">
        <v>8146</v>
      </c>
      <c r="BB7772" s="164">
        <v>16.529</v>
      </c>
      <c r="BC7772" s="82">
        <f t="shared" si="138"/>
        <v>20.00009</v>
      </c>
    </row>
    <row r="7773" spans="53:55" x14ac:dyDescent="0.25">
      <c r="BA7773" s="164" t="s">
        <v>8147</v>
      </c>
      <c r="BB7773" s="164">
        <v>8.2650000000000006</v>
      </c>
      <c r="BC7773" s="82">
        <f t="shared" si="138"/>
        <v>10.00065</v>
      </c>
    </row>
    <row r="7774" spans="53:55" x14ac:dyDescent="0.25">
      <c r="BA7774" s="164" t="s">
        <v>8148</v>
      </c>
      <c r="BB7774" s="164">
        <v>15.702999999999999</v>
      </c>
      <c r="BC7774" s="82">
        <f t="shared" si="138"/>
        <v>19.000629999999997</v>
      </c>
    </row>
    <row r="7775" spans="53:55" x14ac:dyDescent="0.25">
      <c r="BA7775" s="164" t="s">
        <v>8149</v>
      </c>
      <c r="BB7775" s="164">
        <v>19.007999999999999</v>
      </c>
      <c r="BC7775" s="82">
        <f t="shared" si="138"/>
        <v>22.999679999999998</v>
      </c>
    </row>
    <row r="7776" spans="53:55" x14ac:dyDescent="0.25">
      <c r="BA7776" s="164" t="s">
        <v>8150</v>
      </c>
      <c r="BB7776" s="164">
        <v>15.702999999999999</v>
      </c>
      <c r="BC7776" s="82">
        <f t="shared" si="138"/>
        <v>19.000629999999997</v>
      </c>
    </row>
    <row r="7777" spans="53:55" x14ac:dyDescent="0.25">
      <c r="BA7777" s="164" t="s">
        <v>8151</v>
      </c>
      <c r="BB7777" s="164">
        <v>13.223000000000001</v>
      </c>
      <c r="BC7777" s="82">
        <f t="shared" si="138"/>
        <v>15.999830000000001</v>
      </c>
    </row>
    <row r="7778" spans="53:55" x14ac:dyDescent="0.25">
      <c r="BA7778" s="164" t="s">
        <v>8152</v>
      </c>
      <c r="BB7778" s="164">
        <v>14.875999999999999</v>
      </c>
      <c r="BC7778" s="82">
        <f t="shared" si="138"/>
        <v>17.999959999999998</v>
      </c>
    </row>
    <row r="7779" spans="53:55" x14ac:dyDescent="0.25">
      <c r="BA7779" s="164" t="s">
        <v>8153</v>
      </c>
      <c r="BB7779" s="164">
        <v>16.529</v>
      </c>
      <c r="BC7779" s="82">
        <f t="shared" si="138"/>
        <v>20.00009</v>
      </c>
    </row>
    <row r="7780" spans="53:55" x14ac:dyDescent="0.25">
      <c r="BA7780" s="164" t="s">
        <v>8154</v>
      </c>
      <c r="BB7780" s="164">
        <v>5.7850000000000001</v>
      </c>
      <c r="BC7780" s="82">
        <f t="shared" si="138"/>
        <v>6.9998500000000003</v>
      </c>
    </row>
    <row r="7781" spans="53:55" x14ac:dyDescent="0.25">
      <c r="BA7781" s="164" t="s">
        <v>8155</v>
      </c>
      <c r="BB7781" s="164">
        <v>13.223000000000001</v>
      </c>
      <c r="BC7781" s="82">
        <f t="shared" si="138"/>
        <v>15.999830000000001</v>
      </c>
    </row>
    <row r="7782" spans="53:55" x14ac:dyDescent="0.25">
      <c r="BA7782" s="164" t="s">
        <v>8156</v>
      </c>
      <c r="BB7782" s="164">
        <v>9.9169999999999998</v>
      </c>
      <c r="BC7782" s="82">
        <f t="shared" si="138"/>
        <v>11.99957</v>
      </c>
    </row>
    <row r="7783" spans="53:55" x14ac:dyDescent="0.25">
      <c r="BA7783" s="164" t="s">
        <v>8157</v>
      </c>
      <c r="BB7783" s="164">
        <v>42.975000000000001</v>
      </c>
      <c r="BC7783" s="82">
        <f t="shared" si="138"/>
        <v>51.999749999999999</v>
      </c>
    </row>
    <row r="7784" spans="53:55" x14ac:dyDescent="0.25">
      <c r="BA7784" s="164" t="s">
        <v>8158</v>
      </c>
      <c r="BB7784" s="164">
        <v>62.81</v>
      </c>
      <c r="BC7784" s="82">
        <f t="shared" si="138"/>
        <v>76.000100000000003</v>
      </c>
    </row>
    <row r="7785" spans="53:55" x14ac:dyDescent="0.25">
      <c r="BA7785" s="164" t="s">
        <v>8159</v>
      </c>
      <c r="BB7785" s="164">
        <v>19.835000000000001</v>
      </c>
      <c r="BC7785" s="82">
        <f t="shared" si="138"/>
        <v>24.000350000000001</v>
      </c>
    </row>
    <row r="7786" spans="53:55" x14ac:dyDescent="0.25">
      <c r="BA7786" s="164" t="s">
        <v>8160</v>
      </c>
      <c r="BB7786" s="164">
        <v>9.0909999999999993</v>
      </c>
      <c r="BC7786" s="82">
        <f t="shared" si="138"/>
        <v>11.000109999999999</v>
      </c>
    </row>
    <row r="7787" spans="53:55" x14ac:dyDescent="0.25">
      <c r="BA7787" s="164" t="s">
        <v>8161</v>
      </c>
      <c r="BB7787" s="164">
        <v>4.1319999999999997</v>
      </c>
      <c r="BC7787" s="82">
        <f t="shared" si="138"/>
        <v>4.9997199999999991</v>
      </c>
    </row>
    <row r="7788" spans="53:55" x14ac:dyDescent="0.25">
      <c r="BA7788" s="164" t="s">
        <v>8162</v>
      </c>
      <c r="BB7788" s="164">
        <v>6.6120000000000001</v>
      </c>
      <c r="BC7788" s="82">
        <f t="shared" si="138"/>
        <v>8.0005199999999999</v>
      </c>
    </row>
    <row r="7789" spans="53:55" x14ac:dyDescent="0.25">
      <c r="BA7789" s="164" t="s">
        <v>8163</v>
      </c>
      <c r="BB7789" s="164">
        <v>6.9420000000000002</v>
      </c>
      <c r="BC7789" s="82">
        <f t="shared" si="138"/>
        <v>8.3998200000000001</v>
      </c>
    </row>
    <row r="7790" spans="53:55" x14ac:dyDescent="0.25">
      <c r="BA7790" s="164" t="s">
        <v>8164</v>
      </c>
      <c r="BB7790" s="164">
        <v>4.9589999999999996</v>
      </c>
      <c r="BC7790" s="82">
        <f t="shared" si="138"/>
        <v>6.0003899999999994</v>
      </c>
    </row>
    <row r="7791" spans="53:55" x14ac:dyDescent="0.25">
      <c r="BA7791" s="164" t="s">
        <v>8165</v>
      </c>
      <c r="BB7791" s="164">
        <v>7.1070000000000002</v>
      </c>
      <c r="BC7791" s="82">
        <f t="shared" si="138"/>
        <v>8.5994700000000002</v>
      </c>
    </row>
    <row r="7792" spans="53:55" x14ac:dyDescent="0.25">
      <c r="BA7792" s="164" t="s">
        <v>8166</v>
      </c>
      <c r="BB7792" s="164">
        <v>4.6280000000000001</v>
      </c>
      <c r="BC7792" s="82">
        <f t="shared" si="138"/>
        <v>5.5998799999999997</v>
      </c>
    </row>
    <row r="7793" spans="53:55" x14ac:dyDescent="0.25">
      <c r="BA7793" s="164" t="s">
        <v>8167</v>
      </c>
      <c r="BB7793" s="164">
        <v>4.1319999999999997</v>
      </c>
      <c r="BC7793" s="82">
        <f t="shared" si="138"/>
        <v>4.9997199999999991</v>
      </c>
    </row>
    <row r="7794" spans="53:55" x14ac:dyDescent="0.25">
      <c r="BA7794" s="164" t="s">
        <v>8168</v>
      </c>
      <c r="BB7794" s="164">
        <v>10.744</v>
      </c>
      <c r="BC7794" s="82">
        <f t="shared" si="138"/>
        <v>13.00024</v>
      </c>
    </row>
    <row r="7795" spans="53:55" x14ac:dyDescent="0.25">
      <c r="BA7795" s="164" t="s">
        <v>8169</v>
      </c>
      <c r="BB7795" s="164">
        <v>58.677999999999997</v>
      </c>
      <c r="BC7795" s="82">
        <f t="shared" si="138"/>
        <v>71.000379999999993</v>
      </c>
    </row>
    <row r="7796" spans="53:55" x14ac:dyDescent="0.25">
      <c r="BA7796" s="164" t="s">
        <v>8170</v>
      </c>
      <c r="BB7796" s="164">
        <v>52.893000000000001</v>
      </c>
      <c r="BC7796" s="82">
        <f t="shared" si="138"/>
        <v>64.000529999999998</v>
      </c>
    </row>
    <row r="7797" spans="53:55" x14ac:dyDescent="0.25">
      <c r="BA7797" s="164" t="s">
        <v>8171</v>
      </c>
      <c r="BB7797" s="164">
        <v>56.198</v>
      </c>
      <c r="BC7797" s="82">
        <f t="shared" si="138"/>
        <v>67.999579999999995</v>
      </c>
    </row>
    <row r="7798" spans="53:55" x14ac:dyDescent="0.25">
      <c r="BA7798" s="164" t="s">
        <v>8172</v>
      </c>
      <c r="BB7798" s="164">
        <v>90.082999999999998</v>
      </c>
      <c r="BC7798" s="82">
        <f t="shared" si="138"/>
        <v>109.00042999999999</v>
      </c>
    </row>
    <row r="7799" spans="53:55" x14ac:dyDescent="0.25">
      <c r="BA7799" s="164" t="s">
        <v>8173</v>
      </c>
      <c r="BB7799" s="164">
        <v>114.876</v>
      </c>
      <c r="BC7799" s="82">
        <f t="shared" si="138"/>
        <v>138.99996000000002</v>
      </c>
    </row>
    <row r="7800" spans="53:55" x14ac:dyDescent="0.25">
      <c r="BA7800" s="164" t="s">
        <v>8174</v>
      </c>
      <c r="BB7800" s="164">
        <v>164.46299999999999</v>
      </c>
      <c r="BC7800" s="82">
        <f t="shared" si="138"/>
        <v>199.00022999999999</v>
      </c>
    </row>
    <row r="7801" spans="53:55" x14ac:dyDescent="0.25">
      <c r="BA7801" s="164" t="s">
        <v>8175</v>
      </c>
      <c r="BB7801" s="164">
        <v>129.75200000000001</v>
      </c>
      <c r="BC7801" s="82">
        <f t="shared" si="138"/>
        <v>156.99992</v>
      </c>
    </row>
    <row r="7802" spans="53:55" x14ac:dyDescent="0.25">
      <c r="BA7802" s="164" t="s">
        <v>8176</v>
      </c>
      <c r="BB7802" s="164">
        <v>4.1319999999999997</v>
      </c>
      <c r="BC7802" s="82">
        <f t="shared" si="138"/>
        <v>4.9997199999999991</v>
      </c>
    </row>
    <row r="7803" spans="53:55" x14ac:dyDescent="0.25">
      <c r="BA7803" s="164" t="s">
        <v>8177</v>
      </c>
      <c r="BB7803" s="164">
        <v>4.1319999999999997</v>
      </c>
      <c r="BC7803" s="82">
        <f t="shared" si="138"/>
        <v>4.9997199999999991</v>
      </c>
    </row>
    <row r="7804" spans="53:55" x14ac:dyDescent="0.25">
      <c r="BA7804" s="164" t="s">
        <v>8178</v>
      </c>
      <c r="BB7804" s="164">
        <v>4.1319999999999997</v>
      </c>
      <c r="BC7804" s="82">
        <f t="shared" si="138"/>
        <v>4.9997199999999991</v>
      </c>
    </row>
    <row r="7805" spans="53:55" x14ac:dyDescent="0.25">
      <c r="BA7805" s="164" t="s">
        <v>8179</v>
      </c>
      <c r="BB7805" s="164">
        <v>4.9589999999999996</v>
      </c>
      <c r="BC7805" s="82">
        <f t="shared" si="138"/>
        <v>6.0003899999999994</v>
      </c>
    </row>
    <row r="7806" spans="53:55" x14ac:dyDescent="0.25">
      <c r="BA7806" s="164" t="s">
        <v>8180</v>
      </c>
      <c r="BB7806" s="164">
        <v>4.1319999999999997</v>
      </c>
      <c r="BC7806" s="82">
        <f t="shared" si="138"/>
        <v>4.9997199999999991</v>
      </c>
    </row>
    <row r="7807" spans="53:55" x14ac:dyDescent="0.25">
      <c r="BA7807" s="164" t="s">
        <v>8181</v>
      </c>
      <c r="BB7807" s="164">
        <v>1.653</v>
      </c>
      <c r="BC7807" s="82">
        <f t="shared" si="138"/>
        <v>2.00013</v>
      </c>
    </row>
    <row r="7808" spans="53:55" x14ac:dyDescent="0.25">
      <c r="BA7808" s="164" t="s">
        <v>8182</v>
      </c>
      <c r="BB7808" s="164">
        <v>2.4790000000000001</v>
      </c>
      <c r="BC7808" s="82">
        <f t="shared" si="138"/>
        <v>2.99959</v>
      </c>
    </row>
    <row r="7809" spans="53:55" x14ac:dyDescent="0.25">
      <c r="BA7809" s="164" t="s">
        <v>8183</v>
      </c>
      <c r="BB7809" s="164">
        <v>3.306</v>
      </c>
      <c r="BC7809" s="82">
        <f t="shared" si="138"/>
        <v>4.0002599999999999</v>
      </c>
    </row>
    <row r="7810" spans="53:55" x14ac:dyDescent="0.25">
      <c r="BA7810" s="164" t="s">
        <v>8184</v>
      </c>
      <c r="BB7810" s="164">
        <v>2.4790000000000001</v>
      </c>
      <c r="BC7810" s="82">
        <f t="shared" si="138"/>
        <v>2.99959</v>
      </c>
    </row>
    <row r="7811" spans="53:55" x14ac:dyDescent="0.25">
      <c r="BA7811" s="164" t="s">
        <v>8185</v>
      </c>
      <c r="BB7811" s="164">
        <v>2.4790000000000001</v>
      </c>
      <c r="BC7811" s="82">
        <f t="shared" ref="BC7811:BC7874" si="139">BB7811*1.21</f>
        <v>2.99959</v>
      </c>
    </row>
    <row r="7812" spans="53:55" x14ac:dyDescent="0.25">
      <c r="BA7812" s="164" t="s">
        <v>8186</v>
      </c>
      <c r="BB7812" s="164">
        <v>2.4790000000000001</v>
      </c>
      <c r="BC7812" s="82">
        <f t="shared" si="139"/>
        <v>2.99959</v>
      </c>
    </row>
    <row r="7813" spans="53:55" x14ac:dyDescent="0.25">
      <c r="BA7813" s="164" t="s">
        <v>8187</v>
      </c>
      <c r="BB7813" s="164">
        <v>4.1319999999999997</v>
      </c>
      <c r="BC7813" s="82">
        <f t="shared" si="139"/>
        <v>4.9997199999999991</v>
      </c>
    </row>
    <row r="7814" spans="53:55" x14ac:dyDescent="0.25">
      <c r="BA7814" s="164" t="s">
        <v>8188</v>
      </c>
      <c r="BB7814" s="164">
        <v>3.306</v>
      </c>
      <c r="BC7814" s="82">
        <f t="shared" si="139"/>
        <v>4.0002599999999999</v>
      </c>
    </row>
    <row r="7815" spans="53:55" x14ac:dyDescent="0.25">
      <c r="BA7815" s="164" t="s">
        <v>8189</v>
      </c>
      <c r="BB7815" s="164">
        <v>2.4790000000000001</v>
      </c>
      <c r="BC7815" s="82">
        <f t="shared" si="139"/>
        <v>2.99959</v>
      </c>
    </row>
    <row r="7816" spans="53:55" x14ac:dyDescent="0.25">
      <c r="BA7816" s="164" t="s">
        <v>8190</v>
      </c>
      <c r="BB7816" s="164">
        <v>2.4790000000000001</v>
      </c>
      <c r="BC7816" s="82">
        <f t="shared" si="139"/>
        <v>2.99959</v>
      </c>
    </row>
    <row r="7817" spans="53:55" x14ac:dyDescent="0.25">
      <c r="BA7817" s="164" t="s">
        <v>8191</v>
      </c>
      <c r="BB7817" s="164">
        <v>4.1319999999999997</v>
      </c>
      <c r="BC7817" s="82">
        <f t="shared" si="139"/>
        <v>4.9997199999999991</v>
      </c>
    </row>
    <row r="7818" spans="53:55" x14ac:dyDescent="0.25">
      <c r="BA7818" s="164" t="s">
        <v>8192</v>
      </c>
      <c r="BB7818" s="164">
        <v>4.9589999999999996</v>
      </c>
      <c r="BC7818" s="82">
        <f t="shared" si="139"/>
        <v>6.0003899999999994</v>
      </c>
    </row>
    <row r="7819" spans="53:55" x14ac:dyDescent="0.25">
      <c r="BA7819" s="164" t="s">
        <v>8193</v>
      </c>
      <c r="BB7819" s="164">
        <v>2.4790000000000001</v>
      </c>
      <c r="BC7819" s="82">
        <f t="shared" si="139"/>
        <v>2.99959</v>
      </c>
    </row>
    <row r="7820" spans="53:55" x14ac:dyDescent="0.25">
      <c r="BA7820" s="164" t="s">
        <v>8194</v>
      </c>
      <c r="BB7820" s="164">
        <v>2.4790000000000001</v>
      </c>
      <c r="BC7820" s="82">
        <f t="shared" si="139"/>
        <v>2.99959</v>
      </c>
    </row>
    <row r="7821" spans="53:55" x14ac:dyDescent="0.25">
      <c r="BA7821" s="164" t="s">
        <v>8195</v>
      </c>
      <c r="BB7821" s="164">
        <v>6.6120000000000001</v>
      </c>
      <c r="BC7821" s="82">
        <f t="shared" si="139"/>
        <v>8.0005199999999999</v>
      </c>
    </row>
    <row r="7822" spans="53:55" x14ac:dyDescent="0.25">
      <c r="BA7822" s="164" t="s">
        <v>8196</v>
      </c>
      <c r="BB7822" s="164">
        <v>7.4379999999999997</v>
      </c>
      <c r="BC7822" s="82">
        <f t="shared" si="139"/>
        <v>8.999979999999999</v>
      </c>
    </row>
    <row r="7823" spans="53:55" x14ac:dyDescent="0.25">
      <c r="BA7823" s="164" t="s">
        <v>8197</v>
      </c>
      <c r="BB7823" s="164">
        <v>7.4379999999999997</v>
      </c>
      <c r="BC7823" s="82">
        <f t="shared" si="139"/>
        <v>8.999979999999999</v>
      </c>
    </row>
    <row r="7824" spans="53:55" x14ac:dyDescent="0.25">
      <c r="BA7824" s="164" t="s">
        <v>8198</v>
      </c>
      <c r="BB7824" s="164">
        <v>8.2650000000000006</v>
      </c>
      <c r="BC7824" s="82">
        <f t="shared" si="139"/>
        <v>10.00065</v>
      </c>
    </row>
    <row r="7825" spans="53:55" x14ac:dyDescent="0.25">
      <c r="BA7825" s="164" t="s">
        <v>8199</v>
      </c>
      <c r="BB7825" s="164">
        <v>8.2650000000000006</v>
      </c>
      <c r="BC7825" s="82">
        <f t="shared" si="139"/>
        <v>10.00065</v>
      </c>
    </row>
    <row r="7826" spans="53:55" x14ac:dyDescent="0.25">
      <c r="BA7826" s="164" t="s">
        <v>8200</v>
      </c>
      <c r="BB7826" s="164">
        <v>7.4379999999999997</v>
      </c>
      <c r="BC7826" s="82">
        <f t="shared" si="139"/>
        <v>8.999979999999999</v>
      </c>
    </row>
    <row r="7827" spans="53:55" x14ac:dyDescent="0.25">
      <c r="BA7827" s="164" t="s">
        <v>8201</v>
      </c>
      <c r="BB7827" s="164">
        <v>8.2650000000000006</v>
      </c>
      <c r="BC7827" s="82">
        <f t="shared" si="139"/>
        <v>10.00065</v>
      </c>
    </row>
    <row r="7828" spans="53:55" x14ac:dyDescent="0.25">
      <c r="BA7828" s="164" t="s">
        <v>8202</v>
      </c>
      <c r="BB7828" s="164">
        <v>6.6120000000000001</v>
      </c>
      <c r="BC7828" s="82">
        <f t="shared" si="139"/>
        <v>8.0005199999999999</v>
      </c>
    </row>
    <row r="7829" spans="53:55" x14ac:dyDescent="0.25">
      <c r="BA7829" s="164" t="s">
        <v>8203</v>
      </c>
      <c r="BB7829" s="164">
        <v>9.0909999999999993</v>
      </c>
      <c r="BC7829" s="82">
        <f t="shared" si="139"/>
        <v>11.000109999999999</v>
      </c>
    </row>
    <row r="7830" spans="53:55" x14ac:dyDescent="0.25">
      <c r="BA7830" s="164" t="s">
        <v>8204</v>
      </c>
      <c r="BB7830" s="164">
        <v>4.9589999999999996</v>
      </c>
      <c r="BC7830" s="82">
        <f t="shared" si="139"/>
        <v>6.0003899999999994</v>
      </c>
    </row>
    <row r="7831" spans="53:55" x14ac:dyDescent="0.25">
      <c r="BA7831" s="164" t="s">
        <v>8205</v>
      </c>
      <c r="BB7831" s="164">
        <v>4.1319999999999997</v>
      </c>
      <c r="BC7831" s="82">
        <f t="shared" si="139"/>
        <v>4.9997199999999991</v>
      </c>
    </row>
    <row r="7832" spans="53:55" x14ac:dyDescent="0.25">
      <c r="BA7832" s="164" t="s">
        <v>8206</v>
      </c>
      <c r="BB7832" s="164">
        <v>2.4790000000000001</v>
      </c>
      <c r="BC7832" s="82">
        <f t="shared" si="139"/>
        <v>2.99959</v>
      </c>
    </row>
    <row r="7833" spans="53:55" x14ac:dyDescent="0.25">
      <c r="BA7833" s="164" t="s">
        <v>8207</v>
      </c>
      <c r="BB7833" s="164">
        <v>2.4790000000000001</v>
      </c>
      <c r="BC7833" s="82">
        <f t="shared" si="139"/>
        <v>2.99959</v>
      </c>
    </row>
    <row r="7834" spans="53:55" x14ac:dyDescent="0.25">
      <c r="BA7834" s="164" t="s">
        <v>8208</v>
      </c>
      <c r="BB7834" s="164">
        <v>12.397</v>
      </c>
      <c r="BC7834" s="82">
        <f t="shared" si="139"/>
        <v>15.00037</v>
      </c>
    </row>
    <row r="7835" spans="53:55" x14ac:dyDescent="0.25">
      <c r="BA7835" s="164" t="s">
        <v>8209</v>
      </c>
      <c r="BB7835" s="164">
        <v>6.57</v>
      </c>
      <c r="BC7835" s="82">
        <f t="shared" si="139"/>
        <v>7.9497</v>
      </c>
    </row>
    <row r="7836" spans="53:55" x14ac:dyDescent="0.25">
      <c r="BA7836" s="164" t="s">
        <v>8210</v>
      </c>
      <c r="BB7836" s="164">
        <v>2.4790000000000001</v>
      </c>
      <c r="BC7836" s="82">
        <f t="shared" si="139"/>
        <v>2.99959</v>
      </c>
    </row>
    <row r="7837" spans="53:55" x14ac:dyDescent="0.25">
      <c r="BA7837" s="164" t="s">
        <v>8211</v>
      </c>
      <c r="BB7837" s="164">
        <v>2.4790000000000001</v>
      </c>
      <c r="BC7837" s="82">
        <f t="shared" si="139"/>
        <v>2.99959</v>
      </c>
    </row>
    <row r="7838" spans="53:55" x14ac:dyDescent="0.25">
      <c r="BA7838" s="164" t="s">
        <v>8212</v>
      </c>
      <c r="BB7838" s="164">
        <v>2.4790000000000001</v>
      </c>
      <c r="BC7838" s="82">
        <f t="shared" si="139"/>
        <v>2.99959</v>
      </c>
    </row>
    <row r="7839" spans="53:55" x14ac:dyDescent="0.25">
      <c r="BA7839" s="164" t="s">
        <v>8213</v>
      </c>
      <c r="BB7839" s="164">
        <v>2.4790000000000001</v>
      </c>
      <c r="BC7839" s="82">
        <f t="shared" si="139"/>
        <v>2.99959</v>
      </c>
    </row>
    <row r="7840" spans="53:55" x14ac:dyDescent="0.25">
      <c r="BA7840" s="164" t="s">
        <v>8214</v>
      </c>
      <c r="BB7840" s="164">
        <v>2.4790000000000001</v>
      </c>
      <c r="BC7840" s="82">
        <f t="shared" si="139"/>
        <v>2.99959</v>
      </c>
    </row>
    <row r="7841" spans="53:55" x14ac:dyDescent="0.25">
      <c r="BA7841" s="164" t="s">
        <v>8215</v>
      </c>
      <c r="BB7841" s="164">
        <v>2.4790000000000001</v>
      </c>
      <c r="BC7841" s="82">
        <f t="shared" si="139"/>
        <v>2.99959</v>
      </c>
    </row>
    <row r="7842" spans="53:55" x14ac:dyDescent="0.25">
      <c r="BA7842" s="164" t="s">
        <v>8216</v>
      </c>
      <c r="BB7842" s="164">
        <v>2.4790000000000001</v>
      </c>
      <c r="BC7842" s="82">
        <f t="shared" si="139"/>
        <v>2.99959</v>
      </c>
    </row>
    <row r="7843" spans="53:55" x14ac:dyDescent="0.25">
      <c r="BA7843" s="164" t="s">
        <v>8217</v>
      </c>
      <c r="BB7843" s="164">
        <v>2.4790000000000001</v>
      </c>
      <c r="BC7843" s="82">
        <f t="shared" si="139"/>
        <v>2.99959</v>
      </c>
    </row>
    <row r="7844" spans="53:55" x14ac:dyDescent="0.25">
      <c r="BA7844" s="164" t="s">
        <v>8218</v>
      </c>
      <c r="BB7844" s="164">
        <v>2.4790000000000001</v>
      </c>
      <c r="BC7844" s="82">
        <f t="shared" si="139"/>
        <v>2.99959</v>
      </c>
    </row>
    <row r="7845" spans="53:55" x14ac:dyDescent="0.25">
      <c r="BA7845" s="164" t="s">
        <v>8219</v>
      </c>
      <c r="BB7845" s="164">
        <v>4.1319999999999997</v>
      </c>
      <c r="BC7845" s="82">
        <f t="shared" si="139"/>
        <v>4.9997199999999991</v>
      </c>
    </row>
    <row r="7846" spans="53:55" x14ac:dyDescent="0.25">
      <c r="BA7846" s="164" t="s">
        <v>8220</v>
      </c>
      <c r="BB7846" s="164">
        <v>3.306</v>
      </c>
      <c r="BC7846" s="82">
        <f t="shared" si="139"/>
        <v>4.0002599999999999</v>
      </c>
    </row>
    <row r="7847" spans="53:55" x14ac:dyDescent="0.25">
      <c r="BA7847" s="164" t="s">
        <v>8221</v>
      </c>
      <c r="BB7847" s="164">
        <v>2.4790000000000001</v>
      </c>
      <c r="BC7847" s="82">
        <f t="shared" si="139"/>
        <v>2.99959</v>
      </c>
    </row>
    <row r="7848" spans="53:55" x14ac:dyDescent="0.25">
      <c r="BA7848" s="164" t="s">
        <v>8222</v>
      </c>
      <c r="BB7848" s="164">
        <v>2.4790000000000001</v>
      </c>
      <c r="BC7848" s="82">
        <f t="shared" si="139"/>
        <v>2.99959</v>
      </c>
    </row>
    <row r="7849" spans="53:55" x14ac:dyDescent="0.25">
      <c r="BA7849" s="164" t="s">
        <v>8223</v>
      </c>
      <c r="BB7849" s="164">
        <v>2.4790000000000001</v>
      </c>
      <c r="BC7849" s="82">
        <f t="shared" si="139"/>
        <v>2.99959</v>
      </c>
    </row>
    <row r="7850" spans="53:55" x14ac:dyDescent="0.25">
      <c r="BA7850" s="164" t="s">
        <v>8224</v>
      </c>
      <c r="BB7850" s="164">
        <v>3.306</v>
      </c>
      <c r="BC7850" s="82">
        <f t="shared" si="139"/>
        <v>4.0002599999999999</v>
      </c>
    </row>
    <row r="7851" spans="53:55" x14ac:dyDescent="0.25">
      <c r="BA7851" s="164" t="s">
        <v>8225</v>
      </c>
      <c r="BB7851" s="164">
        <v>4.9589999999999996</v>
      </c>
      <c r="BC7851" s="82">
        <f t="shared" si="139"/>
        <v>6.0003899999999994</v>
      </c>
    </row>
    <row r="7852" spans="53:55" x14ac:dyDescent="0.25">
      <c r="BA7852" s="164" t="s">
        <v>8226</v>
      </c>
      <c r="BB7852" s="164">
        <v>5.7850000000000001</v>
      </c>
      <c r="BC7852" s="82">
        <f t="shared" si="139"/>
        <v>6.9998500000000003</v>
      </c>
    </row>
    <row r="7853" spans="53:55" x14ac:dyDescent="0.25">
      <c r="BA7853" s="164" t="s">
        <v>8227</v>
      </c>
      <c r="BB7853" s="164">
        <v>7.4379999999999997</v>
      </c>
      <c r="BC7853" s="82">
        <f t="shared" si="139"/>
        <v>8.999979999999999</v>
      </c>
    </row>
    <row r="7854" spans="53:55" x14ac:dyDescent="0.25">
      <c r="BA7854" s="164" t="s">
        <v>8228</v>
      </c>
      <c r="BB7854" s="164">
        <v>2.4790000000000001</v>
      </c>
      <c r="BC7854" s="82">
        <f t="shared" si="139"/>
        <v>2.99959</v>
      </c>
    </row>
    <row r="7855" spans="53:55" x14ac:dyDescent="0.25">
      <c r="BA7855" s="164" t="s">
        <v>8229</v>
      </c>
      <c r="BB7855" s="164">
        <v>4.1239999999999997</v>
      </c>
      <c r="BC7855" s="82">
        <f t="shared" si="139"/>
        <v>4.9900399999999996</v>
      </c>
    </row>
    <row r="7856" spans="53:55" x14ac:dyDescent="0.25">
      <c r="BA7856" s="164" t="s">
        <v>8230</v>
      </c>
      <c r="BB7856" s="164">
        <v>4.1319999999999997</v>
      </c>
      <c r="BC7856" s="82">
        <f t="shared" si="139"/>
        <v>4.9997199999999991</v>
      </c>
    </row>
    <row r="7857" spans="53:55" x14ac:dyDescent="0.25">
      <c r="BA7857" s="164" t="s">
        <v>8231</v>
      </c>
      <c r="BB7857" s="164">
        <v>4.1319999999999997</v>
      </c>
      <c r="BC7857" s="82">
        <f t="shared" si="139"/>
        <v>4.9997199999999991</v>
      </c>
    </row>
    <row r="7858" spans="53:55" x14ac:dyDescent="0.25">
      <c r="BA7858" s="164" t="s">
        <v>8232</v>
      </c>
      <c r="BB7858" s="164">
        <v>9.9169999999999998</v>
      </c>
      <c r="BC7858" s="82">
        <f t="shared" si="139"/>
        <v>11.99957</v>
      </c>
    </row>
    <row r="7859" spans="53:55" x14ac:dyDescent="0.25">
      <c r="BA7859" s="164" t="s">
        <v>8233</v>
      </c>
      <c r="BB7859" s="164">
        <v>4.1319999999999997</v>
      </c>
      <c r="BC7859" s="82">
        <f t="shared" si="139"/>
        <v>4.9997199999999991</v>
      </c>
    </row>
    <row r="7860" spans="53:55" x14ac:dyDescent="0.25">
      <c r="BA7860" s="164" t="s">
        <v>8234</v>
      </c>
      <c r="BB7860" s="164">
        <v>5.7850000000000001</v>
      </c>
      <c r="BC7860" s="82">
        <f t="shared" si="139"/>
        <v>6.9998500000000003</v>
      </c>
    </row>
    <row r="7861" spans="53:55" x14ac:dyDescent="0.25">
      <c r="BA7861" s="164" t="s">
        <v>8235</v>
      </c>
      <c r="BB7861" s="164">
        <v>2.4790000000000001</v>
      </c>
      <c r="BC7861" s="82">
        <f t="shared" si="139"/>
        <v>2.99959</v>
      </c>
    </row>
    <row r="7862" spans="53:55" x14ac:dyDescent="0.25">
      <c r="BA7862" s="164" t="s">
        <v>8236</v>
      </c>
      <c r="BB7862" s="164">
        <v>6.6120000000000001</v>
      </c>
      <c r="BC7862" s="82">
        <f t="shared" si="139"/>
        <v>8.0005199999999999</v>
      </c>
    </row>
    <row r="7863" spans="53:55" x14ac:dyDescent="0.25">
      <c r="BA7863" s="164" t="s">
        <v>8237</v>
      </c>
      <c r="BB7863" s="164">
        <v>6.6120000000000001</v>
      </c>
      <c r="BC7863" s="82">
        <f t="shared" si="139"/>
        <v>8.0005199999999999</v>
      </c>
    </row>
    <row r="7864" spans="53:55" x14ac:dyDescent="0.25">
      <c r="BA7864" s="164" t="s">
        <v>8238</v>
      </c>
      <c r="BB7864" s="164">
        <v>5.7850000000000001</v>
      </c>
      <c r="BC7864" s="82">
        <f t="shared" si="139"/>
        <v>6.9998500000000003</v>
      </c>
    </row>
    <row r="7865" spans="53:55" x14ac:dyDescent="0.25">
      <c r="BA7865" s="164" t="s">
        <v>8239</v>
      </c>
      <c r="BB7865" s="164">
        <v>5.7850000000000001</v>
      </c>
      <c r="BC7865" s="82">
        <f t="shared" si="139"/>
        <v>6.9998500000000003</v>
      </c>
    </row>
    <row r="7866" spans="53:55" x14ac:dyDescent="0.25">
      <c r="BA7866" s="164" t="s">
        <v>8240</v>
      </c>
      <c r="BB7866" s="164">
        <v>4.9589999999999996</v>
      </c>
      <c r="BC7866" s="82">
        <f t="shared" si="139"/>
        <v>6.0003899999999994</v>
      </c>
    </row>
    <row r="7867" spans="53:55" x14ac:dyDescent="0.25">
      <c r="BA7867" s="164" t="s">
        <v>8241</v>
      </c>
      <c r="BB7867" s="164">
        <v>2.4790000000000001</v>
      </c>
      <c r="BC7867" s="82">
        <f t="shared" si="139"/>
        <v>2.99959</v>
      </c>
    </row>
    <row r="7868" spans="53:55" x14ac:dyDescent="0.25">
      <c r="BA7868" s="164" t="s">
        <v>8242</v>
      </c>
      <c r="BB7868" s="164">
        <v>2.4790000000000001</v>
      </c>
      <c r="BC7868" s="82">
        <f t="shared" si="139"/>
        <v>2.99959</v>
      </c>
    </row>
    <row r="7869" spans="53:55" x14ac:dyDescent="0.25">
      <c r="BA7869" s="164" t="s">
        <v>8243</v>
      </c>
      <c r="BB7869" s="164">
        <v>6.6120000000000001</v>
      </c>
      <c r="BC7869" s="82">
        <f t="shared" si="139"/>
        <v>8.0005199999999999</v>
      </c>
    </row>
    <row r="7870" spans="53:55" x14ac:dyDescent="0.25">
      <c r="BA7870" s="164" t="s">
        <v>8244</v>
      </c>
      <c r="BB7870" s="164">
        <v>13.223000000000001</v>
      </c>
      <c r="BC7870" s="82">
        <f t="shared" si="139"/>
        <v>15.999830000000001</v>
      </c>
    </row>
    <row r="7871" spans="53:55" x14ac:dyDescent="0.25">
      <c r="BA7871" s="164" t="s">
        <v>8245</v>
      </c>
      <c r="BB7871" s="164">
        <v>13.223000000000001</v>
      </c>
      <c r="BC7871" s="82">
        <f t="shared" si="139"/>
        <v>15.999830000000001</v>
      </c>
    </row>
    <row r="7872" spans="53:55" x14ac:dyDescent="0.25">
      <c r="BA7872" s="164" t="s">
        <v>8246</v>
      </c>
      <c r="BB7872" s="164">
        <v>10.744</v>
      </c>
      <c r="BC7872" s="82">
        <f t="shared" si="139"/>
        <v>13.00024</v>
      </c>
    </row>
    <row r="7873" spans="53:55" x14ac:dyDescent="0.25">
      <c r="BA7873" s="164" t="s">
        <v>8247</v>
      </c>
      <c r="BB7873" s="164">
        <v>2.4790000000000001</v>
      </c>
      <c r="BC7873" s="82">
        <f t="shared" si="139"/>
        <v>2.99959</v>
      </c>
    </row>
    <row r="7874" spans="53:55" x14ac:dyDescent="0.25">
      <c r="BA7874" s="164" t="s">
        <v>8248</v>
      </c>
      <c r="BB7874" s="164">
        <v>3.306</v>
      </c>
      <c r="BC7874" s="82">
        <f t="shared" si="139"/>
        <v>4.0002599999999999</v>
      </c>
    </row>
    <row r="7875" spans="53:55" x14ac:dyDescent="0.25">
      <c r="BA7875" s="164" t="s">
        <v>8249</v>
      </c>
      <c r="BB7875" s="164">
        <v>4.9589999999999996</v>
      </c>
      <c r="BC7875" s="82">
        <f t="shared" ref="BC7875:BC7938" si="140">BB7875*1.21</f>
        <v>6.0003899999999994</v>
      </c>
    </row>
    <row r="7876" spans="53:55" x14ac:dyDescent="0.25">
      <c r="BA7876" s="164" t="s">
        <v>8250</v>
      </c>
      <c r="BB7876" s="164">
        <v>3.306</v>
      </c>
      <c r="BC7876" s="82">
        <f t="shared" si="140"/>
        <v>4.0002599999999999</v>
      </c>
    </row>
    <row r="7877" spans="53:55" x14ac:dyDescent="0.25">
      <c r="BA7877" s="164" t="s">
        <v>8251</v>
      </c>
      <c r="BB7877" s="164">
        <v>4.1319999999999997</v>
      </c>
      <c r="BC7877" s="82">
        <f t="shared" si="140"/>
        <v>4.9997199999999991</v>
      </c>
    </row>
    <row r="7878" spans="53:55" x14ac:dyDescent="0.25">
      <c r="BA7878" s="164" t="s">
        <v>8252</v>
      </c>
      <c r="BB7878" s="164">
        <v>5.7850000000000001</v>
      </c>
      <c r="BC7878" s="82">
        <f t="shared" si="140"/>
        <v>6.9998500000000003</v>
      </c>
    </row>
    <row r="7879" spans="53:55" x14ac:dyDescent="0.25">
      <c r="BA7879" s="164" t="s">
        <v>8253</v>
      </c>
      <c r="BB7879" s="164">
        <v>12.397</v>
      </c>
      <c r="BC7879" s="82">
        <f t="shared" si="140"/>
        <v>15.00037</v>
      </c>
    </row>
    <row r="7880" spans="53:55" x14ac:dyDescent="0.25">
      <c r="BA7880" s="164" t="s">
        <v>8254</v>
      </c>
      <c r="BB7880" s="164">
        <v>2.4790000000000001</v>
      </c>
      <c r="BC7880" s="82">
        <f t="shared" si="140"/>
        <v>2.99959</v>
      </c>
    </row>
    <row r="7881" spans="53:55" x14ac:dyDescent="0.25">
      <c r="BA7881" s="164" t="s">
        <v>8255</v>
      </c>
      <c r="BB7881" s="164">
        <v>6.6120000000000001</v>
      </c>
      <c r="BC7881" s="82">
        <f t="shared" si="140"/>
        <v>8.0005199999999999</v>
      </c>
    </row>
    <row r="7882" spans="53:55" x14ac:dyDescent="0.25">
      <c r="BA7882" s="164" t="s">
        <v>8256</v>
      </c>
      <c r="BB7882" s="164">
        <v>6.6120000000000001</v>
      </c>
      <c r="BC7882" s="82">
        <f t="shared" si="140"/>
        <v>8.0005199999999999</v>
      </c>
    </row>
    <row r="7883" spans="53:55" x14ac:dyDescent="0.25">
      <c r="BA7883" s="164" t="s">
        <v>8257</v>
      </c>
      <c r="BB7883" s="164">
        <v>42.975000000000001</v>
      </c>
      <c r="BC7883" s="82">
        <f t="shared" si="140"/>
        <v>51.999749999999999</v>
      </c>
    </row>
    <row r="7884" spans="53:55" x14ac:dyDescent="0.25">
      <c r="BA7884" s="164" t="s">
        <v>8258</v>
      </c>
      <c r="BB7884" s="164">
        <v>28.925999999999998</v>
      </c>
      <c r="BC7884" s="82">
        <f t="shared" si="140"/>
        <v>35.000459999999997</v>
      </c>
    </row>
    <row r="7885" spans="53:55" x14ac:dyDescent="0.25">
      <c r="BA7885" s="164" t="s">
        <v>8259</v>
      </c>
      <c r="BB7885" s="164">
        <v>24.710999999999999</v>
      </c>
      <c r="BC7885" s="82">
        <f t="shared" si="140"/>
        <v>29.900309999999998</v>
      </c>
    </row>
    <row r="7886" spans="53:55" x14ac:dyDescent="0.25">
      <c r="BA7886" s="164" t="s">
        <v>8260</v>
      </c>
      <c r="BB7886" s="164">
        <v>4.1319999999999997</v>
      </c>
      <c r="BC7886" s="82">
        <f t="shared" si="140"/>
        <v>4.9997199999999991</v>
      </c>
    </row>
    <row r="7887" spans="53:55" x14ac:dyDescent="0.25">
      <c r="BA7887" s="164" t="s">
        <v>8261</v>
      </c>
      <c r="BB7887" s="164">
        <v>2.4790000000000001</v>
      </c>
      <c r="BC7887" s="82">
        <f t="shared" si="140"/>
        <v>2.99959</v>
      </c>
    </row>
    <row r="7888" spans="53:55" x14ac:dyDescent="0.25">
      <c r="BA7888" s="164" t="s">
        <v>8262</v>
      </c>
      <c r="BB7888" s="164">
        <v>2.4790000000000001</v>
      </c>
      <c r="BC7888" s="82">
        <f t="shared" si="140"/>
        <v>2.99959</v>
      </c>
    </row>
    <row r="7889" spans="53:55" x14ac:dyDescent="0.25">
      <c r="BA7889" s="164" t="s">
        <v>8263</v>
      </c>
      <c r="BB7889" s="164">
        <v>6.6120000000000001</v>
      </c>
      <c r="BC7889" s="82">
        <f t="shared" si="140"/>
        <v>8.0005199999999999</v>
      </c>
    </row>
    <row r="7890" spans="53:55" x14ac:dyDescent="0.25">
      <c r="BA7890" s="164" t="s">
        <v>8264</v>
      </c>
      <c r="BB7890" s="164">
        <v>8.2650000000000006</v>
      </c>
      <c r="BC7890" s="82">
        <f t="shared" si="140"/>
        <v>10.00065</v>
      </c>
    </row>
    <row r="7891" spans="53:55" x14ac:dyDescent="0.25">
      <c r="BA7891" s="164" t="s">
        <v>8265</v>
      </c>
      <c r="BB7891" s="164">
        <v>3.306</v>
      </c>
      <c r="BC7891" s="82">
        <f t="shared" si="140"/>
        <v>4.0002599999999999</v>
      </c>
    </row>
    <row r="7892" spans="53:55" x14ac:dyDescent="0.25">
      <c r="BA7892" s="164" t="s">
        <v>8266</v>
      </c>
      <c r="BB7892" s="164">
        <v>3.306</v>
      </c>
      <c r="BC7892" s="82">
        <f t="shared" si="140"/>
        <v>4.0002599999999999</v>
      </c>
    </row>
    <row r="7893" spans="53:55" x14ac:dyDescent="0.25">
      <c r="BA7893" s="164" t="s">
        <v>8267</v>
      </c>
      <c r="BB7893" s="164">
        <v>3.306</v>
      </c>
      <c r="BC7893" s="82">
        <f t="shared" si="140"/>
        <v>4.0002599999999999</v>
      </c>
    </row>
    <row r="7894" spans="53:55" x14ac:dyDescent="0.25">
      <c r="BA7894" s="164" t="s">
        <v>8268</v>
      </c>
      <c r="BB7894" s="164">
        <v>4.9589999999999996</v>
      </c>
      <c r="BC7894" s="82">
        <f t="shared" si="140"/>
        <v>6.0003899999999994</v>
      </c>
    </row>
    <row r="7895" spans="53:55" x14ac:dyDescent="0.25">
      <c r="BA7895" s="164" t="s">
        <v>8269</v>
      </c>
      <c r="BB7895" s="164">
        <v>6.6120000000000001</v>
      </c>
      <c r="BC7895" s="82">
        <f t="shared" si="140"/>
        <v>8.0005199999999999</v>
      </c>
    </row>
    <row r="7896" spans="53:55" x14ac:dyDescent="0.25">
      <c r="BA7896" s="164" t="s">
        <v>8270</v>
      </c>
      <c r="BB7896" s="164">
        <v>4.9589999999999996</v>
      </c>
      <c r="BC7896" s="82">
        <f t="shared" si="140"/>
        <v>6.0003899999999994</v>
      </c>
    </row>
    <row r="7897" spans="53:55" x14ac:dyDescent="0.25">
      <c r="BA7897" s="164" t="s">
        <v>8271</v>
      </c>
      <c r="BB7897" s="164">
        <v>9.9169999999999998</v>
      </c>
      <c r="BC7897" s="82">
        <f t="shared" si="140"/>
        <v>11.99957</v>
      </c>
    </row>
    <row r="7898" spans="53:55" x14ac:dyDescent="0.25">
      <c r="BA7898" s="164" t="s">
        <v>8272</v>
      </c>
      <c r="BB7898" s="164">
        <v>9.9169999999999998</v>
      </c>
      <c r="BC7898" s="82">
        <f t="shared" si="140"/>
        <v>11.99957</v>
      </c>
    </row>
    <row r="7899" spans="53:55" x14ac:dyDescent="0.25">
      <c r="BA7899" s="164" t="s">
        <v>8273</v>
      </c>
      <c r="BB7899" s="164">
        <v>4.9589999999999996</v>
      </c>
      <c r="BC7899" s="82">
        <f t="shared" si="140"/>
        <v>6.0003899999999994</v>
      </c>
    </row>
    <row r="7900" spans="53:55" x14ac:dyDescent="0.25">
      <c r="BA7900" s="164" t="s">
        <v>8274</v>
      </c>
      <c r="BB7900" s="164">
        <v>3.306</v>
      </c>
      <c r="BC7900" s="82">
        <f t="shared" si="140"/>
        <v>4.0002599999999999</v>
      </c>
    </row>
    <row r="7901" spans="53:55" x14ac:dyDescent="0.25">
      <c r="BA7901" s="164" t="s">
        <v>8275</v>
      </c>
      <c r="BB7901" s="164">
        <v>4.9589999999999996</v>
      </c>
      <c r="BC7901" s="82">
        <f t="shared" si="140"/>
        <v>6.0003899999999994</v>
      </c>
    </row>
    <row r="7902" spans="53:55" x14ac:dyDescent="0.25">
      <c r="BA7902" s="164" t="s">
        <v>8276</v>
      </c>
      <c r="BB7902" s="164">
        <v>5.7850000000000001</v>
      </c>
      <c r="BC7902" s="82">
        <f t="shared" si="140"/>
        <v>6.9998500000000003</v>
      </c>
    </row>
    <row r="7903" spans="53:55" x14ac:dyDescent="0.25">
      <c r="BA7903" s="164" t="s">
        <v>8277</v>
      </c>
      <c r="BB7903" s="164">
        <v>2.4790000000000001</v>
      </c>
      <c r="BC7903" s="82">
        <f t="shared" si="140"/>
        <v>2.99959</v>
      </c>
    </row>
    <row r="7904" spans="53:55" x14ac:dyDescent="0.25">
      <c r="BA7904" s="164" t="s">
        <v>8278</v>
      </c>
      <c r="BB7904" s="164">
        <v>2.4790000000000001</v>
      </c>
      <c r="BC7904" s="82">
        <f t="shared" si="140"/>
        <v>2.99959</v>
      </c>
    </row>
    <row r="7905" spans="53:55" x14ac:dyDescent="0.25">
      <c r="BA7905" s="164" t="s">
        <v>8279</v>
      </c>
      <c r="BB7905" s="164">
        <v>2.4790000000000001</v>
      </c>
      <c r="BC7905" s="82">
        <f t="shared" si="140"/>
        <v>2.99959</v>
      </c>
    </row>
    <row r="7906" spans="53:55" x14ac:dyDescent="0.25">
      <c r="BA7906" s="164" t="s">
        <v>8280</v>
      </c>
      <c r="BB7906" s="164">
        <v>2.4790000000000001</v>
      </c>
      <c r="BC7906" s="82">
        <f t="shared" si="140"/>
        <v>2.99959</v>
      </c>
    </row>
    <row r="7907" spans="53:55" x14ac:dyDescent="0.25">
      <c r="BA7907" s="164" t="s">
        <v>8281</v>
      </c>
      <c r="BB7907" s="164">
        <v>2.4790000000000001</v>
      </c>
      <c r="BC7907" s="82">
        <f t="shared" si="140"/>
        <v>2.99959</v>
      </c>
    </row>
    <row r="7908" spans="53:55" x14ac:dyDescent="0.25">
      <c r="BA7908" s="164" t="s">
        <v>8282</v>
      </c>
      <c r="BB7908" s="164">
        <v>5.7850000000000001</v>
      </c>
      <c r="BC7908" s="82">
        <f t="shared" si="140"/>
        <v>6.9998500000000003</v>
      </c>
    </row>
    <row r="7909" spans="53:55" x14ac:dyDescent="0.25">
      <c r="BA7909" s="164" t="s">
        <v>8283</v>
      </c>
      <c r="BB7909" s="164">
        <v>4.9589999999999996</v>
      </c>
      <c r="BC7909" s="82">
        <f t="shared" si="140"/>
        <v>6.0003899999999994</v>
      </c>
    </row>
    <row r="7910" spans="53:55" x14ac:dyDescent="0.25">
      <c r="BA7910" s="164" t="s">
        <v>8284</v>
      </c>
      <c r="BB7910" s="164">
        <v>6.6120000000000001</v>
      </c>
      <c r="BC7910" s="82">
        <f t="shared" si="140"/>
        <v>8.0005199999999999</v>
      </c>
    </row>
    <row r="7911" spans="53:55" x14ac:dyDescent="0.25">
      <c r="BA7911" s="164" t="s">
        <v>8285</v>
      </c>
      <c r="BB7911" s="164">
        <v>10.744</v>
      </c>
      <c r="BC7911" s="82">
        <f t="shared" si="140"/>
        <v>13.00024</v>
      </c>
    </row>
    <row r="7912" spans="53:55" x14ac:dyDescent="0.25">
      <c r="BA7912" s="164" t="s">
        <v>8286</v>
      </c>
      <c r="BB7912" s="164">
        <v>8.2639999999999993</v>
      </c>
      <c r="BC7912" s="82">
        <f t="shared" si="140"/>
        <v>9.9994399999999981</v>
      </c>
    </row>
    <row r="7913" spans="53:55" x14ac:dyDescent="0.25">
      <c r="BA7913" s="164" t="s">
        <v>8287</v>
      </c>
      <c r="BB7913" s="164">
        <v>2.4790000000000001</v>
      </c>
      <c r="BC7913" s="82">
        <f t="shared" si="140"/>
        <v>2.99959</v>
      </c>
    </row>
    <row r="7914" spans="53:55" x14ac:dyDescent="0.25">
      <c r="BA7914" s="164" t="s">
        <v>8288</v>
      </c>
      <c r="BB7914" s="164">
        <v>13.223000000000001</v>
      </c>
      <c r="BC7914" s="82">
        <f t="shared" si="140"/>
        <v>15.999830000000001</v>
      </c>
    </row>
    <row r="7915" spans="53:55" x14ac:dyDescent="0.25">
      <c r="BA7915" s="164" t="s">
        <v>8289</v>
      </c>
      <c r="BB7915" s="164">
        <v>10.744</v>
      </c>
      <c r="BC7915" s="82">
        <f t="shared" si="140"/>
        <v>13.00024</v>
      </c>
    </row>
    <row r="7916" spans="53:55" x14ac:dyDescent="0.25">
      <c r="BA7916" s="164" t="s">
        <v>8290</v>
      </c>
      <c r="BB7916" s="164">
        <v>5.7850000000000001</v>
      </c>
      <c r="BC7916" s="82">
        <f t="shared" si="140"/>
        <v>6.9998500000000003</v>
      </c>
    </row>
    <row r="7917" spans="53:55" x14ac:dyDescent="0.25">
      <c r="BA7917" s="164" t="s">
        <v>8291</v>
      </c>
      <c r="BB7917" s="164">
        <v>9.0909999999999993</v>
      </c>
      <c r="BC7917" s="82">
        <f t="shared" si="140"/>
        <v>11.000109999999999</v>
      </c>
    </row>
    <row r="7918" spans="53:55" x14ac:dyDescent="0.25">
      <c r="BA7918" s="164" t="s">
        <v>8292</v>
      </c>
      <c r="BB7918" s="164">
        <v>2.4790000000000001</v>
      </c>
      <c r="BC7918" s="82">
        <f t="shared" si="140"/>
        <v>2.99959</v>
      </c>
    </row>
    <row r="7919" spans="53:55" x14ac:dyDescent="0.25">
      <c r="BA7919" s="164" t="s">
        <v>8293</v>
      </c>
      <c r="BB7919" s="164">
        <v>3.306</v>
      </c>
      <c r="BC7919" s="82">
        <f t="shared" si="140"/>
        <v>4.0002599999999999</v>
      </c>
    </row>
    <row r="7920" spans="53:55" x14ac:dyDescent="0.25">
      <c r="BA7920" s="164" t="s">
        <v>8294</v>
      </c>
      <c r="BB7920" s="164">
        <v>26.446000000000002</v>
      </c>
      <c r="BC7920" s="82">
        <f t="shared" si="140"/>
        <v>31.999660000000002</v>
      </c>
    </row>
    <row r="7921" spans="53:55" x14ac:dyDescent="0.25">
      <c r="BA7921" s="164" t="s">
        <v>8295</v>
      </c>
      <c r="BB7921" s="164">
        <v>28.925999999999998</v>
      </c>
      <c r="BC7921" s="82">
        <f t="shared" si="140"/>
        <v>35.000459999999997</v>
      </c>
    </row>
    <row r="7922" spans="53:55" x14ac:dyDescent="0.25">
      <c r="BA7922" s="164" t="s">
        <v>8296</v>
      </c>
      <c r="BB7922" s="164">
        <v>16.529</v>
      </c>
      <c r="BC7922" s="82">
        <f t="shared" si="140"/>
        <v>20.00009</v>
      </c>
    </row>
    <row r="7923" spans="53:55" x14ac:dyDescent="0.25">
      <c r="BA7923" s="164" t="s">
        <v>8297</v>
      </c>
      <c r="BB7923" s="164">
        <v>3.306</v>
      </c>
      <c r="BC7923" s="82">
        <f t="shared" si="140"/>
        <v>4.0002599999999999</v>
      </c>
    </row>
    <row r="7924" spans="53:55" x14ac:dyDescent="0.25">
      <c r="BA7924" s="164" t="s">
        <v>8298</v>
      </c>
      <c r="BB7924" s="164">
        <v>2.4790000000000001</v>
      </c>
      <c r="BC7924" s="82">
        <f t="shared" si="140"/>
        <v>2.99959</v>
      </c>
    </row>
    <row r="7925" spans="53:55" x14ac:dyDescent="0.25">
      <c r="BA7925" s="164" t="s">
        <v>8299</v>
      </c>
      <c r="BB7925" s="164">
        <v>3.306</v>
      </c>
      <c r="BC7925" s="82">
        <f t="shared" si="140"/>
        <v>4.0002599999999999</v>
      </c>
    </row>
    <row r="7926" spans="53:55" x14ac:dyDescent="0.25">
      <c r="BA7926" s="164" t="s">
        <v>8300</v>
      </c>
      <c r="BB7926" s="164">
        <v>9.9169999999999998</v>
      </c>
      <c r="BC7926" s="82">
        <f t="shared" si="140"/>
        <v>11.99957</v>
      </c>
    </row>
    <row r="7927" spans="53:55" x14ac:dyDescent="0.25">
      <c r="BA7927" s="164" t="s">
        <v>8301</v>
      </c>
      <c r="BB7927" s="164">
        <v>6.61</v>
      </c>
      <c r="BC7927" s="82">
        <f t="shared" si="140"/>
        <v>7.9981</v>
      </c>
    </row>
    <row r="7928" spans="53:55" x14ac:dyDescent="0.25">
      <c r="BA7928" s="164" t="s">
        <v>8302</v>
      </c>
      <c r="BB7928" s="164">
        <v>3.306</v>
      </c>
      <c r="BC7928" s="82">
        <f t="shared" si="140"/>
        <v>4.0002599999999999</v>
      </c>
    </row>
    <row r="7929" spans="53:55" x14ac:dyDescent="0.25">
      <c r="BA7929" s="164" t="s">
        <v>8303</v>
      </c>
      <c r="BB7929" s="164">
        <v>10.744</v>
      </c>
      <c r="BC7929" s="82">
        <f t="shared" si="140"/>
        <v>13.00024</v>
      </c>
    </row>
    <row r="7930" spans="53:55" x14ac:dyDescent="0.25">
      <c r="BA7930" s="164" t="s">
        <v>8304</v>
      </c>
      <c r="BB7930" s="164">
        <v>4.9589999999999996</v>
      </c>
      <c r="BC7930" s="82">
        <f t="shared" si="140"/>
        <v>6.0003899999999994</v>
      </c>
    </row>
    <row r="7931" spans="53:55" x14ac:dyDescent="0.25">
      <c r="BA7931" s="164" t="s">
        <v>8305</v>
      </c>
      <c r="BB7931" s="164">
        <v>4.1319999999999997</v>
      </c>
      <c r="BC7931" s="82">
        <f t="shared" si="140"/>
        <v>4.9997199999999991</v>
      </c>
    </row>
    <row r="7932" spans="53:55" x14ac:dyDescent="0.25">
      <c r="BA7932" s="164" t="s">
        <v>8306</v>
      </c>
      <c r="BB7932" s="164">
        <v>14.05</v>
      </c>
      <c r="BC7932" s="82">
        <f t="shared" si="140"/>
        <v>17.000499999999999</v>
      </c>
    </row>
    <row r="7933" spans="53:55" x14ac:dyDescent="0.25">
      <c r="BA7933" s="164" t="s">
        <v>8307</v>
      </c>
      <c r="BB7933" s="164">
        <v>6.6120000000000001</v>
      </c>
      <c r="BC7933" s="82">
        <f t="shared" si="140"/>
        <v>8.0005199999999999</v>
      </c>
    </row>
    <row r="7934" spans="53:55" x14ac:dyDescent="0.25">
      <c r="BA7934" s="164" t="s">
        <v>8308</v>
      </c>
      <c r="BB7934" s="164">
        <v>6.6120000000000001</v>
      </c>
      <c r="BC7934" s="82">
        <f t="shared" si="140"/>
        <v>8.0005199999999999</v>
      </c>
    </row>
    <row r="7935" spans="53:55" x14ac:dyDescent="0.25">
      <c r="BA7935" s="164" t="s">
        <v>8309</v>
      </c>
      <c r="BB7935" s="164">
        <v>8.2650000000000006</v>
      </c>
      <c r="BC7935" s="82">
        <f t="shared" si="140"/>
        <v>10.00065</v>
      </c>
    </row>
    <row r="7936" spans="53:55" x14ac:dyDescent="0.25">
      <c r="BA7936" s="164" t="s">
        <v>8310</v>
      </c>
      <c r="BB7936" s="164">
        <v>9.9169999999999998</v>
      </c>
      <c r="BC7936" s="82">
        <f t="shared" si="140"/>
        <v>11.99957</v>
      </c>
    </row>
    <row r="7937" spans="53:55" x14ac:dyDescent="0.25">
      <c r="BA7937" s="164" t="s">
        <v>8311</v>
      </c>
      <c r="BB7937" s="164">
        <v>2.4790000000000001</v>
      </c>
      <c r="BC7937" s="82">
        <f t="shared" si="140"/>
        <v>2.99959</v>
      </c>
    </row>
    <row r="7938" spans="53:55" x14ac:dyDescent="0.25">
      <c r="BA7938" s="164" t="s">
        <v>8312</v>
      </c>
      <c r="BB7938" s="164">
        <v>4.9169999999999998</v>
      </c>
      <c r="BC7938" s="82">
        <f t="shared" si="140"/>
        <v>5.9495699999999996</v>
      </c>
    </row>
    <row r="7939" spans="53:55" x14ac:dyDescent="0.25">
      <c r="BA7939" s="164" t="s">
        <v>8313</v>
      </c>
      <c r="BB7939" s="164">
        <v>3.306</v>
      </c>
      <c r="BC7939" s="82">
        <f t="shared" ref="BC7939:BC8002" si="141">BB7939*1.21</f>
        <v>4.0002599999999999</v>
      </c>
    </row>
    <row r="7940" spans="53:55" x14ac:dyDescent="0.25">
      <c r="BA7940" s="164" t="s">
        <v>8314</v>
      </c>
      <c r="BB7940" s="164">
        <v>11.57</v>
      </c>
      <c r="BC7940" s="82">
        <f t="shared" si="141"/>
        <v>13.999700000000001</v>
      </c>
    </row>
    <row r="7941" spans="53:55" x14ac:dyDescent="0.25">
      <c r="BA7941" s="164" t="s">
        <v>8315</v>
      </c>
      <c r="BB7941" s="164">
        <v>17.355</v>
      </c>
      <c r="BC7941" s="82">
        <f t="shared" si="141"/>
        <v>20.999549999999999</v>
      </c>
    </row>
    <row r="7942" spans="53:55" x14ac:dyDescent="0.25">
      <c r="BA7942" s="164" t="s">
        <v>8316</v>
      </c>
      <c r="BB7942" s="164">
        <v>12.355</v>
      </c>
      <c r="BC7942" s="82">
        <f t="shared" si="141"/>
        <v>14.94955</v>
      </c>
    </row>
    <row r="7943" spans="53:55" x14ac:dyDescent="0.25">
      <c r="BA7943" s="164" t="s">
        <v>8317</v>
      </c>
      <c r="BB7943" s="164">
        <v>8.2230000000000008</v>
      </c>
      <c r="BC7943" s="82">
        <f t="shared" si="141"/>
        <v>9.9498300000000004</v>
      </c>
    </row>
    <row r="7944" spans="53:55" x14ac:dyDescent="0.25">
      <c r="BA7944" s="164" t="s">
        <v>8318</v>
      </c>
      <c r="BB7944" s="164">
        <v>23.140999999999998</v>
      </c>
      <c r="BC7944" s="82">
        <f t="shared" si="141"/>
        <v>28.000609999999998</v>
      </c>
    </row>
    <row r="7945" spans="53:55" x14ac:dyDescent="0.25">
      <c r="BA7945" s="164" t="s">
        <v>8319</v>
      </c>
      <c r="BB7945" s="164">
        <v>8.2650000000000006</v>
      </c>
      <c r="BC7945" s="82">
        <f t="shared" si="141"/>
        <v>10.00065</v>
      </c>
    </row>
    <row r="7946" spans="53:55" x14ac:dyDescent="0.25">
      <c r="BA7946" s="164" t="s">
        <v>8320</v>
      </c>
      <c r="BB7946" s="164">
        <v>8.2230000000000008</v>
      </c>
      <c r="BC7946" s="82">
        <f t="shared" si="141"/>
        <v>9.9498300000000004</v>
      </c>
    </row>
    <row r="7947" spans="53:55" x14ac:dyDescent="0.25">
      <c r="BA7947" s="164" t="s">
        <v>8321</v>
      </c>
      <c r="BB7947" s="164">
        <v>11.983000000000001</v>
      </c>
      <c r="BC7947" s="82">
        <f t="shared" si="141"/>
        <v>14.49943</v>
      </c>
    </row>
    <row r="7948" spans="53:55" x14ac:dyDescent="0.25">
      <c r="BA7948" s="164" t="s">
        <v>8322</v>
      </c>
      <c r="BB7948" s="164">
        <v>18.181999999999999</v>
      </c>
      <c r="BC7948" s="82">
        <f t="shared" si="141"/>
        <v>22.000219999999999</v>
      </c>
    </row>
    <row r="7949" spans="53:55" x14ac:dyDescent="0.25">
      <c r="BA7949" s="164" t="s">
        <v>8323</v>
      </c>
      <c r="BB7949" s="164">
        <v>3.2639999999999998</v>
      </c>
      <c r="BC7949" s="82">
        <f t="shared" si="141"/>
        <v>3.9494399999999996</v>
      </c>
    </row>
    <row r="7950" spans="53:55" x14ac:dyDescent="0.25">
      <c r="BA7950" s="164" t="s">
        <v>8324</v>
      </c>
      <c r="BB7950" s="164">
        <v>9.9169999999999998</v>
      </c>
      <c r="BC7950" s="82">
        <f t="shared" si="141"/>
        <v>11.99957</v>
      </c>
    </row>
    <row r="7951" spans="53:55" x14ac:dyDescent="0.25">
      <c r="BA7951" s="164" t="s">
        <v>8325</v>
      </c>
      <c r="BB7951" s="164">
        <v>3.306</v>
      </c>
      <c r="BC7951" s="82">
        <f t="shared" si="141"/>
        <v>4.0002599999999999</v>
      </c>
    </row>
    <row r="7952" spans="53:55" x14ac:dyDescent="0.25">
      <c r="BA7952" s="164" t="s">
        <v>8326</v>
      </c>
      <c r="BB7952" s="164">
        <v>8.2230000000000008</v>
      </c>
      <c r="BC7952" s="82">
        <f t="shared" si="141"/>
        <v>9.9498300000000004</v>
      </c>
    </row>
    <row r="7953" spans="53:55" x14ac:dyDescent="0.25">
      <c r="BA7953" s="164" t="s">
        <v>8327</v>
      </c>
      <c r="BB7953" s="164">
        <v>18.181999999999999</v>
      </c>
      <c r="BC7953" s="82">
        <f t="shared" si="141"/>
        <v>22.000219999999999</v>
      </c>
    </row>
    <row r="7954" spans="53:55" x14ac:dyDescent="0.25">
      <c r="BA7954" s="164" t="s">
        <v>8328</v>
      </c>
      <c r="BB7954" s="164">
        <v>8.2650000000000006</v>
      </c>
      <c r="BC7954" s="82">
        <f t="shared" si="141"/>
        <v>10.00065</v>
      </c>
    </row>
    <row r="7955" spans="53:55" x14ac:dyDescent="0.25">
      <c r="BA7955" s="164" t="s">
        <v>8329</v>
      </c>
      <c r="BB7955" s="164">
        <v>9.0909999999999993</v>
      </c>
      <c r="BC7955" s="82">
        <f t="shared" si="141"/>
        <v>11.000109999999999</v>
      </c>
    </row>
    <row r="7956" spans="53:55" x14ac:dyDescent="0.25">
      <c r="BA7956" s="164" t="s">
        <v>8330</v>
      </c>
      <c r="BB7956" s="164">
        <v>14.875999999999999</v>
      </c>
      <c r="BC7956" s="82">
        <f t="shared" si="141"/>
        <v>17.999959999999998</v>
      </c>
    </row>
    <row r="7957" spans="53:55" x14ac:dyDescent="0.25">
      <c r="BA7957" s="164" t="s">
        <v>8331</v>
      </c>
      <c r="BB7957" s="164">
        <v>13.182</v>
      </c>
      <c r="BC7957" s="82">
        <f t="shared" si="141"/>
        <v>15.95022</v>
      </c>
    </row>
    <row r="7958" spans="53:55" x14ac:dyDescent="0.25">
      <c r="BA7958" s="164" t="s">
        <v>8332</v>
      </c>
      <c r="BB7958" s="164">
        <v>7.4379999999999997</v>
      </c>
      <c r="BC7958" s="82">
        <f t="shared" si="141"/>
        <v>8.999979999999999</v>
      </c>
    </row>
    <row r="7959" spans="53:55" x14ac:dyDescent="0.25">
      <c r="BA7959" s="164" t="s">
        <v>8333</v>
      </c>
      <c r="BB7959" s="164">
        <v>39.668999999999997</v>
      </c>
      <c r="BC7959" s="82">
        <f t="shared" si="141"/>
        <v>47.999489999999994</v>
      </c>
    </row>
    <row r="7960" spans="53:55" x14ac:dyDescent="0.25">
      <c r="BA7960" s="164" t="s">
        <v>8334</v>
      </c>
      <c r="BB7960" s="164">
        <v>9.8759999999999994</v>
      </c>
      <c r="BC7960" s="82">
        <f t="shared" si="141"/>
        <v>11.949959999999999</v>
      </c>
    </row>
    <row r="7961" spans="53:55" x14ac:dyDescent="0.25">
      <c r="BA7961" s="164" t="s">
        <v>8335</v>
      </c>
      <c r="BB7961" s="164">
        <v>16.529</v>
      </c>
      <c r="BC7961" s="82">
        <f t="shared" si="141"/>
        <v>20.00009</v>
      </c>
    </row>
    <row r="7962" spans="53:55" x14ac:dyDescent="0.25">
      <c r="BA7962" s="164" t="s">
        <v>8336</v>
      </c>
      <c r="BB7962" s="164">
        <v>13.223000000000001</v>
      </c>
      <c r="BC7962" s="82">
        <f t="shared" si="141"/>
        <v>15.999830000000001</v>
      </c>
    </row>
    <row r="7963" spans="53:55" x14ac:dyDescent="0.25">
      <c r="BA7963" s="164" t="s">
        <v>8337</v>
      </c>
      <c r="BB7963" s="164">
        <v>72.727000000000004</v>
      </c>
      <c r="BC7963" s="82">
        <f t="shared" si="141"/>
        <v>87.999670000000009</v>
      </c>
    </row>
    <row r="7964" spans="53:55" x14ac:dyDescent="0.25">
      <c r="BA7964" s="164" t="s">
        <v>8338</v>
      </c>
      <c r="BB7964" s="164">
        <v>12.397</v>
      </c>
      <c r="BC7964" s="82">
        <f t="shared" si="141"/>
        <v>15.00037</v>
      </c>
    </row>
    <row r="7965" spans="53:55" x14ac:dyDescent="0.25">
      <c r="BA7965" s="164" t="s">
        <v>8339</v>
      </c>
      <c r="BB7965" s="164">
        <v>11.57</v>
      </c>
      <c r="BC7965" s="82">
        <f t="shared" si="141"/>
        <v>13.999700000000001</v>
      </c>
    </row>
    <row r="7966" spans="53:55" x14ac:dyDescent="0.25">
      <c r="BA7966" s="164" t="s">
        <v>8340</v>
      </c>
      <c r="BB7966" s="164">
        <v>2.4790000000000001</v>
      </c>
      <c r="BC7966" s="82">
        <f t="shared" si="141"/>
        <v>2.99959</v>
      </c>
    </row>
    <row r="7967" spans="53:55" x14ac:dyDescent="0.25">
      <c r="BA7967" s="164" t="s">
        <v>8341</v>
      </c>
      <c r="BB7967" s="164">
        <v>6.6120000000000001</v>
      </c>
      <c r="BC7967" s="82">
        <f t="shared" si="141"/>
        <v>8.0005199999999999</v>
      </c>
    </row>
    <row r="7968" spans="53:55" x14ac:dyDescent="0.25">
      <c r="BA7968" s="164" t="s">
        <v>8342</v>
      </c>
      <c r="BB7968" s="164">
        <v>8.2650000000000006</v>
      </c>
      <c r="BC7968" s="82">
        <f t="shared" si="141"/>
        <v>10.00065</v>
      </c>
    </row>
    <row r="7969" spans="53:55" x14ac:dyDescent="0.25">
      <c r="BA7969" s="164" t="s">
        <v>8343</v>
      </c>
      <c r="BB7969" s="164">
        <v>3.306</v>
      </c>
      <c r="BC7969" s="82">
        <f t="shared" si="141"/>
        <v>4.0002599999999999</v>
      </c>
    </row>
    <row r="7970" spans="53:55" x14ac:dyDescent="0.25">
      <c r="BA7970" s="164" t="s">
        <v>8344</v>
      </c>
      <c r="BB7970" s="164">
        <v>2.4790000000000001</v>
      </c>
      <c r="BC7970" s="82">
        <f t="shared" si="141"/>
        <v>2.99959</v>
      </c>
    </row>
    <row r="7971" spans="53:55" x14ac:dyDescent="0.25">
      <c r="BA7971" s="164" t="s">
        <v>8345</v>
      </c>
      <c r="BB7971" s="164">
        <v>10.744</v>
      </c>
      <c r="BC7971" s="82">
        <f t="shared" si="141"/>
        <v>13.00024</v>
      </c>
    </row>
    <row r="7972" spans="53:55" x14ac:dyDescent="0.25">
      <c r="BA7972" s="164" t="s">
        <v>8346</v>
      </c>
      <c r="BB7972" s="164">
        <v>17.355</v>
      </c>
      <c r="BC7972" s="82">
        <f t="shared" si="141"/>
        <v>20.999549999999999</v>
      </c>
    </row>
    <row r="7973" spans="53:55" x14ac:dyDescent="0.25">
      <c r="BA7973" s="164" t="s">
        <v>8347</v>
      </c>
      <c r="BB7973" s="164">
        <v>74.372</v>
      </c>
      <c r="BC7973" s="82">
        <f t="shared" si="141"/>
        <v>89.99011999999999</v>
      </c>
    </row>
    <row r="7974" spans="53:55" x14ac:dyDescent="0.25">
      <c r="BA7974" s="164" t="s">
        <v>8348</v>
      </c>
      <c r="BB7974" s="164">
        <v>9.8759999999999994</v>
      </c>
      <c r="BC7974" s="82">
        <f t="shared" si="141"/>
        <v>11.949959999999999</v>
      </c>
    </row>
    <row r="7975" spans="53:55" x14ac:dyDescent="0.25">
      <c r="BA7975" s="164" t="s">
        <v>8349</v>
      </c>
      <c r="BB7975" s="164">
        <v>4.9589999999999996</v>
      </c>
      <c r="BC7975" s="82">
        <f t="shared" si="141"/>
        <v>6.0003899999999994</v>
      </c>
    </row>
    <row r="7976" spans="53:55" x14ac:dyDescent="0.25">
      <c r="BA7976" s="164" t="s">
        <v>8350</v>
      </c>
      <c r="BB7976" s="164">
        <v>52.066000000000003</v>
      </c>
      <c r="BC7976" s="82">
        <f t="shared" si="141"/>
        <v>62.999859999999998</v>
      </c>
    </row>
    <row r="7977" spans="53:55" x14ac:dyDescent="0.25">
      <c r="BA7977" s="164" t="s">
        <v>8351</v>
      </c>
      <c r="BB7977" s="164">
        <v>119.83499999999999</v>
      </c>
      <c r="BC7977" s="82">
        <f t="shared" si="141"/>
        <v>145.00035</v>
      </c>
    </row>
    <row r="7978" spans="53:55" x14ac:dyDescent="0.25">
      <c r="BA7978" s="164" t="s">
        <v>8352</v>
      </c>
      <c r="BB7978" s="164">
        <v>219.83500000000001</v>
      </c>
      <c r="BC7978" s="82">
        <f t="shared" si="141"/>
        <v>266.00035000000003</v>
      </c>
    </row>
    <row r="7979" spans="53:55" x14ac:dyDescent="0.25">
      <c r="BA7979" s="164" t="s">
        <v>8353</v>
      </c>
      <c r="BB7979" s="164">
        <v>200</v>
      </c>
      <c r="BC7979" s="82">
        <f t="shared" si="141"/>
        <v>242</v>
      </c>
    </row>
    <row r="7980" spans="53:55" x14ac:dyDescent="0.25">
      <c r="BA7980" s="164" t="s">
        <v>8354</v>
      </c>
      <c r="BB7980" s="164">
        <v>3.306</v>
      </c>
      <c r="BC7980" s="82">
        <f t="shared" si="141"/>
        <v>4.0002599999999999</v>
      </c>
    </row>
    <row r="7981" spans="53:55" x14ac:dyDescent="0.25">
      <c r="BA7981" s="164" t="s">
        <v>8355</v>
      </c>
      <c r="BB7981" s="164">
        <v>2.4790000000000001</v>
      </c>
      <c r="BC7981" s="82">
        <f t="shared" si="141"/>
        <v>2.99959</v>
      </c>
    </row>
    <row r="7982" spans="53:55" x14ac:dyDescent="0.25">
      <c r="BA7982" s="164" t="s">
        <v>8356</v>
      </c>
      <c r="BB7982" s="164">
        <v>74.38</v>
      </c>
      <c r="BC7982" s="82">
        <f t="shared" si="141"/>
        <v>89.999799999999993</v>
      </c>
    </row>
    <row r="7983" spans="53:55" x14ac:dyDescent="0.25">
      <c r="BA7983" s="164" t="s">
        <v>8357</v>
      </c>
      <c r="BB7983" s="164">
        <v>140.49600000000001</v>
      </c>
      <c r="BC7983" s="82">
        <f t="shared" si="141"/>
        <v>170.00015999999999</v>
      </c>
    </row>
    <row r="7984" spans="53:55" x14ac:dyDescent="0.25">
      <c r="BA7984" s="164" t="s">
        <v>8358</v>
      </c>
      <c r="BB7984" s="164">
        <v>2.4790000000000001</v>
      </c>
      <c r="BC7984" s="82">
        <f t="shared" si="141"/>
        <v>2.99959</v>
      </c>
    </row>
    <row r="7985" spans="53:55" x14ac:dyDescent="0.25">
      <c r="BA7985" s="164" t="s">
        <v>8359</v>
      </c>
      <c r="BB7985" s="164">
        <v>8.2650000000000006</v>
      </c>
      <c r="BC7985" s="82">
        <f t="shared" si="141"/>
        <v>10.00065</v>
      </c>
    </row>
    <row r="7986" spans="53:55" x14ac:dyDescent="0.25">
      <c r="BA7986" s="164" t="s">
        <v>8360</v>
      </c>
      <c r="BB7986" s="164">
        <v>26.446000000000002</v>
      </c>
      <c r="BC7986" s="82">
        <f t="shared" si="141"/>
        <v>31.999660000000002</v>
      </c>
    </row>
    <row r="7987" spans="53:55" x14ac:dyDescent="0.25">
      <c r="BA7987" s="164" t="s">
        <v>8361</v>
      </c>
      <c r="BB7987" s="164">
        <v>2.4790000000000001</v>
      </c>
      <c r="BC7987" s="82">
        <f t="shared" si="141"/>
        <v>2.99959</v>
      </c>
    </row>
    <row r="7988" spans="53:55" x14ac:dyDescent="0.25">
      <c r="BA7988" s="164" t="s">
        <v>8362</v>
      </c>
      <c r="BB7988" s="164">
        <v>2.4790000000000001</v>
      </c>
      <c r="BC7988" s="82">
        <f t="shared" si="141"/>
        <v>2.99959</v>
      </c>
    </row>
    <row r="7989" spans="53:55" x14ac:dyDescent="0.25">
      <c r="BA7989" s="164" t="s">
        <v>8363</v>
      </c>
      <c r="BB7989" s="164">
        <v>23.966999999999999</v>
      </c>
      <c r="BC7989" s="82">
        <f t="shared" si="141"/>
        <v>29.000069999999997</v>
      </c>
    </row>
    <row r="7990" spans="53:55" x14ac:dyDescent="0.25">
      <c r="BA7990" s="164" t="s">
        <v>8364</v>
      </c>
      <c r="BB7990" s="164">
        <v>74.38</v>
      </c>
      <c r="BC7990" s="82">
        <f t="shared" si="141"/>
        <v>89.999799999999993</v>
      </c>
    </row>
    <row r="7991" spans="53:55" x14ac:dyDescent="0.25">
      <c r="BA7991" s="164" t="s">
        <v>8365</v>
      </c>
      <c r="BB7991" s="164">
        <v>20.661000000000001</v>
      </c>
      <c r="BC7991" s="82">
        <f t="shared" si="141"/>
        <v>24.99981</v>
      </c>
    </row>
    <row r="7992" spans="53:55" x14ac:dyDescent="0.25">
      <c r="BA7992" s="164" t="s">
        <v>8366</v>
      </c>
      <c r="BB7992" s="164">
        <v>8.2650000000000006</v>
      </c>
      <c r="BC7992" s="82">
        <f t="shared" si="141"/>
        <v>10.00065</v>
      </c>
    </row>
    <row r="7993" spans="53:55" x14ac:dyDescent="0.25">
      <c r="BA7993" s="164" t="s">
        <v>8367</v>
      </c>
      <c r="BB7993" s="164">
        <v>45.454999999999998</v>
      </c>
      <c r="BC7993" s="82">
        <f t="shared" si="141"/>
        <v>55.000549999999997</v>
      </c>
    </row>
    <row r="7994" spans="53:55" x14ac:dyDescent="0.25">
      <c r="BA7994" s="164" t="s">
        <v>8368</v>
      </c>
      <c r="BB7994" s="164">
        <v>24.792999999999999</v>
      </c>
      <c r="BC7994" s="82">
        <f t="shared" si="141"/>
        <v>29.999529999999996</v>
      </c>
    </row>
    <row r="7995" spans="53:55" x14ac:dyDescent="0.25">
      <c r="BA7995" s="164" t="s">
        <v>8369</v>
      </c>
      <c r="BB7995" s="164">
        <v>32.231000000000002</v>
      </c>
      <c r="BC7995" s="82">
        <f t="shared" si="141"/>
        <v>38.999510000000001</v>
      </c>
    </row>
    <row r="7996" spans="53:55" x14ac:dyDescent="0.25">
      <c r="BA7996" s="164" t="s">
        <v>8370</v>
      </c>
      <c r="BB7996" s="164">
        <v>21.488</v>
      </c>
      <c r="BC7996" s="82">
        <f t="shared" si="141"/>
        <v>26.00048</v>
      </c>
    </row>
    <row r="7997" spans="53:55" x14ac:dyDescent="0.25">
      <c r="BA7997" s="164" t="s">
        <v>8371</v>
      </c>
      <c r="BB7997" s="164">
        <v>5.7850000000000001</v>
      </c>
      <c r="BC7997" s="82">
        <f t="shared" si="141"/>
        <v>6.9998500000000003</v>
      </c>
    </row>
    <row r="7998" spans="53:55" x14ac:dyDescent="0.25">
      <c r="BA7998" s="164" t="s">
        <v>8372</v>
      </c>
      <c r="BB7998" s="164">
        <v>19.835000000000001</v>
      </c>
      <c r="BC7998" s="82">
        <f t="shared" si="141"/>
        <v>24.000350000000001</v>
      </c>
    </row>
    <row r="7999" spans="53:55" x14ac:dyDescent="0.25">
      <c r="BA7999" s="164" t="s">
        <v>8373</v>
      </c>
      <c r="BB7999" s="164">
        <v>19.835000000000001</v>
      </c>
      <c r="BC7999" s="82">
        <f t="shared" si="141"/>
        <v>24.000350000000001</v>
      </c>
    </row>
    <row r="8000" spans="53:55" x14ac:dyDescent="0.25">
      <c r="BA8000" s="164" t="s">
        <v>8374</v>
      </c>
      <c r="BB8000" s="164">
        <v>26.446000000000002</v>
      </c>
      <c r="BC8000" s="82">
        <f t="shared" si="141"/>
        <v>31.999660000000002</v>
      </c>
    </row>
    <row r="8001" spans="53:55" x14ac:dyDescent="0.25">
      <c r="BA8001" s="164" t="s">
        <v>8375</v>
      </c>
      <c r="BB8001" s="164">
        <v>242.97499999999999</v>
      </c>
      <c r="BC8001" s="82">
        <f t="shared" si="141"/>
        <v>293.99975000000001</v>
      </c>
    </row>
    <row r="8002" spans="53:55" x14ac:dyDescent="0.25">
      <c r="BA8002" s="164" t="s">
        <v>8376</v>
      </c>
      <c r="BB8002" s="164">
        <v>14.875999999999999</v>
      </c>
      <c r="BC8002" s="82">
        <f t="shared" si="141"/>
        <v>17.999959999999998</v>
      </c>
    </row>
    <row r="8003" spans="53:55" x14ac:dyDescent="0.25">
      <c r="BA8003" s="164" t="s">
        <v>8377</v>
      </c>
      <c r="BB8003" s="164">
        <v>14.875999999999999</v>
      </c>
      <c r="BC8003" s="82">
        <f t="shared" ref="BC8003:BC8066" si="142">BB8003*1.21</f>
        <v>17.999959999999998</v>
      </c>
    </row>
    <row r="8004" spans="53:55" x14ac:dyDescent="0.25">
      <c r="BA8004" s="164" t="s">
        <v>8378</v>
      </c>
      <c r="BB8004" s="164">
        <v>4.9589999999999996</v>
      </c>
      <c r="BC8004" s="82">
        <f t="shared" si="142"/>
        <v>6.0003899999999994</v>
      </c>
    </row>
    <row r="8005" spans="53:55" x14ac:dyDescent="0.25">
      <c r="BA8005" s="164" t="s">
        <v>8379</v>
      </c>
      <c r="BB8005" s="164">
        <v>61.156999999999996</v>
      </c>
      <c r="BC8005" s="82">
        <f t="shared" si="142"/>
        <v>73.99996999999999</v>
      </c>
    </row>
    <row r="8006" spans="53:55" x14ac:dyDescent="0.25">
      <c r="BA8006" s="164" t="s">
        <v>8380</v>
      </c>
      <c r="BB8006" s="164">
        <v>67.769000000000005</v>
      </c>
      <c r="BC8006" s="82">
        <f t="shared" si="142"/>
        <v>82.000489999999999</v>
      </c>
    </row>
    <row r="8007" spans="53:55" x14ac:dyDescent="0.25">
      <c r="BA8007" s="164" t="s">
        <v>8381</v>
      </c>
      <c r="BB8007" s="164">
        <v>18.181999999999999</v>
      </c>
      <c r="BC8007" s="82">
        <f t="shared" si="142"/>
        <v>22.000219999999999</v>
      </c>
    </row>
    <row r="8008" spans="53:55" x14ac:dyDescent="0.25">
      <c r="BA8008" s="164" t="s">
        <v>8382</v>
      </c>
      <c r="BB8008" s="164">
        <v>3.306</v>
      </c>
      <c r="BC8008" s="82">
        <f t="shared" si="142"/>
        <v>4.0002599999999999</v>
      </c>
    </row>
    <row r="8009" spans="53:55" x14ac:dyDescent="0.25">
      <c r="BA8009" s="164" t="s">
        <v>8383</v>
      </c>
      <c r="BB8009" s="164">
        <v>118.182</v>
      </c>
      <c r="BC8009" s="82">
        <f t="shared" si="142"/>
        <v>143.00021999999998</v>
      </c>
    </row>
    <row r="8010" spans="53:55" x14ac:dyDescent="0.25">
      <c r="BA8010" s="164" t="s">
        <v>8384</v>
      </c>
      <c r="BB8010" s="164">
        <v>114.876</v>
      </c>
      <c r="BC8010" s="82">
        <f t="shared" si="142"/>
        <v>138.99996000000002</v>
      </c>
    </row>
    <row r="8011" spans="53:55" x14ac:dyDescent="0.25">
      <c r="BA8011" s="164" t="s">
        <v>8385</v>
      </c>
      <c r="BB8011" s="164">
        <v>37.19</v>
      </c>
      <c r="BC8011" s="82">
        <f t="shared" si="142"/>
        <v>44.999899999999997</v>
      </c>
    </row>
    <row r="8012" spans="53:55" x14ac:dyDescent="0.25">
      <c r="BA8012" s="164" t="s">
        <v>8386</v>
      </c>
      <c r="BB8012" s="164">
        <v>4.1319999999999997</v>
      </c>
      <c r="BC8012" s="82">
        <f t="shared" si="142"/>
        <v>4.9997199999999991</v>
      </c>
    </row>
    <row r="8013" spans="53:55" x14ac:dyDescent="0.25">
      <c r="BA8013" s="164" t="s">
        <v>8387</v>
      </c>
      <c r="BB8013" s="164">
        <v>3.306</v>
      </c>
      <c r="BC8013" s="82">
        <f t="shared" si="142"/>
        <v>4.0002599999999999</v>
      </c>
    </row>
    <row r="8014" spans="53:55" x14ac:dyDescent="0.25">
      <c r="BA8014" s="164" t="s">
        <v>8388</v>
      </c>
      <c r="BB8014" s="164">
        <v>20.661000000000001</v>
      </c>
      <c r="BC8014" s="82">
        <f t="shared" si="142"/>
        <v>24.99981</v>
      </c>
    </row>
    <row r="8015" spans="53:55" x14ac:dyDescent="0.25">
      <c r="BA8015" s="164" t="s">
        <v>8389</v>
      </c>
      <c r="BB8015" s="164">
        <v>28.925999999999998</v>
      </c>
      <c r="BC8015" s="82">
        <f t="shared" si="142"/>
        <v>35.000459999999997</v>
      </c>
    </row>
    <row r="8016" spans="53:55" x14ac:dyDescent="0.25">
      <c r="BA8016" s="164" t="s">
        <v>8390</v>
      </c>
      <c r="BB8016" s="164">
        <v>20.66</v>
      </c>
      <c r="BC8016" s="82">
        <f t="shared" si="142"/>
        <v>24.9986</v>
      </c>
    </row>
    <row r="8017" spans="53:55" x14ac:dyDescent="0.25">
      <c r="BA8017" s="164" t="s">
        <v>8391</v>
      </c>
      <c r="BB8017" s="164">
        <v>4.1319999999999997</v>
      </c>
      <c r="BC8017" s="82">
        <f t="shared" si="142"/>
        <v>4.9997199999999991</v>
      </c>
    </row>
    <row r="8018" spans="53:55" x14ac:dyDescent="0.25">
      <c r="BA8018" s="164" t="s">
        <v>8392</v>
      </c>
      <c r="BB8018" s="164">
        <v>10.744</v>
      </c>
      <c r="BC8018" s="82">
        <f t="shared" si="142"/>
        <v>13.00024</v>
      </c>
    </row>
    <row r="8019" spans="53:55" x14ac:dyDescent="0.25">
      <c r="BA8019" s="164" t="s">
        <v>8393</v>
      </c>
      <c r="BB8019" s="164">
        <v>9.9169999999999998</v>
      </c>
      <c r="BC8019" s="82">
        <f t="shared" si="142"/>
        <v>11.99957</v>
      </c>
    </row>
    <row r="8020" spans="53:55" x14ac:dyDescent="0.25">
      <c r="BA8020" s="164" t="s">
        <v>8394</v>
      </c>
      <c r="BB8020" s="164">
        <v>37.19</v>
      </c>
      <c r="BC8020" s="82">
        <f t="shared" si="142"/>
        <v>44.999899999999997</v>
      </c>
    </row>
    <row r="8021" spans="53:55" x14ac:dyDescent="0.25">
      <c r="BA8021" s="164" t="s">
        <v>8395</v>
      </c>
      <c r="BB8021" s="164">
        <v>47.106999999999999</v>
      </c>
      <c r="BC8021" s="82">
        <f t="shared" si="142"/>
        <v>56.999469999999995</v>
      </c>
    </row>
    <row r="8022" spans="53:55" x14ac:dyDescent="0.25">
      <c r="BA8022" s="164" t="s">
        <v>8396</v>
      </c>
      <c r="BB8022" s="164">
        <v>103.306</v>
      </c>
      <c r="BC8022" s="82">
        <f t="shared" si="142"/>
        <v>125.00026</v>
      </c>
    </row>
    <row r="8023" spans="53:55" x14ac:dyDescent="0.25">
      <c r="BA8023" s="164" t="s">
        <v>8397</v>
      </c>
      <c r="BB8023" s="164">
        <v>11.57</v>
      </c>
      <c r="BC8023" s="82">
        <f t="shared" si="142"/>
        <v>13.999700000000001</v>
      </c>
    </row>
    <row r="8024" spans="53:55" x14ac:dyDescent="0.25">
      <c r="BA8024" s="164" t="s">
        <v>8398</v>
      </c>
      <c r="BB8024" s="164">
        <v>11.57</v>
      </c>
      <c r="BC8024" s="82">
        <f t="shared" si="142"/>
        <v>13.999700000000001</v>
      </c>
    </row>
    <row r="8025" spans="53:55" x14ac:dyDescent="0.25">
      <c r="BA8025" s="164" t="s">
        <v>8399</v>
      </c>
      <c r="BB8025" s="164">
        <v>11.57</v>
      </c>
      <c r="BC8025" s="82">
        <f t="shared" si="142"/>
        <v>13.999700000000001</v>
      </c>
    </row>
    <row r="8026" spans="53:55" x14ac:dyDescent="0.25">
      <c r="BA8026" s="164" t="s">
        <v>8400</v>
      </c>
      <c r="BB8026" s="164">
        <v>11.57</v>
      </c>
      <c r="BC8026" s="82">
        <f t="shared" si="142"/>
        <v>13.999700000000001</v>
      </c>
    </row>
    <row r="8027" spans="53:55" x14ac:dyDescent="0.25">
      <c r="BA8027" s="164" t="s">
        <v>8401</v>
      </c>
      <c r="BB8027" s="164">
        <v>20.661000000000001</v>
      </c>
      <c r="BC8027" s="82">
        <f t="shared" si="142"/>
        <v>24.99981</v>
      </c>
    </row>
    <row r="8028" spans="53:55" x14ac:dyDescent="0.25">
      <c r="BA8028" s="164" t="s">
        <v>8402</v>
      </c>
      <c r="BB8028" s="164">
        <v>288.43</v>
      </c>
      <c r="BC8028" s="82">
        <f t="shared" si="142"/>
        <v>349.00029999999998</v>
      </c>
    </row>
    <row r="8029" spans="53:55" x14ac:dyDescent="0.25">
      <c r="BA8029" s="164" t="s">
        <v>8403</v>
      </c>
      <c r="BB8029" s="164">
        <v>56.198</v>
      </c>
      <c r="BC8029" s="82">
        <f t="shared" si="142"/>
        <v>67.999579999999995</v>
      </c>
    </row>
    <row r="8030" spans="53:55" x14ac:dyDescent="0.25">
      <c r="BA8030" s="164" t="s">
        <v>8404</v>
      </c>
      <c r="BB8030" s="164">
        <v>218.18199999999999</v>
      </c>
      <c r="BC8030" s="82">
        <f t="shared" si="142"/>
        <v>264.00021999999996</v>
      </c>
    </row>
    <row r="8031" spans="53:55" x14ac:dyDescent="0.25">
      <c r="BA8031" s="164" t="s">
        <v>8405</v>
      </c>
      <c r="BB8031" s="164">
        <v>5.7850000000000001</v>
      </c>
      <c r="BC8031" s="82">
        <f t="shared" si="142"/>
        <v>6.9998500000000003</v>
      </c>
    </row>
    <row r="8032" spans="53:55" x14ac:dyDescent="0.25">
      <c r="BA8032" s="164" t="s">
        <v>8406</v>
      </c>
      <c r="BB8032" s="164">
        <v>9.0909999999999993</v>
      </c>
      <c r="BC8032" s="82">
        <f t="shared" si="142"/>
        <v>11.000109999999999</v>
      </c>
    </row>
    <row r="8033" spans="53:55" x14ac:dyDescent="0.25">
      <c r="BA8033" s="164" t="s">
        <v>8407</v>
      </c>
      <c r="BB8033" s="164">
        <v>9.9169999999999998</v>
      </c>
      <c r="BC8033" s="82">
        <f t="shared" si="142"/>
        <v>11.99957</v>
      </c>
    </row>
    <row r="8034" spans="53:55" x14ac:dyDescent="0.25">
      <c r="BA8034" s="164" t="s">
        <v>8408</v>
      </c>
      <c r="BB8034" s="164">
        <v>15.702999999999999</v>
      </c>
      <c r="BC8034" s="82">
        <f t="shared" si="142"/>
        <v>19.000629999999997</v>
      </c>
    </row>
    <row r="8035" spans="53:55" x14ac:dyDescent="0.25">
      <c r="BA8035" s="164" t="s">
        <v>8409</v>
      </c>
      <c r="BB8035" s="164">
        <v>15.702999999999999</v>
      </c>
      <c r="BC8035" s="82">
        <f t="shared" si="142"/>
        <v>19.000629999999997</v>
      </c>
    </row>
    <row r="8036" spans="53:55" x14ac:dyDescent="0.25">
      <c r="BA8036" s="164" t="s">
        <v>8410</v>
      </c>
      <c r="BB8036" s="164">
        <v>9.9169999999999998</v>
      </c>
      <c r="BC8036" s="82">
        <f t="shared" si="142"/>
        <v>11.99957</v>
      </c>
    </row>
    <row r="8037" spans="53:55" x14ac:dyDescent="0.25">
      <c r="BA8037" s="164" t="s">
        <v>8411</v>
      </c>
      <c r="BB8037" s="164">
        <v>8.2650000000000006</v>
      </c>
      <c r="BC8037" s="82">
        <f t="shared" si="142"/>
        <v>10.00065</v>
      </c>
    </row>
    <row r="8038" spans="53:55" x14ac:dyDescent="0.25">
      <c r="BA8038" s="164" t="s">
        <v>8412</v>
      </c>
      <c r="BB8038" s="164">
        <v>5.7850000000000001</v>
      </c>
      <c r="BC8038" s="82">
        <f t="shared" si="142"/>
        <v>6.9998500000000003</v>
      </c>
    </row>
    <row r="8039" spans="53:55" x14ac:dyDescent="0.25">
      <c r="BA8039" s="164" t="s">
        <v>8413</v>
      </c>
      <c r="BB8039" s="164">
        <v>7.4379999999999997</v>
      </c>
      <c r="BC8039" s="82">
        <f t="shared" si="142"/>
        <v>8.999979999999999</v>
      </c>
    </row>
    <row r="8040" spans="53:55" x14ac:dyDescent="0.25">
      <c r="BA8040" s="164" t="s">
        <v>8414</v>
      </c>
      <c r="BB8040" s="164">
        <v>3.306</v>
      </c>
      <c r="BC8040" s="82">
        <f t="shared" si="142"/>
        <v>4.0002599999999999</v>
      </c>
    </row>
    <row r="8041" spans="53:55" x14ac:dyDescent="0.25">
      <c r="BA8041" s="164" t="s">
        <v>8415</v>
      </c>
      <c r="BB8041" s="164">
        <v>42.975000000000001</v>
      </c>
      <c r="BC8041" s="82">
        <f t="shared" si="142"/>
        <v>51.999749999999999</v>
      </c>
    </row>
    <row r="8042" spans="53:55" x14ac:dyDescent="0.25">
      <c r="BA8042" s="164" t="s">
        <v>8416</v>
      </c>
      <c r="BB8042" s="164">
        <v>42.975000000000001</v>
      </c>
      <c r="BC8042" s="82">
        <f t="shared" si="142"/>
        <v>51.999749999999999</v>
      </c>
    </row>
    <row r="8043" spans="53:55" x14ac:dyDescent="0.25">
      <c r="BA8043" s="164" t="s">
        <v>8417</v>
      </c>
      <c r="BB8043" s="164">
        <v>42.975000000000001</v>
      </c>
      <c r="BC8043" s="82">
        <f t="shared" si="142"/>
        <v>51.999749999999999</v>
      </c>
    </row>
    <row r="8044" spans="53:55" x14ac:dyDescent="0.25">
      <c r="BA8044" s="164" t="s">
        <v>8418</v>
      </c>
      <c r="BB8044" s="164">
        <v>28.099</v>
      </c>
      <c r="BC8044" s="82">
        <f t="shared" si="142"/>
        <v>33.999789999999997</v>
      </c>
    </row>
    <row r="8045" spans="53:55" x14ac:dyDescent="0.25">
      <c r="BA8045" s="164" t="s">
        <v>8419</v>
      </c>
      <c r="BB8045" s="164">
        <v>513.22299999999996</v>
      </c>
      <c r="BC8045" s="82">
        <f t="shared" si="142"/>
        <v>620.99982999999997</v>
      </c>
    </row>
    <row r="8046" spans="53:55" x14ac:dyDescent="0.25">
      <c r="BA8046" s="164" t="s">
        <v>8420</v>
      </c>
      <c r="BB8046" s="164">
        <v>733.88400000000001</v>
      </c>
      <c r="BC8046" s="82">
        <f t="shared" si="142"/>
        <v>887.99964</v>
      </c>
    </row>
    <row r="8047" spans="53:55" x14ac:dyDescent="0.25">
      <c r="BA8047" s="164" t="s">
        <v>8421</v>
      </c>
      <c r="BB8047" s="164">
        <v>543.80200000000002</v>
      </c>
      <c r="BC8047" s="82">
        <f t="shared" si="142"/>
        <v>658.00041999999996</v>
      </c>
    </row>
    <row r="8048" spans="53:55" x14ac:dyDescent="0.25">
      <c r="BA8048" s="164" t="s">
        <v>8422</v>
      </c>
      <c r="BB8048" s="164">
        <v>339.66899999999998</v>
      </c>
      <c r="BC8048" s="82">
        <f t="shared" si="142"/>
        <v>410.99948999999998</v>
      </c>
    </row>
    <row r="8049" spans="53:55" x14ac:dyDescent="0.25">
      <c r="BA8049" s="164" t="s">
        <v>8423</v>
      </c>
      <c r="BB8049" s="164">
        <v>440.49599999999998</v>
      </c>
      <c r="BC8049" s="82">
        <f t="shared" si="142"/>
        <v>533.00015999999994</v>
      </c>
    </row>
    <row r="8050" spans="53:55" x14ac:dyDescent="0.25">
      <c r="BA8050" s="164" t="s">
        <v>8424</v>
      </c>
      <c r="BB8050" s="164">
        <v>276.03300000000002</v>
      </c>
      <c r="BC8050" s="82">
        <f t="shared" si="142"/>
        <v>333.99993000000001</v>
      </c>
    </row>
    <row r="8051" spans="53:55" x14ac:dyDescent="0.25">
      <c r="BA8051" s="164" t="s">
        <v>8425</v>
      </c>
      <c r="BB8051" s="164">
        <v>42.149000000000001</v>
      </c>
      <c r="BC8051" s="82">
        <f t="shared" si="142"/>
        <v>51.00029</v>
      </c>
    </row>
    <row r="8052" spans="53:55" x14ac:dyDescent="0.25">
      <c r="BA8052" s="164" t="s">
        <v>8426</v>
      </c>
      <c r="BB8052" s="164">
        <v>61.156999999999996</v>
      </c>
      <c r="BC8052" s="82">
        <f t="shared" si="142"/>
        <v>73.99996999999999</v>
      </c>
    </row>
    <row r="8053" spans="53:55" x14ac:dyDescent="0.25">
      <c r="BA8053" s="164" t="s">
        <v>8427</v>
      </c>
      <c r="BB8053" s="164">
        <v>685.95</v>
      </c>
      <c r="BC8053" s="82">
        <f t="shared" si="142"/>
        <v>829.99950000000001</v>
      </c>
    </row>
    <row r="8054" spans="53:55" x14ac:dyDescent="0.25">
      <c r="BA8054" s="164" t="s">
        <v>8428</v>
      </c>
      <c r="BB8054" s="164">
        <v>96.694000000000003</v>
      </c>
      <c r="BC8054" s="82">
        <f t="shared" si="142"/>
        <v>116.99974</v>
      </c>
    </row>
    <row r="8055" spans="53:55" x14ac:dyDescent="0.25">
      <c r="BA8055" s="164" t="s">
        <v>8429</v>
      </c>
      <c r="BB8055" s="164">
        <v>81.817999999999998</v>
      </c>
      <c r="BC8055" s="82">
        <f t="shared" si="142"/>
        <v>98.999780000000001</v>
      </c>
    </row>
    <row r="8056" spans="53:55" x14ac:dyDescent="0.25">
      <c r="BA8056" s="164" t="s">
        <v>8430</v>
      </c>
      <c r="BB8056" s="164">
        <v>44.628</v>
      </c>
      <c r="BC8056" s="82">
        <f t="shared" si="142"/>
        <v>53.999879999999997</v>
      </c>
    </row>
    <row r="8057" spans="53:55" x14ac:dyDescent="0.25">
      <c r="BA8057" s="164" t="s">
        <v>8431</v>
      </c>
      <c r="BB8057" s="164">
        <v>76.86</v>
      </c>
      <c r="BC8057" s="82">
        <f t="shared" si="142"/>
        <v>93.000599999999991</v>
      </c>
    </row>
    <row r="8058" spans="53:55" x14ac:dyDescent="0.25">
      <c r="BA8058" s="164" t="s">
        <v>8432</v>
      </c>
      <c r="BB8058" s="164">
        <v>45.454999999999998</v>
      </c>
      <c r="BC8058" s="82">
        <f t="shared" si="142"/>
        <v>55.000549999999997</v>
      </c>
    </row>
    <row r="8059" spans="53:55" x14ac:dyDescent="0.25">
      <c r="BA8059" s="164" t="s">
        <v>8433</v>
      </c>
      <c r="BB8059" s="164">
        <v>261.15699999999998</v>
      </c>
      <c r="BC8059" s="82">
        <f t="shared" si="142"/>
        <v>315.99996999999996</v>
      </c>
    </row>
    <row r="8060" spans="53:55" x14ac:dyDescent="0.25">
      <c r="BA8060" s="164" t="s">
        <v>8434</v>
      </c>
      <c r="BB8060" s="164">
        <v>46.280999999999999</v>
      </c>
      <c r="BC8060" s="82">
        <f t="shared" si="142"/>
        <v>56.000009999999996</v>
      </c>
    </row>
    <row r="8061" spans="53:55" x14ac:dyDescent="0.25">
      <c r="BA8061" s="164" t="s">
        <v>8435</v>
      </c>
      <c r="BB8061" s="164">
        <v>62.81</v>
      </c>
      <c r="BC8061" s="82">
        <f t="shared" si="142"/>
        <v>76.000100000000003</v>
      </c>
    </row>
    <row r="8062" spans="53:55" x14ac:dyDescent="0.25">
      <c r="BA8062" s="164" t="s">
        <v>8436</v>
      </c>
      <c r="BB8062" s="164">
        <v>190.90899999999999</v>
      </c>
      <c r="BC8062" s="82">
        <f t="shared" si="142"/>
        <v>230.99988999999999</v>
      </c>
    </row>
    <row r="8063" spans="53:55" x14ac:dyDescent="0.25">
      <c r="BA8063" s="164" t="s">
        <v>8437</v>
      </c>
      <c r="BB8063" s="164">
        <v>180.99199999999999</v>
      </c>
      <c r="BC8063" s="82">
        <f t="shared" si="142"/>
        <v>219.00031999999999</v>
      </c>
    </row>
    <row r="8064" spans="53:55" x14ac:dyDescent="0.25">
      <c r="BA8064" s="164" t="s">
        <v>8438</v>
      </c>
      <c r="BB8064" s="164">
        <v>45.454999999999998</v>
      </c>
      <c r="BC8064" s="82">
        <f t="shared" si="142"/>
        <v>55.000549999999997</v>
      </c>
    </row>
    <row r="8065" spans="53:55" x14ac:dyDescent="0.25">
      <c r="BA8065" s="164" t="s">
        <v>8439</v>
      </c>
      <c r="BB8065" s="164">
        <v>45.454999999999998</v>
      </c>
      <c r="BC8065" s="82">
        <f t="shared" si="142"/>
        <v>55.000549999999997</v>
      </c>
    </row>
    <row r="8066" spans="53:55" x14ac:dyDescent="0.25">
      <c r="BA8066" s="164" t="s">
        <v>8440</v>
      </c>
      <c r="BB8066" s="164">
        <v>108.264</v>
      </c>
      <c r="BC8066" s="82">
        <f t="shared" si="142"/>
        <v>130.99943999999999</v>
      </c>
    </row>
    <row r="8067" spans="53:55" x14ac:dyDescent="0.25">
      <c r="BA8067" s="164" t="s">
        <v>8441</v>
      </c>
      <c r="BB8067" s="164">
        <v>42.149000000000001</v>
      </c>
      <c r="BC8067" s="82">
        <f t="shared" ref="BC8067:BC8130" si="143">BB8067*1.21</f>
        <v>51.00029</v>
      </c>
    </row>
    <row r="8068" spans="53:55" x14ac:dyDescent="0.25">
      <c r="BA8068" s="164" t="s">
        <v>8442</v>
      </c>
      <c r="BB8068" s="164">
        <v>857.851</v>
      </c>
      <c r="BC8068" s="82">
        <f t="shared" si="143"/>
        <v>1037.9997100000001</v>
      </c>
    </row>
    <row r="8069" spans="53:55" x14ac:dyDescent="0.25">
      <c r="BA8069" s="164" t="s">
        <v>8443</v>
      </c>
      <c r="BB8069" s="164">
        <v>967.76900000000001</v>
      </c>
      <c r="BC8069" s="82">
        <f t="shared" si="143"/>
        <v>1171.0004899999999</v>
      </c>
    </row>
    <row r="8070" spans="53:55" x14ac:dyDescent="0.25">
      <c r="BA8070" s="164" t="s">
        <v>8444</v>
      </c>
      <c r="BB8070" s="164">
        <v>852.89300000000003</v>
      </c>
      <c r="BC8070" s="82">
        <f t="shared" si="143"/>
        <v>1032.00053</v>
      </c>
    </row>
    <row r="8071" spans="53:55" x14ac:dyDescent="0.25">
      <c r="BA8071" s="164" t="s">
        <v>8445</v>
      </c>
      <c r="BB8071" s="164">
        <v>62.81</v>
      </c>
      <c r="BC8071" s="82">
        <f t="shared" si="143"/>
        <v>76.000100000000003</v>
      </c>
    </row>
    <row r="8072" spans="53:55" x14ac:dyDescent="0.25">
      <c r="BA8072" s="164" t="s">
        <v>8446</v>
      </c>
      <c r="BB8072" s="164">
        <v>171.07400000000001</v>
      </c>
      <c r="BC8072" s="82">
        <f t="shared" si="143"/>
        <v>206.99954</v>
      </c>
    </row>
    <row r="8073" spans="53:55" x14ac:dyDescent="0.25">
      <c r="BA8073" s="164" t="s">
        <v>8447</v>
      </c>
      <c r="BB8073" s="164">
        <v>163.636</v>
      </c>
      <c r="BC8073" s="82">
        <f t="shared" si="143"/>
        <v>197.99956</v>
      </c>
    </row>
    <row r="8074" spans="53:55" x14ac:dyDescent="0.25">
      <c r="BA8074" s="164" t="s">
        <v>8448</v>
      </c>
      <c r="BB8074" s="164">
        <v>205.785</v>
      </c>
      <c r="BC8074" s="82">
        <f t="shared" si="143"/>
        <v>248.99984999999998</v>
      </c>
    </row>
    <row r="8075" spans="53:55" x14ac:dyDescent="0.25">
      <c r="BA8075" s="164" t="s">
        <v>8449</v>
      </c>
      <c r="BB8075" s="164">
        <v>177.68600000000001</v>
      </c>
      <c r="BC8075" s="82">
        <f t="shared" si="143"/>
        <v>215.00005999999999</v>
      </c>
    </row>
    <row r="8076" spans="53:55" x14ac:dyDescent="0.25">
      <c r="BA8076" s="164" t="s">
        <v>8450</v>
      </c>
      <c r="BB8076" s="164">
        <v>181.81800000000001</v>
      </c>
      <c r="BC8076" s="82">
        <f t="shared" si="143"/>
        <v>219.99978000000002</v>
      </c>
    </row>
    <row r="8077" spans="53:55" x14ac:dyDescent="0.25">
      <c r="BA8077" s="164" t="s">
        <v>8451</v>
      </c>
      <c r="BB8077" s="164">
        <v>158.678</v>
      </c>
      <c r="BC8077" s="82">
        <f t="shared" si="143"/>
        <v>192.00037999999998</v>
      </c>
    </row>
    <row r="8078" spans="53:55" x14ac:dyDescent="0.25">
      <c r="BA8078" s="164" t="s">
        <v>8452</v>
      </c>
      <c r="BB8078" s="164">
        <v>133.05799999999999</v>
      </c>
      <c r="BC8078" s="82">
        <f t="shared" si="143"/>
        <v>161.00018</v>
      </c>
    </row>
    <row r="8079" spans="53:55" x14ac:dyDescent="0.25">
      <c r="BA8079" s="164" t="s">
        <v>8453</v>
      </c>
      <c r="BB8079" s="164">
        <v>65.289000000000001</v>
      </c>
      <c r="BC8079" s="82">
        <f t="shared" si="143"/>
        <v>78.999690000000001</v>
      </c>
    </row>
    <row r="8080" spans="53:55" x14ac:dyDescent="0.25">
      <c r="BA8080" s="164" t="s">
        <v>8454</v>
      </c>
      <c r="BB8080" s="164">
        <v>95.040999999999997</v>
      </c>
      <c r="BC8080" s="82">
        <f t="shared" si="143"/>
        <v>114.99960999999999</v>
      </c>
    </row>
    <row r="8081" spans="53:55" x14ac:dyDescent="0.25">
      <c r="BA8081" s="164" t="s">
        <v>8455</v>
      </c>
      <c r="BB8081" s="164">
        <v>42.149000000000001</v>
      </c>
      <c r="BC8081" s="82">
        <f t="shared" si="143"/>
        <v>51.00029</v>
      </c>
    </row>
    <row r="8082" spans="53:55" x14ac:dyDescent="0.25">
      <c r="BA8082" s="164" t="s">
        <v>8456</v>
      </c>
      <c r="BB8082" s="164">
        <v>47.933999999999997</v>
      </c>
      <c r="BC8082" s="82">
        <f t="shared" si="143"/>
        <v>58.000139999999995</v>
      </c>
    </row>
    <row r="8083" spans="53:55" x14ac:dyDescent="0.25">
      <c r="BA8083" s="164" t="s">
        <v>8457</v>
      </c>
      <c r="BB8083" s="164">
        <v>42.149000000000001</v>
      </c>
      <c r="BC8083" s="82">
        <f t="shared" si="143"/>
        <v>51.00029</v>
      </c>
    </row>
    <row r="8084" spans="53:55" x14ac:dyDescent="0.25">
      <c r="BA8084" s="164" t="s">
        <v>8458</v>
      </c>
      <c r="BB8084" s="164">
        <v>44.628</v>
      </c>
      <c r="BC8084" s="82">
        <f t="shared" si="143"/>
        <v>53.999879999999997</v>
      </c>
    </row>
    <row r="8085" spans="53:55" x14ac:dyDescent="0.25">
      <c r="BA8085" s="164" t="s">
        <v>8459</v>
      </c>
      <c r="BB8085" s="164">
        <v>60.331000000000003</v>
      </c>
      <c r="BC8085" s="82">
        <f t="shared" si="143"/>
        <v>73.000510000000006</v>
      </c>
    </row>
    <row r="8086" spans="53:55" x14ac:dyDescent="0.25">
      <c r="BA8086" s="164" t="s">
        <v>8460</v>
      </c>
      <c r="BB8086" s="164">
        <v>57.024999999999999</v>
      </c>
      <c r="BC8086" s="82">
        <f t="shared" si="143"/>
        <v>69.000249999999994</v>
      </c>
    </row>
    <row r="8087" spans="53:55" x14ac:dyDescent="0.25">
      <c r="BA8087" s="164" t="s">
        <v>8461</v>
      </c>
      <c r="BB8087" s="164">
        <v>59.503999999999998</v>
      </c>
      <c r="BC8087" s="82">
        <f t="shared" si="143"/>
        <v>71.999839999999992</v>
      </c>
    </row>
    <row r="8088" spans="53:55" x14ac:dyDescent="0.25">
      <c r="BA8088" s="164" t="s">
        <v>8462</v>
      </c>
      <c r="BB8088" s="164">
        <v>48.76</v>
      </c>
      <c r="BC8088" s="82">
        <f t="shared" si="143"/>
        <v>58.999599999999994</v>
      </c>
    </row>
    <row r="8089" spans="53:55" x14ac:dyDescent="0.25">
      <c r="BA8089" s="164" t="s">
        <v>8463</v>
      </c>
      <c r="BB8089" s="164">
        <v>48.76</v>
      </c>
      <c r="BC8089" s="82">
        <f t="shared" si="143"/>
        <v>58.999599999999994</v>
      </c>
    </row>
    <row r="8090" spans="53:55" x14ac:dyDescent="0.25">
      <c r="BA8090" s="164" t="s">
        <v>8464</v>
      </c>
      <c r="BB8090" s="164">
        <v>46.280999999999999</v>
      </c>
      <c r="BC8090" s="82">
        <f t="shared" si="143"/>
        <v>56.000009999999996</v>
      </c>
    </row>
    <row r="8091" spans="53:55" x14ac:dyDescent="0.25">
      <c r="BA8091" s="164" t="s">
        <v>8465</v>
      </c>
      <c r="BB8091" s="164">
        <v>47.933999999999997</v>
      </c>
      <c r="BC8091" s="82">
        <f t="shared" si="143"/>
        <v>58.000139999999995</v>
      </c>
    </row>
    <row r="8092" spans="53:55" x14ac:dyDescent="0.25">
      <c r="BA8092" s="164" t="s">
        <v>8466</v>
      </c>
      <c r="BB8092" s="164">
        <v>41.322000000000003</v>
      </c>
      <c r="BC8092" s="82">
        <f t="shared" si="143"/>
        <v>49.99962</v>
      </c>
    </row>
    <row r="8093" spans="53:55" x14ac:dyDescent="0.25">
      <c r="BA8093" s="164" t="s">
        <v>8467</v>
      </c>
      <c r="BB8093" s="164">
        <v>68.594999999999999</v>
      </c>
      <c r="BC8093" s="82">
        <f t="shared" si="143"/>
        <v>82.999949999999998</v>
      </c>
    </row>
    <row r="8094" spans="53:55" x14ac:dyDescent="0.25">
      <c r="BA8094" s="164" t="s">
        <v>8468</v>
      </c>
      <c r="BB8094" s="164">
        <v>82.644999999999996</v>
      </c>
      <c r="BC8094" s="82">
        <f t="shared" si="143"/>
        <v>100.00044999999999</v>
      </c>
    </row>
    <row r="8095" spans="53:55" x14ac:dyDescent="0.25">
      <c r="BA8095" s="164" t="s">
        <v>8469</v>
      </c>
      <c r="BB8095" s="164">
        <v>100.82599999999999</v>
      </c>
      <c r="BC8095" s="82">
        <f t="shared" si="143"/>
        <v>121.99945999999998</v>
      </c>
    </row>
    <row r="8096" spans="53:55" x14ac:dyDescent="0.25">
      <c r="BA8096" s="164" t="s">
        <v>8470</v>
      </c>
      <c r="BB8096" s="164">
        <v>55.372</v>
      </c>
      <c r="BC8096" s="82">
        <f t="shared" si="143"/>
        <v>67.000119999999995</v>
      </c>
    </row>
    <row r="8097" spans="53:55" x14ac:dyDescent="0.25">
      <c r="BA8097" s="164" t="s">
        <v>8471</v>
      </c>
      <c r="BB8097" s="164">
        <v>49.587000000000003</v>
      </c>
      <c r="BC8097" s="82">
        <f t="shared" si="143"/>
        <v>60.00027</v>
      </c>
    </row>
    <row r="8098" spans="53:55" x14ac:dyDescent="0.25">
      <c r="BA8098" s="164" t="s">
        <v>8472</v>
      </c>
      <c r="BB8098" s="164">
        <v>42.149000000000001</v>
      </c>
      <c r="BC8098" s="82">
        <f t="shared" si="143"/>
        <v>51.00029</v>
      </c>
    </row>
    <row r="8099" spans="53:55" x14ac:dyDescent="0.25">
      <c r="BA8099" s="164" t="s">
        <v>8473</v>
      </c>
      <c r="BB8099" s="164">
        <v>43.802</v>
      </c>
      <c r="BC8099" s="82">
        <f t="shared" si="143"/>
        <v>53.000419999999998</v>
      </c>
    </row>
    <row r="8100" spans="53:55" x14ac:dyDescent="0.25">
      <c r="BA8100" s="164" t="s">
        <v>8474</v>
      </c>
      <c r="BB8100" s="164">
        <v>42.149000000000001</v>
      </c>
      <c r="BC8100" s="82">
        <f t="shared" si="143"/>
        <v>51.00029</v>
      </c>
    </row>
    <row r="8101" spans="53:55" x14ac:dyDescent="0.25">
      <c r="BA8101" s="164" t="s">
        <v>8475</v>
      </c>
      <c r="BB8101" s="164">
        <v>43.802</v>
      </c>
      <c r="BC8101" s="82">
        <f t="shared" si="143"/>
        <v>53.000419999999998</v>
      </c>
    </row>
    <row r="8102" spans="53:55" x14ac:dyDescent="0.25">
      <c r="BA8102" s="164" t="s">
        <v>8476</v>
      </c>
      <c r="BB8102" s="164">
        <v>46.280999999999999</v>
      </c>
      <c r="BC8102" s="82">
        <f t="shared" si="143"/>
        <v>56.000009999999996</v>
      </c>
    </row>
    <row r="8103" spans="53:55" x14ac:dyDescent="0.25">
      <c r="BA8103" s="164" t="s">
        <v>8477</v>
      </c>
      <c r="BB8103" s="164">
        <v>43.802</v>
      </c>
      <c r="BC8103" s="82">
        <f t="shared" si="143"/>
        <v>53.000419999999998</v>
      </c>
    </row>
    <row r="8104" spans="53:55" x14ac:dyDescent="0.25">
      <c r="BA8104" s="164" t="s">
        <v>8478</v>
      </c>
      <c r="BB8104" s="164">
        <v>42.149000000000001</v>
      </c>
      <c r="BC8104" s="82">
        <f t="shared" si="143"/>
        <v>51.00029</v>
      </c>
    </row>
    <row r="8105" spans="53:55" x14ac:dyDescent="0.25">
      <c r="BA8105" s="164" t="s">
        <v>8479</v>
      </c>
      <c r="BB8105" s="164">
        <v>72.727000000000004</v>
      </c>
      <c r="BC8105" s="82">
        <f t="shared" si="143"/>
        <v>87.999670000000009</v>
      </c>
    </row>
    <row r="8106" spans="53:55" x14ac:dyDescent="0.25">
      <c r="BA8106" s="164" t="s">
        <v>8480</v>
      </c>
      <c r="BB8106" s="164">
        <v>89.256</v>
      </c>
      <c r="BC8106" s="82">
        <f t="shared" si="143"/>
        <v>107.99975999999999</v>
      </c>
    </row>
    <row r="8107" spans="53:55" x14ac:dyDescent="0.25">
      <c r="BA8107" s="164" t="s">
        <v>8481</v>
      </c>
      <c r="BB8107" s="164">
        <v>393.38799999999998</v>
      </c>
      <c r="BC8107" s="82">
        <f t="shared" si="143"/>
        <v>475.99947999999995</v>
      </c>
    </row>
    <row r="8108" spans="53:55" x14ac:dyDescent="0.25">
      <c r="BA8108" s="164" t="s">
        <v>8482</v>
      </c>
      <c r="BB8108" s="164">
        <v>257.851</v>
      </c>
      <c r="BC8108" s="82">
        <f t="shared" si="143"/>
        <v>311.99970999999999</v>
      </c>
    </row>
    <row r="8109" spans="53:55" x14ac:dyDescent="0.25">
      <c r="BA8109" s="164" t="s">
        <v>8483</v>
      </c>
      <c r="BB8109" s="164">
        <v>179.339</v>
      </c>
      <c r="BC8109" s="82">
        <f t="shared" si="143"/>
        <v>217.00019</v>
      </c>
    </row>
    <row r="8110" spans="53:55" x14ac:dyDescent="0.25">
      <c r="BA8110" s="164" t="s">
        <v>8484</v>
      </c>
      <c r="BB8110" s="164">
        <v>80.992000000000004</v>
      </c>
      <c r="BC8110" s="82">
        <f t="shared" si="143"/>
        <v>98.000320000000002</v>
      </c>
    </row>
    <row r="8111" spans="53:55" x14ac:dyDescent="0.25">
      <c r="BA8111" s="164" t="s">
        <v>8485</v>
      </c>
      <c r="BB8111" s="164">
        <v>43.802</v>
      </c>
      <c r="BC8111" s="82">
        <f t="shared" si="143"/>
        <v>53.000419999999998</v>
      </c>
    </row>
    <row r="8112" spans="53:55" x14ac:dyDescent="0.25">
      <c r="BA8112" s="164" t="s">
        <v>8486</v>
      </c>
      <c r="BB8112" s="164">
        <v>57.850999999999999</v>
      </c>
      <c r="BC8112" s="82">
        <f t="shared" si="143"/>
        <v>69.999709999999993</v>
      </c>
    </row>
    <row r="8113" spans="53:55" x14ac:dyDescent="0.25">
      <c r="BA8113" s="164" t="s">
        <v>8487</v>
      </c>
      <c r="BB8113" s="164">
        <v>47.933999999999997</v>
      </c>
      <c r="BC8113" s="82">
        <f t="shared" si="143"/>
        <v>58.000139999999995</v>
      </c>
    </row>
    <row r="8114" spans="53:55" x14ac:dyDescent="0.25">
      <c r="BA8114" s="164" t="s">
        <v>8488</v>
      </c>
      <c r="BB8114" s="164">
        <v>42.975000000000001</v>
      </c>
      <c r="BC8114" s="82">
        <f t="shared" si="143"/>
        <v>51.999749999999999</v>
      </c>
    </row>
    <row r="8115" spans="53:55" x14ac:dyDescent="0.25">
      <c r="BA8115" s="164" t="s">
        <v>8489</v>
      </c>
      <c r="BB8115" s="164">
        <v>76.86</v>
      </c>
      <c r="BC8115" s="82">
        <f t="shared" si="143"/>
        <v>93.000599999999991</v>
      </c>
    </row>
    <row r="8116" spans="53:55" x14ac:dyDescent="0.25">
      <c r="BA8116" s="164" t="s">
        <v>8490</v>
      </c>
      <c r="BB8116" s="164">
        <v>57.024999999999999</v>
      </c>
      <c r="BC8116" s="82">
        <f t="shared" si="143"/>
        <v>69.000249999999994</v>
      </c>
    </row>
    <row r="8117" spans="53:55" x14ac:dyDescent="0.25">
      <c r="BA8117" s="164" t="s">
        <v>8491</v>
      </c>
      <c r="BB8117" s="164">
        <v>61.156999999999996</v>
      </c>
      <c r="BC8117" s="82">
        <f t="shared" si="143"/>
        <v>73.99996999999999</v>
      </c>
    </row>
    <row r="8118" spans="53:55" x14ac:dyDescent="0.25">
      <c r="BA8118" s="164" t="s">
        <v>8492</v>
      </c>
      <c r="BB8118" s="164">
        <v>45.454999999999998</v>
      </c>
      <c r="BC8118" s="82">
        <f t="shared" si="143"/>
        <v>55.000549999999997</v>
      </c>
    </row>
    <row r="8119" spans="53:55" x14ac:dyDescent="0.25">
      <c r="BA8119" s="164" t="s">
        <v>8493</v>
      </c>
      <c r="BB8119" s="164">
        <v>43.802</v>
      </c>
      <c r="BC8119" s="82">
        <f t="shared" si="143"/>
        <v>53.000419999999998</v>
      </c>
    </row>
    <row r="8120" spans="53:55" x14ac:dyDescent="0.25">
      <c r="BA8120" s="164" t="s">
        <v>8494</v>
      </c>
      <c r="BB8120" s="164">
        <v>44.628</v>
      </c>
      <c r="BC8120" s="82">
        <f t="shared" si="143"/>
        <v>53.999879999999997</v>
      </c>
    </row>
    <row r="8121" spans="53:55" x14ac:dyDescent="0.25">
      <c r="BA8121" s="164" t="s">
        <v>8495</v>
      </c>
      <c r="BB8121" s="164">
        <v>202.47900000000001</v>
      </c>
      <c r="BC8121" s="82">
        <f t="shared" si="143"/>
        <v>244.99959000000001</v>
      </c>
    </row>
    <row r="8122" spans="53:55" x14ac:dyDescent="0.25">
      <c r="BA8122" s="164" t="s">
        <v>8496</v>
      </c>
      <c r="BB8122" s="164">
        <v>70.248000000000005</v>
      </c>
      <c r="BC8122" s="82">
        <f t="shared" si="143"/>
        <v>85.000079999999997</v>
      </c>
    </row>
    <row r="8123" spans="53:55" x14ac:dyDescent="0.25">
      <c r="BA8123" s="164" t="s">
        <v>8497</v>
      </c>
      <c r="BB8123" s="164">
        <v>54.545000000000002</v>
      </c>
      <c r="BC8123" s="82">
        <f t="shared" si="143"/>
        <v>65.999449999999996</v>
      </c>
    </row>
    <row r="8124" spans="53:55" x14ac:dyDescent="0.25">
      <c r="BA8124" s="164" t="s">
        <v>8498</v>
      </c>
      <c r="BB8124" s="164">
        <v>416.529</v>
      </c>
      <c r="BC8124" s="82">
        <f t="shared" si="143"/>
        <v>504.00009</v>
      </c>
    </row>
    <row r="8125" spans="53:55" x14ac:dyDescent="0.25">
      <c r="BA8125" s="164" t="s">
        <v>8499</v>
      </c>
      <c r="BB8125" s="164">
        <v>765.28899999999999</v>
      </c>
      <c r="BC8125" s="82">
        <f t="shared" si="143"/>
        <v>925.99968999999999</v>
      </c>
    </row>
    <row r="8126" spans="53:55" x14ac:dyDescent="0.25">
      <c r="BA8126" s="164" t="s">
        <v>8500</v>
      </c>
      <c r="BB8126" s="164">
        <v>52.066000000000003</v>
      </c>
      <c r="BC8126" s="82">
        <f t="shared" si="143"/>
        <v>62.999859999999998</v>
      </c>
    </row>
    <row r="8127" spans="53:55" x14ac:dyDescent="0.25">
      <c r="BA8127" s="164" t="s">
        <v>8501</v>
      </c>
      <c r="BB8127" s="164">
        <v>90.909000000000006</v>
      </c>
      <c r="BC8127" s="82">
        <f t="shared" si="143"/>
        <v>109.99989000000001</v>
      </c>
    </row>
    <row r="8128" spans="53:55" x14ac:dyDescent="0.25">
      <c r="BA8128" s="164" t="s">
        <v>8502</v>
      </c>
      <c r="BB8128" s="164">
        <v>44.628</v>
      </c>
      <c r="BC8128" s="82">
        <f t="shared" si="143"/>
        <v>53.999879999999997</v>
      </c>
    </row>
    <row r="8129" spans="53:55" x14ac:dyDescent="0.25">
      <c r="BA8129" s="164" t="s">
        <v>8503</v>
      </c>
      <c r="BB8129" s="164">
        <v>44.628</v>
      </c>
      <c r="BC8129" s="82">
        <f t="shared" si="143"/>
        <v>53.999879999999997</v>
      </c>
    </row>
    <row r="8130" spans="53:55" x14ac:dyDescent="0.25">
      <c r="BA8130" s="164" t="s">
        <v>8504</v>
      </c>
      <c r="BB8130" s="164">
        <v>42.975000000000001</v>
      </c>
      <c r="BC8130" s="82">
        <f t="shared" si="143"/>
        <v>51.999749999999999</v>
      </c>
    </row>
    <row r="8131" spans="53:55" x14ac:dyDescent="0.25">
      <c r="BA8131" s="164" t="s">
        <v>8505</v>
      </c>
      <c r="BB8131" s="164">
        <v>531.40499999999997</v>
      </c>
      <c r="BC8131" s="82">
        <f t="shared" ref="BC8131:BC8194" si="144">BB8131*1.21</f>
        <v>643.00004999999999</v>
      </c>
    </row>
    <row r="8132" spans="53:55" x14ac:dyDescent="0.25">
      <c r="BA8132" s="164" t="s">
        <v>8506</v>
      </c>
      <c r="BB8132" s="164">
        <v>42.149000000000001</v>
      </c>
      <c r="BC8132" s="82">
        <f t="shared" si="144"/>
        <v>51.00029</v>
      </c>
    </row>
    <row r="8133" spans="53:55" x14ac:dyDescent="0.25">
      <c r="BA8133" s="164" t="s">
        <v>8507</v>
      </c>
      <c r="BB8133" s="164">
        <v>52.893000000000001</v>
      </c>
      <c r="BC8133" s="82">
        <f t="shared" si="144"/>
        <v>64.000529999999998</v>
      </c>
    </row>
    <row r="8134" spans="53:55" x14ac:dyDescent="0.25">
      <c r="BA8134" s="164" t="s">
        <v>8508</v>
      </c>
      <c r="BB8134" s="164">
        <v>52.893000000000001</v>
      </c>
      <c r="BC8134" s="82">
        <f t="shared" si="144"/>
        <v>64.000529999999998</v>
      </c>
    </row>
    <row r="8135" spans="53:55" x14ac:dyDescent="0.25">
      <c r="BA8135" s="164" t="s">
        <v>8509</v>
      </c>
      <c r="BB8135" s="164">
        <v>135.53700000000001</v>
      </c>
      <c r="BC8135" s="82">
        <f t="shared" si="144"/>
        <v>163.99977000000001</v>
      </c>
    </row>
    <row r="8136" spans="53:55" x14ac:dyDescent="0.25">
      <c r="BA8136" s="164" t="s">
        <v>8510</v>
      </c>
      <c r="BB8136" s="164">
        <v>92.561999999999998</v>
      </c>
      <c r="BC8136" s="82">
        <f t="shared" si="144"/>
        <v>112.00001999999999</v>
      </c>
    </row>
    <row r="8137" spans="53:55" x14ac:dyDescent="0.25">
      <c r="BA8137" s="164" t="s">
        <v>8511</v>
      </c>
      <c r="BB8137" s="164">
        <v>115.702</v>
      </c>
      <c r="BC8137" s="82">
        <f t="shared" si="144"/>
        <v>139.99941999999999</v>
      </c>
    </row>
    <row r="8138" spans="53:55" x14ac:dyDescent="0.25">
      <c r="BA8138" s="164" t="s">
        <v>8512</v>
      </c>
      <c r="BB8138" s="164">
        <v>59.503999999999998</v>
      </c>
      <c r="BC8138" s="82">
        <f t="shared" si="144"/>
        <v>71.999839999999992</v>
      </c>
    </row>
    <row r="8139" spans="53:55" x14ac:dyDescent="0.25">
      <c r="BA8139" s="164" t="s">
        <v>8513</v>
      </c>
      <c r="BB8139" s="164">
        <v>60.331000000000003</v>
      </c>
      <c r="BC8139" s="82">
        <f t="shared" si="144"/>
        <v>73.000510000000006</v>
      </c>
    </row>
    <row r="8140" spans="53:55" x14ac:dyDescent="0.25">
      <c r="BA8140" s="164" t="s">
        <v>8514</v>
      </c>
      <c r="BB8140" s="164">
        <v>79.338999999999999</v>
      </c>
      <c r="BC8140" s="82">
        <f t="shared" si="144"/>
        <v>96.000189999999989</v>
      </c>
    </row>
    <row r="8141" spans="53:55" x14ac:dyDescent="0.25">
      <c r="BA8141" s="164" t="s">
        <v>8515</v>
      </c>
      <c r="BB8141" s="164">
        <v>65.289000000000001</v>
      </c>
      <c r="BC8141" s="82">
        <f t="shared" si="144"/>
        <v>78.999690000000001</v>
      </c>
    </row>
    <row r="8142" spans="53:55" x14ac:dyDescent="0.25">
      <c r="BA8142" s="164" t="s">
        <v>8516</v>
      </c>
      <c r="BB8142" s="164">
        <v>44.628</v>
      </c>
      <c r="BC8142" s="82">
        <f t="shared" si="144"/>
        <v>53.999879999999997</v>
      </c>
    </row>
    <row r="8143" spans="53:55" x14ac:dyDescent="0.25">
      <c r="BA8143" s="164" t="s">
        <v>8517</v>
      </c>
      <c r="BB8143" s="164">
        <v>42.149000000000001</v>
      </c>
      <c r="BC8143" s="82">
        <f t="shared" si="144"/>
        <v>51.00029</v>
      </c>
    </row>
    <row r="8144" spans="53:55" x14ac:dyDescent="0.25">
      <c r="BA8144" s="164" t="s">
        <v>8518</v>
      </c>
      <c r="BB8144" s="164">
        <v>55.372</v>
      </c>
      <c r="BC8144" s="82">
        <f t="shared" si="144"/>
        <v>67.000119999999995</v>
      </c>
    </row>
    <row r="8145" spans="53:55" x14ac:dyDescent="0.25">
      <c r="BA8145" s="164" t="s">
        <v>8519</v>
      </c>
      <c r="BB8145" s="164">
        <v>42.149000000000001</v>
      </c>
      <c r="BC8145" s="82">
        <f t="shared" si="144"/>
        <v>51.00029</v>
      </c>
    </row>
    <row r="8146" spans="53:55" x14ac:dyDescent="0.25">
      <c r="BA8146" s="164" t="s">
        <v>8520</v>
      </c>
      <c r="BB8146" s="164">
        <v>45.454999999999998</v>
      </c>
      <c r="BC8146" s="82">
        <f t="shared" si="144"/>
        <v>55.000549999999997</v>
      </c>
    </row>
    <row r="8147" spans="53:55" x14ac:dyDescent="0.25">
      <c r="BA8147" s="164" t="s">
        <v>8521</v>
      </c>
      <c r="BB8147" s="164">
        <v>43.802</v>
      </c>
      <c r="BC8147" s="82">
        <f t="shared" si="144"/>
        <v>53.000419999999998</v>
      </c>
    </row>
    <row r="8148" spans="53:55" x14ac:dyDescent="0.25">
      <c r="BA8148" s="164" t="s">
        <v>8522</v>
      </c>
      <c r="BB8148" s="164">
        <v>42.975000000000001</v>
      </c>
      <c r="BC8148" s="82">
        <f t="shared" si="144"/>
        <v>51.999749999999999</v>
      </c>
    </row>
    <row r="8149" spans="53:55" x14ac:dyDescent="0.25">
      <c r="BA8149" s="164" t="s">
        <v>8523</v>
      </c>
      <c r="BB8149" s="164">
        <v>69.421000000000006</v>
      </c>
      <c r="BC8149" s="82">
        <f t="shared" si="144"/>
        <v>83.999410000000012</v>
      </c>
    </row>
    <row r="8150" spans="53:55" x14ac:dyDescent="0.25">
      <c r="BA8150" s="164" t="s">
        <v>8524</v>
      </c>
      <c r="BB8150" s="164">
        <v>204.959</v>
      </c>
      <c r="BC8150" s="82">
        <f t="shared" si="144"/>
        <v>248.00039000000001</v>
      </c>
    </row>
    <row r="8151" spans="53:55" x14ac:dyDescent="0.25">
      <c r="BA8151" s="164" t="s">
        <v>8525</v>
      </c>
      <c r="BB8151" s="164">
        <v>71.900999999999996</v>
      </c>
      <c r="BC8151" s="82">
        <f t="shared" si="144"/>
        <v>87.000209999999996</v>
      </c>
    </row>
    <row r="8152" spans="53:55" x14ac:dyDescent="0.25">
      <c r="BA8152" s="164" t="s">
        <v>8526</v>
      </c>
      <c r="BB8152" s="164">
        <v>42.975000000000001</v>
      </c>
      <c r="BC8152" s="82">
        <f t="shared" si="144"/>
        <v>51.999749999999999</v>
      </c>
    </row>
    <row r="8153" spans="53:55" x14ac:dyDescent="0.25">
      <c r="BA8153" s="164" t="s">
        <v>8527</v>
      </c>
      <c r="BB8153" s="164">
        <v>42.975000000000001</v>
      </c>
      <c r="BC8153" s="82">
        <f t="shared" si="144"/>
        <v>51.999749999999999</v>
      </c>
    </row>
    <row r="8154" spans="53:55" x14ac:dyDescent="0.25">
      <c r="BA8154" s="164" t="s">
        <v>8528</v>
      </c>
      <c r="BB8154" s="164">
        <v>232.23099999999999</v>
      </c>
      <c r="BC8154" s="82">
        <f t="shared" si="144"/>
        <v>280.99950999999999</v>
      </c>
    </row>
    <row r="8155" spans="53:55" x14ac:dyDescent="0.25">
      <c r="BA8155" s="164" t="s">
        <v>8529</v>
      </c>
      <c r="BB8155" s="164">
        <v>204.959</v>
      </c>
      <c r="BC8155" s="82">
        <f t="shared" si="144"/>
        <v>248.00039000000001</v>
      </c>
    </row>
    <row r="8156" spans="53:55" x14ac:dyDescent="0.25">
      <c r="BA8156" s="164" t="s">
        <v>8530</v>
      </c>
      <c r="BB8156" s="164">
        <v>49.587000000000003</v>
      </c>
      <c r="BC8156" s="82">
        <f t="shared" si="144"/>
        <v>60.00027</v>
      </c>
    </row>
    <row r="8157" spans="53:55" x14ac:dyDescent="0.25">
      <c r="BA8157" s="164" t="s">
        <v>8531</v>
      </c>
      <c r="BB8157" s="164">
        <v>43.802</v>
      </c>
      <c r="BC8157" s="82">
        <f t="shared" si="144"/>
        <v>53.000419999999998</v>
      </c>
    </row>
    <row r="8158" spans="53:55" x14ac:dyDescent="0.25">
      <c r="BA8158" s="164" t="s">
        <v>8532</v>
      </c>
      <c r="BB8158" s="164">
        <v>44.628</v>
      </c>
      <c r="BC8158" s="82">
        <f t="shared" si="144"/>
        <v>53.999879999999997</v>
      </c>
    </row>
    <row r="8159" spans="53:55" x14ac:dyDescent="0.25">
      <c r="BA8159" s="164" t="s">
        <v>8533</v>
      </c>
      <c r="BB8159" s="164">
        <v>42.975000000000001</v>
      </c>
      <c r="BC8159" s="82">
        <f t="shared" si="144"/>
        <v>51.999749999999999</v>
      </c>
    </row>
    <row r="8160" spans="53:55" x14ac:dyDescent="0.25">
      <c r="BA8160" s="164" t="s">
        <v>8534</v>
      </c>
      <c r="BB8160" s="164">
        <v>42.975000000000001</v>
      </c>
      <c r="BC8160" s="82">
        <f t="shared" si="144"/>
        <v>51.999749999999999</v>
      </c>
    </row>
    <row r="8161" spans="53:55" x14ac:dyDescent="0.25">
      <c r="BA8161" s="164" t="s">
        <v>8535</v>
      </c>
      <c r="BB8161" s="164">
        <v>54.545000000000002</v>
      </c>
      <c r="BC8161" s="82">
        <f t="shared" si="144"/>
        <v>65.999449999999996</v>
      </c>
    </row>
    <row r="8162" spans="53:55" x14ac:dyDescent="0.25">
      <c r="BA8162" s="164" t="s">
        <v>8536</v>
      </c>
      <c r="BB8162" s="164">
        <v>339.66899999999998</v>
      </c>
      <c r="BC8162" s="82">
        <f t="shared" si="144"/>
        <v>410.99948999999998</v>
      </c>
    </row>
    <row r="8163" spans="53:55" x14ac:dyDescent="0.25">
      <c r="BA8163" s="164" t="s">
        <v>8537</v>
      </c>
      <c r="BB8163" s="164">
        <v>42.975000000000001</v>
      </c>
      <c r="BC8163" s="82">
        <f t="shared" si="144"/>
        <v>51.999749999999999</v>
      </c>
    </row>
    <row r="8164" spans="53:55" x14ac:dyDescent="0.25">
      <c r="BA8164" s="164" t="s">
        <v>8538</v>
      </c>
      <c r="BB8164" s="164">
        <v>42.975000000000001</v>
      </c>
      <c r="BC8164" s="82">
        <f t="shared" si="144"/>
        <v>51.999749999999999</v>
      </c>
    </row>
    <row r="8165" spans="53:55" x14ac:dyDescent="0.25">
      <c r="BA8165" s="164" t="s">
        <v>8539</v>
      </c>
      <c r="BB8165" s="164">
        <v>45.454999999999998</v>
      </c>
      <c r="BC8165" s="82">
        <f t="shared" si="144"/>
        <v>55.000549999999997</v>
      </c>
    </row>
    <row r="8166" spans="53:55" x14ac:dyDescent="0.25">
      <c r="BA8166" s="164" t="s">
        <v>8540</v>
      </c>
      <c r="BB8166" s="164">
        <v>43.802</v>
      </c>
      <c r="BC8166" s="82">
        <f t="shared" si="144"/>
        <v>53.000419999999998</v>
      </c>
    </row>
    <row r="8167" spans="53:55" x14ac:dyDescent="0.25">
      <c r="BA8167" s="164" t="s">
        <v>8541</v>
      </c>
      <c r="BB8167" s="164">
        <v>44.628</v>
      </c>
      <c r="BC8167" s="82">
        <f t="shared" si="144"/>
        <v>53.999879999999997</v>
      </c>
    </row>
    <row r="8168" spans="53:55" x14ac:dyDescent="0.25">
      <c r="BA8168" s="164" t="s">
        <v>8542</v>
      </c>
      <c r="BB8168" s="164">
        <v>42.975000000000001</v>
      </c>
      <c r="BC8168" s="82">
        <f t="shared" si="144"/>
        <v>51.999749999999999</v>
      </c>
    </row>
    <row r="8169" spans="53:55" x14ac:dyDescent="0.25">
      <c r="BA8169" s="164" t="s">
        <v>8543</v>
      </c>
      <c r="BB8169" s="164">
        <v>52.066000000000003</v>
      </c>
      <c r="BC8169" s="82">
        <f t="shared" si="144"/>
        <v>62.999859999999998</v>
      </c>
    </row>
    <row r="8170" spans="53:55" x14ac:dyDescent="0.25">
      <c r="BA8170" s="164" t="s">
        <v>8544</v>
      </c>
      <c r="BB8170" s="164">
        <v>90.909000000000006</v>
      </c>
      <c r="BC8170" s="82">
        <f t="shared" si="144"/>
        <v>109.99989000000001</v>
      </c>
    </row>
    <row r="8171" spans="53:55" x14ac:dyDescent="0.25">
      <c r="BA8171" s="164" t="s">
        <v>8545</v>
      </c>
      <c r="BB8171" s="164">
        <v>44.628</v>
      </c>
      <c r="BC8171" s="82">
        <f t="shared" si="144"/>
        <v>53.999879999999997</v>
      </c>
    </row>
    <row r="8172" spans="53:55" x14ac:dyDescent="0.25">
      <c r="BA8172" s="164" t="s">
        <v>8546</v>
      </c>
      <c r="BB8172" s="164">
        <v>44.628</v>
      </c>
      <c r="BC8172" s="82">
        <f t="shared" si="144"/>
        <v>53.999879999999997</v>
      </c>
    </row>
    <row r="8173" spans="53:55" x14ac:dyDescent="0.25">
      <c r="BA8173" s="164" t="s">
        <v>8547</v>
      </c>
      <c r="BB8173" s="164">
        <v>42.975000000000001</v>
      </c>
      <c r="BC8173" s="82">
        <f t="shared" si="144"/>
        <v>51.999749999999999</v>
      </c>
    </row>
    <row r="8174" spans="53:55" x14ac:dyDescent="0.25">
      <c r="BA8174" s="164" t="s">
        <v>8548</v>
      </c>
      <c r="BB8174" s="164">
        <v>42.149000000000001</v>
      </c>
      <c r="BC8174" s="82">
        <f t="shared" si="144"/>
        <v>51.00029</v>
      </c>
    </row>
    <row r="8175" spans="53:55" x14ac:dyDescent="0.25">
      <c r="BA8175" s="164" t="s">
        <v>8549</v>
      </c>
      <c r="BB8175" s="164">
        <v>52.893000000000001</v>
      </c>
      <c r="BC8175" s="82">
        <f t="shared" si="144"/>
        <v>64.000529999999998</v>
      </c>
    </row>
    <row r="8176" spans="53:55" x14ac:dyDescent="0.25">
      <c r="BA8176" s="164" t="s">
        <v>8550</v>
      </c>
      <c r="BB8176" s="164">
        <v>51.24</v>
      </c>
      <c r="BC8176" s="82">
        <f t="shared" si="144"/>
        <v>62.000399999999999</v>
      </c>
    </row>
    <row r="8177" spans="53:55" x14ac:dyDescent="0.25">
      <c r="BA8177" s="164" t="s">
        <v>8551</v>
      </c>
      <c r="BB8177" s="164">
        <v>135.53700000000001</v>
      </c>
      <c r="BC8177" s="82">
        <f t="shared" si="144"/>
        <v>163.99977000000001</v>
      </c>
    </row>
    <row r="8178" spans="53:55" x14ac:dyDescent="0.25">
      <c r="BA8178" s="164" t="s">
        <v>8552</v>
      </c>
      <c r="BB8178" s="164">
        <v>92.561999999999998</v>
      </c>
      <c r="BC8178" s="82">
        <f t="shared" si="144"/>
        <v>112.00001999999999</v>
      </c>
    </row>
    <row r="8179" spans="53:55" x14ac:dyDescent="0.25">
      <c r="BA8179" s="164" t="s">
        <v>8553</v>
      </c>
      <c r="BB8179" s="164">
        <v>115.702</v>
      </c>
      <c r="BC8179" s="82">
        <f t="shared" si="144"/>
        <v>139.99941999999999</v>
      </c>
    </row>
    <row r="8180" spans="53:55" x14ac:dyDescent="0.25">
      <c r="BA8180" s="164" t="s">
        <v>8554</v>
      </c>
      <c r="BB8180" s="164">
        <v>59.503999999999998</v>
      </c>
      <c r="BC8180" s="82">
        <f t="shared" si="144"/>
        <v>71.999839999999992</v>
      </c>
    </row>
    <row r="8181" spans="53:55" x14ac:dyDescent="0.25">
      <c r="BA8181" s="164" t="s">
        <v>8555</v>
      </c>
      <c r="BB8181" s="164">
        <v>60.331000000000003</v>
      </c>
      <c r="BC8181" s="82">
        <f t="shared" si="144"/>
        <v>73.000510000000006</v>
      </c>
    </row>
    <row r="8182" spans="53:55" x14ac:dyDescent="0.25">
      <c r="BA8182" s="164" t="s">
        <v>8556</v>
      </c>
      <c r="BB8182" s="164">
        <v>73.554000000000002</v>
      </c>
      <c r="BC8182" s="82">
        <f t="shared" si="144"/>
        <v>89.000339999999994</v>
      </c>
    </row>
    <row r="8183" spans="53:55" x14ac:dyDescent="0.25">
      <c r="BA8183" s="164" t="s">
        <v>8557</v>
      </c>
      <c r="BB8183" s="164">
        <v>65.289000000000001</v>
      </c>
      <c r="BC8183" s="82">
        <f t="shared" si="144"/>
        <v>78.999690000000001</v>
      </c>
    </row>
    <row r="8184" spans="53:55" x14ac:dyDescent="0.25">
      <c r="BA8184" s="164" t="s">
        <v>8558</v>
      </c>
      <c r="BB8184" s="164">
        <v>53.719000000000001</v>
      </c>
      <c r="BC8184" s="82">
        <f t="shared" si="144"/>
        <v>64.999989999999997</v>
      </c>
    </row>
    <row r="8185" spans="53:55" x14ac:dyDescent="0.25">
      <c r="BA8185" s="164" t="s">
        <v>8559</v>
      </c>
      <c r="BB8185" s="164">
        <v>42.149000000000001</v>
      </c>
      <c r="BC8185" s="82">
        <f t="shared" si="144"/>
        <v>51.00029</v>
      </c>
    </row>
    <row r="8186" spans="53:55" x14ac:dyDescent="0.25">
      <c r="BA8186" s="164" t="s">
        <v>8560</v>
      </c>
      <c r="BB8186" s="164">
        <v>52.066000000000003</v>
      </c>
      <c r="BC8186" s="82">
        <f t="shared" si="144"/>
        <v>62.999859999999998</v>
      </c>
    </row>
    <row r="8187" spans="53:55" x14ac:dyDescent="0.25">
      <c r="BA8187" s="164" t="s">
        <v>8561</v>
      </c>
      <c r="BB8187" s="164">
        <v>42.149000000000001</v>
      </c>
      <c r="BC8187" s="82">
        <f t="shared" si="144"/>
        <v>51.00029</v>
      </c>
    </row>
    <row r="8188" spans="53:55" x14ac:dyDescent="0.25">
      <c r="BA8188" s="164" t="s">
        <v>8562</v>
      </c>
      <c r="BB8188" s="164">
        <v>45.454999999999998</v>
      </c>
      <c r="BC8188" s="82">
        <f t="shared" si="144"/>
        <v>55.000549999999997</v>
      </c>
    </row>
    <row r="8189" spans="53:55" x14ac:dyDescent="0.25">
      <c r="BA8189" s="164" t="s">
        <v>8563</v>
      </c>
      <c r="BB8189" s="164">
        <v>41.322000000000003</v>
      </c>
      <c r="BC8189" s="82">
        <f t="shared" si="144"/>
        <v>49.99962</v>
      </c>
    </row>
    <row r="8190" spans="53:55" x14ac:dyDescent="0.25">
      <c r="BA8190" s="164" t="s">
        <v>8564</v>
      </c>
      <c r="BB8190" s="164">
        <v>42.975000000000001</v>
      </c>
      <c r="BC8190" s="82">
        <f t="shared" si="144"/>
        <v>51.999749999999999</v>
      </c>
    </row>
    <row r="8191" spans="53:55" x14ac:dyDescent="0.25">
      <c r="BA8191" s="164" t="s">
        <v>8565</v>
      </c>
      <c r="BB8191" s="164">
        <v>55.372</v>
      </c>
      <c r="BC8191" s="82">
        <f t="shared" si="144"/>
        <v>67.000119999999995</v>
      </c>
    </row>
    <row r="8192" spans="53:55" x14ac:dyDescent="0.25">
      <c r="BA8192" s="164" t="s">
        <v>8566</v>
      </c>
      <c r="BB8192" s="164">
        <v>50.412999999999997</v>
      </c>
      <c r="BC8192" s="82">
        <f t="shared" si="144"/>
        <v>60.999729999999992</v>
      </c>
    </row>
    <row r="8193" spans="53:55" x14ac:dyDescent="0.25">
      <c r="BA8193" s="164" t="s">
        <v>8567</v>
      </c>
      <c r="BB8193" s="164">
        <v>531.40499999999997</v>
      </c>
      <c r="BC8193" s="82">
        <f t="shared" si="144"/>
        <v>643.00004999999999</v>
      </c>
    </row>
    <row r="8194" spans="53:55" x14ac:dyDescent="0.25">
      <c r="BA8194" s="164" t="s">
        <v>8568</v>
      </c>
      <c r="BB8194" s="164">
        <v>531.40499999999997</v>
      </c>
      <c r="BC8194" s="82">
        <f t="shared" si="144"/>
        <v>643.00004999999999</v>
      </c>
    </row>
    <row r="8195" spans="53:55" x14ac:dyDescent="0.25">
      <c r="BA8195" s="164" t="s">
        <v>8569</v>
      </c>
      <c r="BB8195" s="164">
        <v>825.62</v>
      </c>
      <c r="BC8195" s="82">
        <f t="shared" ref="BC8195:BC8258" si="145">BB8195*1.21</f>
        <v>999.00019999999995</v>
      </c>
    </row>
    <row r="8196" spans="53:55" x14ac:dyDescent="0.25">
      <c r="BA8196" s="164" t="s">
        <v>8570</v>
      </c>
      <c r="BB8196" s="164">
        <v>734.71100000000001</v>
      </c>
      <c r="BC8196" s="82">
        <f t="shared" si="145"/>
        <v>889.00031000000001</v>
      </c>
    </row>
    <row r="8197" spans="53:55" x14ac:dyDescent="0.25">
      <c r="BA8197" s="164" t="s">
        <v>8571</v>
      </c>
      <c r="BB8197" s="164">
        <v>650.41300000000001</v>
      </c>
      <c r="BC8197" s="82">
        <f t="shared" si="145"/>
        <v>786.99973</v>
      </c>
    </row>
    <row r="8198" spans="53:55" x14ac:dyDescent="0.25">
      <c r="BA8198" s="164" t="s">
        <v>8572</v>
      </c>
      <c r="BB8198" s="164">
        <v>543.80200000000002</v>
      </c>
      <c r="BC8198" s="82">
        <f t="shared" si="145"/>
        <v>658.00041999999996</v>
      </c>
    </row>
    <row r="8199" spans="53:55" x14ac:dyDescent="0.25">
      <c r="BA8199" s="164" t="s">
        <v>8573</v>
      </c>
      <c r="BB8199" s="164">
        <v>339.66899999999998</v>
      </c>
      <c r="BC8199" s="82">
        <f t="shared" si="145"/>
        <v>410.99948999999998</v>
      </c>
    </row>
    <row r="8200" spans="53:55" x14ac:dyDescent="0.25">
      <c r="BA8200" s="164" t="s">
        <v>8574</v>
      </c>
      <c r="BB8200" s="164">
        <v>591.73599999999999</v>
      </c>
      <c r="BC8200" s="82">
        <f t="shared" si="145"/>
        <v>716.00055999999995</v>
      </c>
    </row>
    <row r="8201" spans="53:55" x14ac:dyDescent="0.25">
      <c r="BA8201" s="164" t="s">
        <v>8575</v>
      </c>
      <c r="BB8201" s="164">
        <v>276.03300000000002</v>
      </c>
      <c r="BC8201" s="82">
        <f t="shared" si="145"/>
        <v>333.99993000000001</v>
      </c>
    </row>
    <row r="8202" spans="53:55" x14ac:dyDescent="0.25">
      <c r="BA8202" s="164" t="s">
        <v>8576</v>
      </c>
      <c r="BB8202" s="164">
        <v>42.149000000000001</v>
      </c>
      <c r="BC8202" s="82">
        <f t="shared" si="145"/>
        <v>51.00029</v>
      </c>
    </row>
    <row r="8203" spans="53:55" x14ac:dyDescent="0.25">
      <c r="BA8203" s="164" t="s">
        <v>8577</v>
      </c>
      <c r="BB8203" s="164">
        <v>457.851</v>
      </c>
      <c r="BC8203" s="82">
        <f t="shared" si="145"/>
        <v>553.99970999999994</v>
      </c>
    </row>
    <row r="8204" spans="53:55" x14ac:dyDescent="0.25">
      <c r="BA8204" s="164" t="s">
        <v>8578</v>
      </c>
      <c r="BB8204" s="164">
        <v>85.123999999999995</v>
      </c>
      <c r="BC8204" s="82">
        <f t="shared" si="145"/>
        <v>103.00003999999998</v>
      </c>
    </row>
    <row r="8205" spans="53:55" x14ac:dyDescent="0.25">
      <c r="BA8205" s="164" t="s">
        <v>8579</v>
      </c>
      <c r="BB8205" s="164">
        <v>44.628</v>
      </c>
      <c r="BC8205" s="82">
        <f t="shared" si="145"/>
        <v>53.999879999999997</v>
      </c>
    </row>
    <row r="8206" spans="53:55" x14ac:dyDescent="0.25">
      <c r="BA8206" s="164" t="s">
        <v>8580</v>
      </c>
      <c r="BB8206" s="164">
        <v>71.900999999999996</v>
      </c>
      <c r="BC8206" s="82">
        <f t="shared" si="145"/>
        <v>87.000209999999996</v>
      </c>
    </row>
    <row r="8207" spans="53:55" x14ac:dyDescent="0.25">
      <c r="BA8207" s="164" t="s">
        <v>8581</v>
      </c>
      <c r="BB8207" s="164">
        <v>45.454999999999998</v>
      </c>
      <c r="BC8207" s="82">
        <f t="shared" si="145"/>
        <v>55.000549999999997</v>
      </c>
    </row>
    <row r="8208" spans="53:55" x14ac:dyDescent="0.25">
      <c r="BA8208" s="164" t="s">
        <v>8582</v>
      </c>
      <c r="BB8208" s="164">
        <v>352.06599999999997</v>
      </c>
      <c r="BC8208" s="82">
        <f t="shared" si="145"/>
        <v>425.99985999999996</v>
      </c>
    </row>
    <row r="8209" spans="53:55" x14ac:dyDescent="0.25">
      <c r="BA8209" s="164" t="s">
        <v>8583</v>
      </c>
      <c r="BB8209" s="164">
        <v>42.975000000000001</v>
      </c>
      <c r="BC8209" s="82">
        <f t="shared" si="145"/>
        <v>51.999749999999999</v>
      </c>
    </row>
    <row r="8210" spans="53:55" x14ac:dyDescent="0.25">
      <c r="BA8210" s="164" t="s">
        <v>8584</v>
      </c>
      <c r="BB8210" s="164">
        <v>99.174000000000007</v>
      </c>
      <c r="BC8210" s="82">
        <f t="shared" si="145"/>
        <v>120.00054</v>
      </c>
    </row>
    <row r="8211" spans="53:55" x14ac:dyDescent="0.25">
      <c r="BA8211" s="164" t="s">
        <v>8585</v>
      </c>
      <c r="BB8211" s="164">
        <v>151.24</v>
      </c>
      <c r="BC8211" s="82">
        <f t="shared" si="145"/>
        <v>183.00040000000001</v>
      </c>
    </row>
    <row r="8212" spans="53:55" x14ac:dyDescent="0.25">
      <c r="BA8212" s="164" t="s">
        <v>8586</v>
      </c>
      <c r="BB8212" s="164">
        <v>156.19800000000001</v>
      </c>
      <c r="BC8212" s="82">
        <f t="shared" si="145"/>
        <v>188.99958000000001</v>
      </c>
    </row>
    <row r="8213" spans="53:55" x14ac:dyDescent="0.25">
      <c r="BA8213" s="164" t="s">
        <v>8587</v>
      </c>
      <c r="BB8213" s="164">
        <v>46.280999999999999</v>
      </c>
      <c r="BC8213" s="82">
        <f t="shared" si="145"/>
        <v>56.000009999999996</v>
      </c>
    </row>
    <row r="8214" spans="53:55" x14ac:dyDescent="0.25">
      <c r="BA8214" s="164" t="s">
        <v>8588</v>
      </c>
      <c r="BB8214" s="164">
        <v>46.280999999999999</v>
      </c>
      <c r="BC8214" s="82">
        <f t="shared" si="145"/>
        <v>56.000009999999996</v>
      </c>
    </row>
    <row r="8215" spans="53:55" x14ac:dyDescent="0.25">
      <c r="BA8215" s="164" t="s">
        <v>8589</v>
      </c>
      <c r="BB8215" s="164">
        <v>99.174000000000007</v>
      </c>
      <c r="BC8215" s="82">
        <f t="shared" si="145"/>
        <v>120.00054</v>
      </c>
    </row>
    <row r="8216" spans="53:55" x14ac:dyDescent="0.25">
      <c r="BA8216" s="164" t="s">
        <v>8590</v>
      </c>
      <c r="BB8216" s="164">
        <v>42.149000000000001</v>
      </c>
      <c r="BC8216" s="82">
        <f t="shared" si="145"/>
        <v>51.00029</v>
      </c>
    </row>
    <row r="8217" spans="53:55" x14ac:dyDescent="0.25">
      <c r="BA8217" s="164" t="s">
        <v>8591</v>
      </c>
      <c r="BB8217" s="164">
        <v>961.15700000000004</v>
      </c>
      <c r="BC8217" s="82">
        <f t="shared" si="145"/>
        <v>1162.9999700000001</v>
      </c>
    </row>
    <row r="8218" spans="53:55" x14ac:dyDescent="0.25">
      <c r="BA8218" s="164" t="s">
        <v>8592</v>
      </c>
      <c r="BB8218" s="164">
        <v>955.37199999999996</v>
      </c>
      <c r="BC8218" s="82">
        <f t="shared" si="145"/>
        <v>1156.0001199999999</v>
      </c>
    </row>
    <row r="8219" spans="53:55" x14ac:dyDescent="0.25">
      <c r="BA8219" s="164" t="s">
        <v>8593</v>
      </c>
      <c r="BB8219" s="164">
        <v>59.503999999999998</v>
      </c>
      <c r="BC8219" s="82">
        <f t="shared" si="145"/>
        <v>71.999839999999992</v>
      </c>
    </row>
    <row r="8220" spans="53:55" x14ac:dyDescent="0.25">
      <c r="BA8220" s="164" t="s">
        <v>8594</v>
      </c>
      <c r="BB8220" s="164">
        <v>171.07400000000001</v>
      </c>
      <c r="BC8220" s="82">
        <f t="shared" si="145"/>
        <v>206.99954</v>
      </c>
    </row>
    <row r="8221" spans="53:55" x14ac:dyDescent="0.25">
      <c r="BA8221" s="164" t="s">
        <v>8595</v>
      </c>
      <c r="BB8221" s="164">
        <v>135.53700000000001</v>
      </c>
      <c r="BC8221" s="82">
        <f t="shared" si="145"/>
        <v>163.99977000000001</v>
      </c>
    </row>
    <row r="8222" spans="53:55" x14ac:dyDescent="0.25">
      <c r="BA8222" s="164" t="s">
        <v>8596</v>
      </c>
      <c r="BB8222" s="164">
        <v>183.471</v>
      </c>
      <c r="BC8222" s="82">
        <f t="shared" si="145"/>
        <v>221.99991</v>
      </c>
    </row>
    <row r="8223" spans="53:55" x14ac:dyDescent="0.25">
      <c r="BA8223" s="164" t="s">
        <v>8597</v>
      </c>
      <c r="BB8223" s="164">
        <v>177.68600000000001</v>
      </c>
      <c r="BC8223" s="82">
        <f t="shared" si="145"/>
        <v>215.00005999999999</v>
      </c>
    </row>
    <row r="8224" spans="53:55" x14ac:dyDescent="0.25">
      <c r="BA8224" s="164" t="s">
        <v>8598</v>
      </c>
      <c r="BB8224" s="164">
        <v>135.53700000000001</v>
      </c>
      <c r="BC8224" s="82">
        <f t="shared" si="145"/>
        <v>163.99977000000001</v>
      </c>
    </row>
    <row r="8225" spans="53:55" x14ac:dyDescent="0.25">
      <c r="BA8225" s="164" t="s">
        <v>8599</v>
      </c>
      <c r="BB8225" s="164">
        <v>115.702</v>
      </c>
      <c r="BC8225" s="82">
        <f t="shared" si="145"/>
        <v>139.99941999999999</v>
      </c>
    </row>
    <row r="8226" spans="53:55" x14ac:dyDescent="0.25">
      <c r="BA8226" s="164" t="s">
        <v>8600</v>
      </c>
      <c r="BB8226" s="164">
        <v>65.289000000000001</v>
      </c>
      <c r="BC8226" s="82">
        <f t="shared" si="145"/>
        <v>78.999690000000001</v>
      </c>
    </row>
    <row r="8227" spans="53:55" x14ac:dyDescent="0.25">
      <c r="BA8227" s="164" t="s">
        <v>8601</v>
      </c>
      <c r="BB8227" s="164">
        <v>95.040999999999997</v>
      </c>
      <c r="BC8227" s="82">
        <f t="shared" si="145"/>
        <v>114.99960999999999</v>
      </c>
    </row>
    <row r="8228" spans="53:55" x14ac:dyDescent="0.25">
      <c r="BA8228" s="164" t="s">
        <v>8602</v>
      </c>
      <c r="BB8228" s="164">
        <v>42.149000000000001</v>
      </c>
      <c r="BC8228" s="82">
        <f t="shared" si="145"/>
        <v>51.00029</v>
      </c>
    </row>
    <row r="8229" spans="53:55" x14ac:dyDescent="0.25">
      <c r="BA8229" s="164" t="s">
        <v>8603</v>
      </c>
      <c r="BB8229" s="164">
        <v>47.933999999999997</v>
      </c>
      <c r="BC8229" s="82">
        <f t="shared" si="145"/>
        <v>58.000139999999995</v>
      </c>
    </row>
    <row r="8230" spans="53:55" x14ac:dyDescent="0.25">
      <c r="BA8230" s="164" t="s">
        <v>8604</v>
      </c>
      <c r="BB8230" s="164">
        <v>42.149000000000001</v>
      </c>
      <c r="BC8230" s="82">
        <f t="shared" si="145"/>
        <v>51.00029</v>
      </c>
    </row>
    <row r="8231" spans="53:55" x14ac:dyDescent="0.25">
      <c r="BA8231" s="164" t="s">
        <v>8605</v>
      </c>
      <c r="BB8231" s="164">
        <v>44.628</v>
      </c>
      <c r="BC8231" s="82">
        <f t="shared" si="145"/>
        <v>53.999879999999997</v>
      </c>
    </row>
    <row r="8232" spans="53:55" x14ac:dyDescent="0.25">
      <c r="BA8232" s="164" t="s">
        <v>8606</v>
      </c>
      <c r="BB8232" s="164">
        <v>60.331000000000003</v>
      </c>
      <c r="BC8232" s="82">
        <f t="shared" si="145"/>
        <v>73.000510000000006</v>
      </c>
    </row>
    <row r="8233" spans="53:55" x14ac:dyDescent="0.25">
      <c r="BA8233" s="164" t="s">
        <v>8607</v>
      </c>
      <c r="BB8233" s="164">
        <v>53.719000000000001</v>
      </c>
      <c r="BC8233" s="82">
        <f t="shared" si="145"/>
        <v>64.999989999999997</v>
      </c>
    </row>
    <row r="8234" spans="53:55" x14ac:dyDescent="0.25">
      <c r="BA8234" s="164" t="s">
        <v>8608</v>
      </c>
      <c r="BB8234" s="164">
        <v>59.503999999999998</v>
      </c>
      <c r="BC8234" s="82">
        <f t="shared" si="145"/>
        <v>71.999839999999992</v>
      </c>
    </row>
    <row r="8235" spans="53:55" x14ac:dyDescent="0.25">
      <c r="BA8235" s="164" t="s">
        <v>8609</v>
      </c>
      <c r="BB8235" s="164">
        <v>42.149000000000001</v>
      </c>
      <c r="BC8235" s="82">
        <f t="shared" si="145"/>
        <v>51.00029</v>
      </c>
    </row>
    <row r="8236" spans="53:55" x14ac:dyDescent="0.25">
      <c r="BA8236" s="164" t="s">
        <v>8610</v>
      </c>
      <c r="BB8236" s="164">
        <v>47.106999999999999</v>
      </c>
      <c r="BC8236" s="82">
        <f t="shared" si="145"/>
        <v>56.999469999999995</v>
      </c>
    </row>
    <row r="8237" spans="53:55" x14ac:dyDescent="0.25">
      <c r="BA8237" s="164" t="s">
        <v>8611</v>
      </c>
      <c r="BB8237" s="164">
        <v>42.149000000000001</v>
      </c>
      <c r="BC8237" s="82">
        <f t="shared" si="145"/>
        <v>51.00029</v>
      </c>
    </row>
    <row r="8238" spans="53:55" x14ac:dyDescent="0.25">
      <c r="BA8238" s="164" t="s">
        <v>8612</v>
      </c>
      <c r="BB8238" s="164">
        <v>45.454999999999998</v>
      </c>
      <c r="BC8238" s="82">
        <f t="shared" si="145"/>
        <v>55.000549999999997</v>
      </c>
    </row>
    <row r="8239" spans="53:55" x14ac:dyDescent="0.25">
      <c r="BA8239" s="164" t="s">
        <v>8613</v>
      </c>
      <c r="BB8239" s="164">
        <v>41.322000000000003</v>
      </c>
      <c r="BC8239" s="82">
        <f t="shared" si="145"/>
        <v>49.99962</v>
      </c>
    </row>
    <row r="8240" spans="53:55" x14ac:dyDescent="0.25">
      <c r="BA8240" s="164" t="s">
        <v>8614</v>
      </c>
      <c r="BB8240" s="164">
        <v>52.066000000000003</v>
      </c>
      <c r="BC8240" s="82">
        <f t="shared" si="145"/>
        <v>62.999859999999998</v>
      </c>
    </row>
    <row r="8241" spans="53:55" x14ac:dyDescent="0.25">
      <c r="BA8241" s="164" t="s">
        <v>8615</v>
      </c>
      <c r="BB8241" s="164">
        <v>76.86</v>
      </c>
      <c r="BC8241" s="82">
        <f t="shared" si="145"/>
        <v>93.000599999999991</v>
      </c>
    </row>
    <row r="8242" spans="53:55" x14ac:dyDescent="0.25">
      <c r="BA8242" s="164" t="s">
        <v>8616</v>
      </c>
      <c r="BB8242" s="164">
        <v>92.561999999999998</v>
      </c>
      <c r="BC8242" s="82">
        <f t="shared" si="145"/>
        <v>112.00001999999999</v>
      </c>
    </row>
    <row r="8243" spans="53:55" x14ac:dyDescent="0.25">
      <c r="BA8243" s="164" t="s">
        <v>8617</v>
      </c>
      <c r="BB8243" s="164">
        <v>55.372</v>
      </c>
      <c r="BC8243" s="82">
        <f t="shared" si="145"/>
        <v>67.000119999999995</v>
      </c>
    </row>
    <row r="8244" spans="53:55" x14ac:dyDescent="0.25">
      <c r="BA8244" s="164" t="s">
        <v>8618</v>
      </c>
      <c r="BB8244" s="164">
        <v>50.412999999999997</v>
      </c>
      <c r="BC8244" s="82">
        <f t="shared" si="145"/>
        <v>60.999729999999992</v>
      </c>
    </row>
    <row r="8245" spans="53:55" x14ac:dyDescent="0.25">
      <c r="BA8245" s="164" t="s">
        <v>8619</v>
      </c>
      <c r="BB8245" s="164">
        <v>42.149000000000001</v>
      </c>
      <c r="BC8245" s="82">
        <f t="shared" si="145"/>
        <v>51.00029</v>
      </c>
    </row>
    <row r="8246" spans="53:55" x14ac:dyDescent="0.25">
      <c r="BA8246" s="164" t="s">
        <v>8620</v>
      </c>
      <c r="BB8246" s="164">
        <v>43.802</v>
      </c>
      <c r="BC8246" s="82">
        <f t="shared" si="145"/>
        <v>53.000419999999998</v>
      </c>
    </row>
    <row r="8247" spans="53:55" x14ac:dyDescent="0.25">
      <c r="BA8247" s="164" t="s">
        <v>8621</v>
      </c>
      <c r="BB8247" s="164">
        <v>42.149000000000001</v>
      </c>
      <c r="BC8247" s="82">
        <f t="shared" si="145"/>
        <v>51.00029</v>
      </c>
    </row>
    <row r="8248" spans="53:55" x14ac:dyDescent="0.25">
      <c r="BA8248" s="164" t="s">
        <v>8622</v>
      </c>
      <c r="BB8248" s="164">
        <v>43.802</v>
      </c>
      <c r="BC8248" s="82">
        <f t="shared" si="145"/>
        <v>53.000419999999998</v>
      </c>
    </row>
    <row r="8249" spans="53:55" x14ac:dyDescent="0.25">
      <c r="BA8249" s="164" t="s">
        <v>8623</v>
      </c>
      <c r="BB8249" s="164">
        <v>46.280999999999999</v>
      </c>
      <c r="BC8249" s="82">
        <f t="shared" si="145"/>
        <v>56.000009999999996</v>
      </c>
    </row>
    <row r="8250" spans="53:55" x14ac:dyDescent="0.25">
      <c r="BA8250" s="164" t="s">
        <v>8624</v>
      </c>
      <c r="BB8250" s="164">
        <v>43.802</v>
      </c>
      <c r="BC8250" s="82">
        <f t="shared" si="145"/>
        <v>53.000419999999998</v>
      </c>
    </row>
    <row r="8251" spans="53:55" x14ac:dyDescent="0.25">
      <c r="BA8251" s="164" t="s">
        <v>8625</v>
      </c>
      <c r="BB8251" s="164">
        <v>42.149000000000001</v>
      </c>
      <c r="BC8251" s="82">
        <f t="shared" si="145"/>
        <v>51.00029</v>
      </c>
    </row>
    <row r="8252" spans="53:55" x14ac:dyDescent="0.25">
      <c r="BA8252" s="164" t="s">
        <v>8626</v>
      </c>
      <c r="BB8252" s="164">
        <v>72.727000000000004</v>
      </c>
      <c r="BC8252" s="82">
        <f t="shared" si="145"/>
        <v>87.999670000000009</v>
      </c>
    </row>
    <row r="8253" spans="53:55" x14ac:dyDescent="0.25">
      <c r="BA8253" s="164" t="s">
        <v>8627</v>
      </c>
      <c r="BB8253" s="164">
        <v>80.165000000000006</v>
      </c>
      <c r="BC8253" s="82">
        <f t="shared" si="145"/>
        <v>96.999650000000003</v>
      </c>
    </row>
    <row r="8254" spans="53:55" x14ac:dyDescent="0.25">
      <c r="BA8254" s="164" t="s">
        <v>8628</v>
      </c>
      <c r="BB8254" s="164">
        <v>313.22300000000001</v>
      </c>
      <c r="BC8254" s="82">
        <f t="shared" si="145"/>
        <v>378.99983000000003</v>
      </c>
    </row>
    <row r="8255" spans="53:55" x14ac:dyDescent="0.25">
      <c r="BA8255" s="164" t="s">
        <v>8629</v>
      </c>
      <c r="BB8255" s="164">
        <v>70.248000000000005</v>
      </c>
      <c r="BC8255" s="82">
        <f t="shared" si="145"/>
        <v>85.000079999999997</v>
      </c>
    </row>
    <row r="8256" spans="53:55" x14ac:dyDescent="0.25">
      <c r="BA8256" s="164" t="s">
        <v>8630</v>
      </c>
      <c r="BB8256" s="164">
        <v>95.867999999999995</v>
      </c>
      <c r="BC8256" s="82">
        <f t="shared" si="145"/>
        <v>116.00027999999999</v>
      </c>
    </row>
    <row r="8257" spans="53:55" x14ac:dyDescent="0.25">
      <c r="BA8257" s="164" t="s">
        <v>8631</v>
      </c>
      <c r="BB8257" s="164">
        <v>57.024999999999999</v>
      </c>
      <c r="BC8257" s="82">
        <f t="shared" si="145"/>
        <v>69.000249999999994</v>
      </c>
    </row>
    <row r="8258" spans="53:55" x14ac:dyDescent="0.25">
      <c r="BA8258" s="164" t="s">
        <v>8632</v>
      </c>
      <c r="BB8258" s="164">
        <v>103.306</v>
      </c>
      <c r="BC8258" s="82">
        <f t="shared" si="145"/>
        <v>125.00026</v>
      </c>
    </row>
    <row r="8259" spans="53:55" x14ac:dyDescent="0.25">
      <c r="BA8259" s="164" t="s">
        <v>8633</v>
      </c>
      <c r="BB8259" s="164">
        <v>49.587000000000003</v>
      </c>
      <c r="BC8259" s="82">
        <f t="shared" ref="BC8259:BC8322" si="146">BB8259*1.21</f>
        <v>60.00027</v>
      </c>
    </row>
    <row r="8260" spans="53:55" x14ac:dyDescent="0.25">
      <c r="BA8260" s="164" t="s">
        <v>8634</v>
      </c>
      <c r="BB8260" s="164">
        <v>459.50400000000002</v>
      </c>
      <c r="BC8260" s="82">
        <f t="shared" si="146"/>
        <v>555.99984000000006</v>
      </c>
    </row>
    <row r="8261" spans="53:55" x14ac:dyDescent="0.25">
      <c r="BA8261" s="164" t="s">
        <v>8635</v>
      </c>
      <c r="BB8261" s="164">
        <v>131.405</v>
      </c>
      <c r="BC8261" s="82">
        <f t="shared" si="146"/>
        <v>159.00004999999999</v>
      </c>
    </row>
    <row r="8262" spans="53:55" x14ac:dyDescent="0.25">
      <c r="BA8262" s="164" t="s">
        <v>8636</v>
      </c>
      <c r="BB8262" s="164">
        <v>42.975000000000001</v>
      </c>
      <c r="BC8262" s="82">
        <f t="shared" si="146"/>
        <v>51.999749999999999</v>
      </c>
    </row>
    <row r="8263" spans="53:55" x14ac:dyDescent="0.25">
      <c r="BA8263" s="164" t="s">
        <v>8637</v>
      </c>
      <c r="BB8263" s="164">
        <v>85.123999999999995</v>
      </c>
      <c r="BC8263" s="82">
        <f t="shared" si="146"/>
        <v>103.00003999999998</v>
      </c>
    </row>
    <row r="8264" spans="53:55" x14ac:dyDescent="0.25">
      <c r="BA8264" s="164" t="s">
        <v>8638</v>
      </c>
      <c r="BB8264" s="164">
        <v>65.289000000000001</v>
      </c>
      <c r="BC8264" s="82">
        <f t="shared" si="146"/>
        <v>78.999690000000001</v>
      </c>
    </row>
    <row r="8265" spans="53:55" x14ac:dyDescent="0.25">
      <c r="BA8265" s="164" t="s">
        <v>8639</v>
      </c>
      <c r="BB8265" s="164">
        <v>69.421000000000006</v>
      </c>
      <c r="BC8265" s="82">
        <f t="shared" si="146"/>
        <v>83.999410000000012</v>
      </c>
    </row>
    <row r="8266" spans="53:55" x14ac:dyDescent="0.25">
      <c r="BA8266" s="164" t="s">
        <v>8640</v>
      </c>
      <c r="BB8266" s="164">
        <v>50.412999999999997</v>
      </c>
      <c r="BC8266" s="82">
        <f t="shared" si="146"/>
        <v>60.999729999999992</v>
      </c>
    </row>
    <row r="8267" spans="53:55" x14ac:dyDescent="0.25">
      <c r="BA8267" s="164" t="s">
        <v>8641</v>
      </c>
      <c r="BB8267" s="164">
        <v>188.43</v>
      </c>
      <c r="BC8267" s="82">
        <f t="shared" si="146"/>
        <v>228.00030000000001</v>
      </c>
    </row>
    <row r="8268" spans="53:55" x14ac:dyDescent="0.25">
      <c r="BA8268" s="164" t="s">
        <v>8642</v>
      </c>
      <c r="BB8268" s="164">
        <v>50.412999999999997</v>
      </c>
      <c r="BC8268" s="82">
        <f t="shared" si="146"/>
        <v>60.999729999999992</v>
      </c>
    </row>
    <row r="8269" spans="53:55" x14ac:dyDescent="0.25">
      <c r="BA8269" s="164" t="s">
        <v>8643</v>
      </c>
      <c r="BB8269" s="164">
        <v>40.496000000000002</v>
      </c>
      <c r="BC8269" s="82">
        <f t="shared" si="146"/>
        <v>49.000160000000001</v>
      </c>
    </row>
    <row r="8270" spans="53:55" x14ac:dyDescent="0.25">
      <c r="BA8270" s="164" t="s">
        <v>8644</v>
      </c>
      <c r="BB8270" s="164">
        <v>506.61200000000002</v>
      </c>
      <c r="BC8270" s="82">
        <f t="shared" si="146"/>
        <v>613.00052000000005</v>
      </c>
    </row>
    <row r="8271" spans="53:55" x14ac:dyDescent="0.25">
      <c r="BA8271" s="164" t="s">
        <v>8645</v>
      </c>
      <c r="BB8271" s="164">
        <v>2065.2890000000002</v>
      </c>
      <c r="BC8271" s="82">
        <f t="shared" si="146"/>
        <v>2498.9996900000001</v>
      </c>
    </row>
    <row r="8272" spans="53:55" x14ac:dyDescent="0.25">
      <c r="BA8272" s="164" t="s">
        <v>8646</v>
      </c>
      <c r="BB8272" s="164">
        <v>133.88399999999999</v>
      </c>
      <c r="BC8272" s="82">
        <f t="shared" si="146"/>
        <v>161.99963999999997</v>
      </c>
    </row>
    <row r="8273" spans="53:55" x14ac:dyDescent="0.25">
      <c r="BA8273" s="164" t="s">
        <v>8647</v>
      </c>
      <c r="BB8273" s="164">
        <v>68.594999999999999</v>
      </c>
      <c r="BC8273" s="82">
        <f t="shared" si="146"/>
        <v>82.999949999999998</v>
      </c>
    </row>
    <row r="8274" spans="53:55" x14ac:dyDescent="0.25">
      <c r="BA8274" s="164" t="s">
        <v>8648</v>
      </c>
      <c r="BB8274" s="164">
        <v>58.677999999999997</v>
      </c>
      <c r="BC8274" s="82">
        <f t="shared" si="146"/>
        <v>71.000379999999993</v>
      </c>
    </row>
    <row r="8275" spans="53:55" x14ac:dyDescent="0.25">
      <c r="BA8275" s="164" t="s">
        <v>8649</v>
      </c>
      <c r="BB8275" s="164">
        <v>42.975000000000001</v>
      </c>
      <c r="BC8275" s="82">
        <f t="shared" si="146"/>
        <v>51.999749999999999</v>
      </c>
    </row>
    <row r="8276" spans="53:55" x14ac:dyDescent="0.25">
      <c r="BA8276" s="164" t="s">
        <v>8650</v>
      </c>
      <c r="BB8276" s="164">
        <v>62.81</v>
      </c>
      <c r="BC8276" s="82">
        <f t="shared" si="146"/>
        <v>76.000100000000003</v>
      </c>
    </row>
    <row r="8277" spans="53:55" x14ac:dyDescent="0.25">
      <c r="BA8277" s="164" t="s">
        <v>8651</v>
      </c>
      <c r="BB8277" s="164">
        <v>53.719000000000001</v>
      </c>
      <c r="BC8277" s="82">
        <f t="shared" si="146"/>
        <v>64.999989999999997</v>
      </c>
    </row>
    <row r="8278" spans="53:55" x14ac:dyDescent="0.25">
      <c r="BA8278" s="164" t="s">
        <v>8652</v>
      </c>
      <c r="BB8278" s="164">
        <v>130.57900000000001</v>
      </c>
      <c r="BC8278" s="82">
        <f t="shared" si="146"/>
        <v>158.00059000000002</v>
      </c>
    </row>
    <row r="8279" spans="53:55" x14ac:dyDescent="0.25">
      <c r="BA8279" s="164" t="s">
        <v>8653</v>
      </c>
      <c r="BB8279" s="164">
        <v>42.975000000000001</v>
      </c>
      <c r="BC8279" s="82">
        <f t="shared" si="146"/>
        <v>51.999749999999999</v>
      </c>
    </row>
    <row r="8280" spans="53:55" x14ac:dyDescent="0.25">
      <c r="BA8280" s="164" t="s">
        <v>8654</v>
      </c>
      <c r="BB8280" s="164">
        <v>66.941999999999993</v>
      </c>
      <c r="BC8280" s="82">
        <f t="shared" si="146"/>
        <v>80.999819999999985</v>
      </c>
    </row>
    <row r="8281" spans="53:55" x14ac:dyDescent="0.25">
      <c r="BA8281" s="164" t="s">
        <v>8655</v>
      </c>
      <c r="BB8281" s="164">
        <v>47.933999999999997</v>
      </c>
      <c r="BC8281" s="82">
        <f t="shared" si="146"/>
        <v>58.000139999999995</v>
      </c>
    </row>
    <row r="8282" spans="53:55" x14ac:dyDescent="0.25">
      <c r="BA8282" s="164" t="s">
        <v>8656</v>
      </c>
      <c r="BB8282" s="164">
        <v>105.785</v>
      </c>
      <c r="BC8282" s="82">
        <f t="shared" si="146"/>
        <v>127.99985</v>
      </c>
    </row>
    <row r="8283" spans="53:55" x14ac:dyDescent="0.25">
      <c r="BA8283" s="164" t="s">
        <v>8657</v>
      </c>
      <c r="BB8283" s="164">
        <v>70.248000000000005</v>
      </c>
      <c r="BC8283" s="82">
        <f t="shared" si="146"/>
        <v>85.000079999999997</v>
      </c>
    </row>
    <row r="8284" spans="53:55" x14ac:dyDescent="0.25">
      <c r="BA8284" s="164" t="s">
        <v>8658</v>
      </c>
      <c r="BB8284" s="164">
        <v>136.364</v>
      </c>
      <c r="BC8284" s="82">
        <f t="shared" si="146"/>
        <v>165.00044</v>
      </c>
    </row>
    <row r="8285" spans="53:55" x14ac:dyDescent="0.25">
      <c r="BA8285" s="164" t="s">
        <v>8659</v>
      </c>
      <c r="BB8285" s="164">
        <v>90.909000000000006</v>
      </c>
      <c r="BC8285" s="82">
        <f t="shared" si="146"/>
        <v>109.99989000000001</v>
      </c>
    </row>
    <row r="8286" spans="53:55" x14ac:dyDescent="0.25">
      <c r="BA8286" s="164" t="s">
        <v>8660</v>
      </c>
      <c r="BB8286" s="164">
        <v>72.727000000000004</v>
      </c>
      <c r="BC8286" s="82">
        <f t="shared" si="146"/>
        <v>87.999670000000009</v>
      </c>
    </row>
    <row r="8287" spans="53:55" x14ac:dyDescent="0.25">
      <c r="BA8287" s="164" t="s">
        <v>8661</v>
      </c>
      <c r="BB8287" s="164">
        <v>52.893000000000001</v>
      </c>
      <c r="BC8287" s="82">
        <f t="shared" si="146"/>
        <v>64.000529999999998</v>
      </c>
    </row>
    <row r="8288" spans="53:55" x14ac:dyDescent="0.25">
      <c r="BA8288" s="164" t="s">
        <v>8662</v>
      </c>
      <c r="BB8288" s="164">
        <v>78.512</v>
      </c>
      <c r="BC8288" s="82">
        <f t="shared" si="146"/>
        <v>94.999520000000004</v>
      </c>
    </row>
    <row r="8289" spans="53:55" x14ac:dyDescent="0.25">
      <c r="BA8289" s="164" t="s">
        <v>8663</v>
      </c>
      <c r="BB8289" s="164">
        <v>52.066000000000003</v>
      </c>
      <c r="BC8289" s="82">
        <f t="shared" si="146"/>
        <v>62.999859999999998</v>
      </c>
    </row>
    <row r="8290" spans="53:55" x14ac:dyDescent="0.25">
      <c r="BA8290" s="164" t="s">
        <v>8664</v>
      </c>
      <c r="BB8290" s="164">
        <v>78.512</v>
      </c>
      <c r="BC8290" s="82">
        <f t="shared" si="146"/>
        <v>94.999520000000004</v>
      </c>
    </row>
    <row r="8291" spans="53:55" x14ac:dyDescent="0.25">
      <c r="BA8291" s="164" t="s">
        <v>8665</v>
      </c>
      <c r="BB8291" s="164">
        <v>55.372</v>
      </c>
      <c r="BC8291" s="82">
        <f t="shared" si="146"/>
        <v>67.000119999999995</v>
      </c>
    </row>
    <row r="8292" spans="53:55" x14ac:dyDescent="0.25">
      <c r="BA8292" s="164" t="s">
        <v>8666</v>
      </c>
      <c r="BB8292" s="164">
        <v>58.677999999999997</v>
      </c>
      <c r="BC8292" s="82">
        <f t="shared" si="146"/>
        <v>71.000379999999993</v>
      </c>
    </row>
    <row r="8293" spans="53:55" x14ac:dyDescent="0.25">
      <c r="BA8293" s="164" t="s">
        <v>8667</v>
      </c>
      <c r="BB8293" s="164">
        <v>138.017</v>
      </c>
      <c r="BC8293" s="82">
        <f t="shared" si="146"/>
        <v>167.00056999999998</v>
      </c>
    </row>
    <row r="8294" spans="53:55" x14ac:dyDescent="0.25">
      <c r="BA8294" s="164" t="s">
        <v>8668</v>
      </c>
      <c r="BB8294" s="164">
        <v>218.18199999999999</v>
      </c>
      <c r="BC8294" s="82">
        <f t="shared" si="146"/>
        <v>264.00021999999996</v>
      </c>
    </row>
    <row r="8295" spans="53:55" x14ac:dyDescent="0.25">
      <c r="BA8295" s="164" t="s">
        <v>8669</v>
      </c>
      <c r="BB8295" s="164">
        <v>61.982999999999997</v>
      </c>
      <c r="BC8295" s="82">
        <f t="shared" si="146"/>
        <v>74.99942999999999</v>
      </c>
    </row>
    <row r="8296" spans="53:55" x14ac:dyDescent="0.25">
      <c r="BA8296" s="164" t="s">
        <v>8670</v>
      </c>
      <c r="BB8296" s="164">
        <v>71.900999999999996</v>
      </c>
      <c r="BC8296" s="82">
        <f t="shared" si="146"/>
        <v>87.000209999999996</v>
      </c>
    </row>
    <row r="8297" spans="53:55" x14ac:dyDescent="0.25">
      <c r="BA8297" s="164" t="s">
        <v>8671</v>
      </c>
      <c r="BB8297" s="164">
        <v>82.644999999999996</v>
      </c>
      <c r="BC8297" s="82">
        <f t="shared" si="146"/>
        <v>100.00044999999999</v>
      </c>
    </row>
    <row r="8298" spans="53:55" x14ac:dyDescent="0.25">
      <c r="BA8298" s="164" t="s">
        <v>8672</v>
      </c>
      <c r="BB8298" s="164">
        <v>47.933999999999997</v>
      </c>
      <c r="BC8298" s="82">
        <f t="shared" si="146"/>
        <v>58.000139999999995</v>
      </c>
    </row>
    <row r="8299" spans="53:55" x14ac:dyDescent="0.25">
      <c r="BA8299" s="164" t="s">
        <v>8673</v>
      </c>
      <c r="BB8299" s="164">
        <v>158.678</v>
      </c>
      <c r="BC8299" s="82">
        <f t="shared" si="146"/>
        <v>192.00037999999998</v>
      </c>
    </row>
    <row r="8300" spans="53:55" x14ac:dyDescent="0.25">
      <c r="BA8300" s="164" t="s">
        <v>8674</v>
      </c>
      <c r="BB8300" s="164">
        <v>42.149000000000001</v>
      </c>
      <c r="BC8300" s="82">
        <f t="shared" si="146"/>
        <v>51.00029</v>
      </c>
    </row>
    <row r="8301" spans="53:55" x14ac:dyDescent="0.25">
      <c r="BA8301" s="164" t="s">
        <v>8675</v>
      </c>
      <c r="BB8301" s="164">
        <v>375.20699999999999</v>
      </c>
      <c r="BC8301" s="82">
        <f t="shared" si="146"/>
        <v>454.00047000000001</v>
      </c>
    </row>
    <row r="8302" spans="53:55" x14ac:dyDescent="0.25">
      <c r="BA8302" s="164" t="s">
        <v>8676</v>
      </c>
      <c r="BB8302" s="164">
        <v>375.20699999999999</v>
      </c>
      <c r="BC8302" s="82">
        <f t="shared" si="146"/>
        <v>454.00047000000001</v>
      </c>
    </row>
    <row r="8303" spans="53:55" x14ac:dyDescent="0.25">
      <c r="BA8303" s="164" t="s">
        <v>8677</v>
      </c>
      <c r="BB8303" s="164">
        <v>76.033000000000001</v>
      </c>
      <c r="BC8303" s="82">
        <f t="shared" si="146"/>
        <v>91.999929999999992</v>
      </c>
    </row>
    <row r="8304" spans="53:55" x14ac:dyDescent="0.25">
      <c r="BA8304" s="164" t="s">
        <v>8678</v>
      </c>
      <c r="BB8304" s="164">
        <v>215.702</v>
      </c>
      <c r="BC8304" s="82">
        <f t="shared" si="146"/>
        <v>260.99941999999999</v>
      </c>
    </row>
    <row r="8305" spans="53:55" x14ac:dyDescent="0.25">
      <c r="BA8305" s="164" t="s">
        <v>8679</v>
      </c>
      <c r="BB8305" s="164">
        <v>162.81</v>
      </c>
      <c r="BC8305" s="82">
        <f t="shared" si="146"/>
        <v>197.0001</v>
      </c>
    </row>
    <row r="8306" spans="53:55" x14ac:dyDescent="0.25">
      <c r="BA8306" s="164" t="s">
        <v>8680</v>
      </c>
      <c r="BB8306" s="164">
        <v>65.289000000000001</v>
      </c>
      <c r="BC8306" s="82">
        <f t="shared" si="146"/>
        <v>78.999690000000001</v>
      </c>
    </row>
    <row r="8307" spans="53:55" x14ac:dyDescent="0.25">
      <c r="BA8307" s="164" t="s">
        <v>8681</v>
      </c>
      <c r="BB8307" s="164">
        <v>95.867999999999995</v>
      </c>
      <c r="BC8307" s="82">
        <f t="shared" si="146"/>
        <v>116.00027999999999</v>
      </c>
    </row>
    <row r="8308" spans="53:55" x14ac:dyDescent="0.25">
      <c r="BA8308" s="164" t="s">
        <v>8682</v>
      </c>
      <c r="BB8308" s="164">
        <v>220.661</v>
      </c>
      <c r="BC8308" s="82">
        <f t="shared" si="146"/>
        <v>266.99980999999997</v>
      </c>
    </row>
    <row r="8309" spans="53:55" x14ac:dyDescent="0.25">
      <c r="BA8309" s="164" t="s">
        <v>8683</v>
      </c>
      <c r="BB8309" s="164">
        <v>114.876</v>
      </c>
      <c r="BC8309" s="82">
        <f t="shared" si="146"/>
        <v>138.99996000000002</v>
      </c>
    </row>
    <row r="8310" spans="53:55" x14ac:dyDescent="0.25">
      <c r="BA8310" s="164" t="s">
        <v>8684</v>
      </c>
      <c r="BB8310" s="164">
        <v>57.024999999999999</v>
      </c>
      <c r="BC8310" s="82">
        <f t="shared" si="146"/>
        <v>69.000249999999994</v>
      </c>
    </row>
    <row r="8311" spans="53:55" x14ac:dyDescent="0.25">
      <c r="BA8311" s="164" t="s">
        <v>8685</v>
      </c>
      <c r="BB8311" s="164">
        <v>119.008</v>
      </c>
      <c r="BC8311" s="82">
        <f t="shared" si="146"/>
        <v>143.99967999999998</v>
      </c>
    </row>
    <row r="8312" spans="53:55" x14ac:dyDescent="0.25">
      <c r="BA8312" s="164" t="s">
        <v>8686</v>
      </c>
      <c r="BB8312" s="164">
        <v>43.802</v>
      </c>
      <c r="BC8312" s="82">
        <f t="shared" si="146"/>
        <v>53.000419999999998</v>
      </c>
    </row>
    <row r="8313" spans="53:55" x14ac:dyDescent="0.25">
      <c r="BA8313" s="164" t="s">
        <v>8687</v>
      </c>
      <c r="BB8313" s="164">
        <v>85.123999999999995</v>
      </c>
      <c r="BC8313" s="82">
        <f t="shared" si="146"/>
        <v>103.00003999999998</v>
      </c>
    </row>
    <row r="8314" spans="53:55" x14ac:dyDescent="0.25">
      <c r="BA8314" s="164" t="s">
        <v>8688</v>
      </c>
      <c r="BB8314" s="164">
        <v>47.106999999999999</v>
      </c>
      <c r="BC8314" s="82">
        <f t="shared" si="146"/>
        <v>56.999469999999995</v>
      </c>
    </row>
    <row r="8315" spans="53:55" x14ac:dyDescent="0.25">
      <c r="BA8315" s="164" t="s">
        <v>8689</v>
      </c>
      <c r="BB8315" s="164">
        <v>59.503999999999998</v>
      </c>
      <c r="BC8315" s="82">
        <f t="shared" si="146"/>
        <v>71.999839999999992</v>
      </c>
    </row>
    <row r="8316" spans="53:55" x14ac:dyDescent="0.25">
      <c r="BA8316" s="164" t="s">
        <v>8690</v>
      </c>
      <c r="BB8316" s="164">
        <v>55.372</v>
      </c>
      <c r="BC8316" s="82">
        <f t="shared" si="146"/>
        <v>67.000119999999995</v>
      </c>
    </row>
    <row r="8317" spans="53:55" x14ac:dyDescent="0.25">
      <c r="BA8317" s="164" t="s">
        <v>8691</v>
      </c>
      <c r="BB8317" s="164">
        <v>46.280999999999999</v>
      </c>
      <c r="BC8317" s="82">
        <f t="shared" si="146"/>
        <v>56.000009999999996</v>
      </c>
    </row>
    <row r="8318" spans="53:55" x14ac:dyDescent="0.25">
      <c r="BA8318" s="164" t="s">
        <v>8692</v>
      </c>
      <c r="BB8318" s="164">
        <v>66.116</v>
      </c>
      <c r="BC8318" s="82">
        <f t="shared" si="146"/>
        <v>80.000360000000001</v>
      </c>
    </row>
    <row r="8319" spans="53:55" x14ac:dyDescent="0.25">
      <c r="BA8319" s="164" t="s">
        <v>8693</v>
      </c>
      <c r="BB8319" s="164">
        <v>1963.636</v>
      </c>
      <c r="BC8319" s="82">
        <f t="shared" si="146"/>
        <v>2375.9995599999997</v>
      </c>
    </row>
    <row r="8320" spans="53:55" x14ac:dyDescent="0.25">
      <c r="BA8320" s="164" t="s">
        <v>8694</v>
      </c>
      <c r="BB8320" s="164">
        <v>78.512</v>
      </c>
      <c r="BC8320" s="82">
        <f t="shared" si="146"/>
        <v>94.999520000000004</v>
      </c>
    </row>
    <row r="8321" spans="53:55" x14ac:dyDescent="0.25">
      <c r="BA8321" s="164" t="s">
        <v>8695</v>
      </c>
      <c r="BB8321" s="164">
        <v>64.462999999999994</v>
      </c>
      <c r="BC8321" s="82">
        <f t="shared" si="146"/>
        <v>78.000229999999988</v>
      </c>
    </row>
    <row r="8322" spans="53:55" x14ac:dyDescent="0.25">
      <c r="BA8322" s="164" t="s">
        <v>8696</v>
      </c>
      <c r="BB8322" s="164">
        <v>65.289000000000001</v>
      </c>
      <c r="BC8322" s="82">
        <f t="shared" si="146"/>
        <v>78.999690000000001</v>
      </c>
    </row>
    <row r="8323" spans="53:55" x14ac:dyDescent="0.25">
      <c r="BA8323" s="164" t="s">
        <v>8697</v>
      </c>
      <c r="BB8323" s="164">
        <v>393.38799999999998</v>
      </c>
      <c r="BC8323" s="82">
        <f t="shared" ref="BC8323:BC8386" si="147">BB8323*1.21</f>
        <v>475.99947999999995</v>
      </c>
    </row>
    <row r="8324" spans="53:55" x14ac:dyDescent="0.25">
      <c r="BA8324" s="164" t="s">
        <v>8698</v>
      </c>
      <c r="BB8324" s="164">
        <v>97.521000000000001</v>
      </c>
      <c r="BC8324" s="82">
        <f t="shared" si="147"/>
        <v>118.00041</v>
      </c>
    </row>
    <row r="8325" spans="53:55" x14ac:dyDescent="0.25">
      <c r="BA8325" s="164" t="s">
        <v>8699</v>
      </c>
      <c r="BB8325" s="164">
        <v>215.702</v>
      </c>
      <c r="BC8325" s="82">
        <f t="shared" si="147"/>
        <v>260.99941999999999</v>
      </c>
    </row>
    <row r="8326" spans="53:55" x14ac:dyDescent="0.25">
      <c r="BA8326" s="164" t="s">
        <v>8700</v>
      </c>
      <c r="BB8326" s="164">
        <v>264.46300000000002</v>
      </c>
      <c r="BC8326" s="82">
        <f t="shared" si="147"/>
        <v>320.00023000000004</v>
      </c>
    </row>
    <row r="8327" spans="53:55" x14ac:dyDescent="0.25">
      <c r="BA8327" s="164" t="s">
        <v>8701</v>
      </c>
      <c r="BB8327" s="164">
        <v>228.09899999999999</v>
      </c>
      <c r="BC8327" s="82">
        <f t="shared" si="147"/>
        <v>275.99978999999996</v>
      </c>
    </row>
    <row r="8328" spans="53:55" x14ac:dyDescent="0.25">
      <c r="BA8328" s="164" t="s">
        <v>8702</v>
      </c>
      <c r="BB8328" s="164">
        <v>237.19</v>
      </c>
      <c r="BC8328" s="82">
        <f t="shared" si="147"/>
        <v>286.99989999999997</v>
      </c>
    </row>
    <row r="8329" spans="53:55" x14ac:dyDescent="0.25">
      <c r="BA8329" s="164" t="s">
        <v>8703</v>
      </c>
      <c r="BB8329" s="164">
        <v>276.03300000000002</v>
      </c>
      <c r="BC8329" s="82">
        <f t="shared" si="147"/>
        <v>333.99993000000001</v>
      </c>
    </row>
    <row r="8330" spans="53:55" x14ac:dyDescent="0.25">
      <c r="BA8330" s="164" t="s">
        <v>8704</v>
      </c>
      <c r="BB8330" s="164">
        <v>304.959</v>
      </c>
      <c r="BC8330" s="82">
        <f t="shared" si="147"/>
        <v>369.00038999999998</v>
      </c>
    </row>
    <row r="8331" spans="53:55" x14ac:dyDescent="0.25">
      <c r="BA8331" s="164" t="s">
        <v>8705</v>
      </c>
      <c r="BB8331" s="164">
        <v>311.57</v>
      </c>
      <c r="BC8331" s="82">
        <f t="shared" si="147"/>
        <v>376.99969999999996</v>
      </c>
    </row>
    <row r="8332" spans="53:55" x14ac:dyDescent="0.25">
      <c r="BA8332" s="164" t="s">
        <v>8706</v>
      </c>
      <c r="BB8332" s="164">
        <v>237.19</v>
      </c>
      <c r="BC8332" s="82">
        <f t="shared" si="147"/>
        <v>286.99989999999997</v>
      </c>
    </row>
    <row r="8333" spans="53:55" x14ac:dyDescent="0.25">
      <c r="BA8333" s="164" t="s">
        <v>8707</v>
      </c>
      <c r="BB8333" s="164">
        <v>358.678</v>
      </c>
      <c r="BC8333" s="82">
        <f t="shared" si="147"/>
        <v>434.00038000000001</v>
      </c>
    </row>
    <row r="8334" spans="53:55" x14ac:dyDescent="0.25">
      <c r="BA8334" s="164" t="s">
        <v>8708</v>
      </c>
      <c r="BB8334" s="164">
        <v>123.14</v>
      </c>
      <c r="BC8334" s="82">
        <f t="shared" si="147"/>
        <v>148.99940000000001</v>
      </c>
    </row>
    <row r="8335" spans="53:55" x14ac:dyDescent="0.25">
      <c r="BA8335" s="164" t="s">
        <v>8709</v>
      </c>
      <c r="BB8335" s="164">
        <v>9.9169999999999998</v>
      </c>
      <c r="BC8335" s="82">
        <f t="shared" si="147"/>
        <v>11.99957</v>
      </c>
    </row>
    <row r="8336" spans="53:55" x14ac:dyDescent="0.25">
      <c r="BA8336" s="164" t="s">
        <v>8710</v>
      </c>
      <c r="BB8336" s="164">
        <v>9.9169999999999998</v>
      </c>
      <c r="BC8336" s="82">
        <f t="shared" si="147"/>
        <v>11.99957</v>
      </c>
    </row>
    <row r="8337" spans="53:55" x14ac:dyDescent="0.25">
      <c r="BA8337" s="164" t="s">
        <v>8711</v>
      </c>
      <c r="BB8337" s="164">
        <v>8.2639999999999993</v>
      </c>
      <c r="BC8337" s="82">
        <f t="shared" si="147"/>
        <v>9.9994399999999981</v>
      </c>
    </row>
    <row r="8338" spans="53:55" x14ac:dyDescent="0.25">
      <c r="BA8338" s="164" t="s">
        <v>8712</v>
      </c>
      <c r="BB8338" s="164">
        <v>412.39699999999999</v>
      </c>
      <c r="BC8338" s="82">
        <f t="shared" si="147"/>
        <v>499.00036999999998</v>
      </c>
    </row>
    <row r="8339" spans="53:55" x14ac:dyDescent="0.25">
      <c r="BA8339" s="164" t="s">
        <v>8713</v>
      </c>
      <c r="BB8339" s="164">
        <v>412.39699999999999</v>
      </c>
      <c r="BC8339" s="82">
        <f t="shared" si="147"/>
        <v>499.00036999999998</v>
      </c>
    </row>
    <row r="8340" spans="53:55" x14ac:dyDescent="0.25">
      <c r="BA8340" s="164" t="s">
        <v>8714</v>
      </c>
      <c r="BB8340" s="164">
        <v>701.65300000000002</v>
      </c>
      <c r="BC8340" s="82">
        <f t="shared" si="147"/>
        <v>849.00013000000001</v>
      </c>
    </row>
    <row r="8341" spans="53:55" x14ac:dyDescent="0.25">
      <c r="BA8341" s="164" t="s">
        <v>8715</v>
      </c>
      <c r="BB8341" s="164">
        <v>238.84</v>
      </c>
      <c r="BC8341" s="82">
        <f t="shared" si="147"/>
        <v>288.99639999999999</v>
      </c>
    </row>
    <row r="8342" spans="53:55" x14ac:dyDescent="0.25">
      <c r="BA8342" s="164" t="s">
        <v>8716</v>
      </c>
      <c r="BB8342" s="164">
        <v>222.31</v>
      </c>
      <c r="BC8342" s="82">
        <f t="shared" si="147"/>
        <v>268.99509999999998</v>
      </c>
    </row>
    <row r="8343" spans="53:55" x14ac:dyDescent="0.25">
      <c r="BA8343" s="164" t="s">
        <v>8717</v>
      </c>
      <c r="BB8343" s="164">
        <v>164.46</v>
      </c>
      <c r="BC8343" s="82">
        <f t="shared" si="147"/>
        <v>198.9966</v>
      </c>
    </row>
    <row r="8344" spans="53:55" x14ac:dyDescent="0.25">
      <c r="BA8344" s="164" t="s">
        <v>8718</v>
      </c>
      <c r="BB8344" s="164">
        <v>123.14</v>
      </c>
      <c r="BC8344" s="82">
        <f t="shared" si="147"/>
        <v>148.99940000000001</v>
      </c>
    </row>
    <row r="8345" spans="53:55" x14ac:dyDescent="0.25">
      <c r="BA8345" s="164" t="s">
        <v>8719</v>
      </c>
      <c r="BB8345" s="164">
        <v>106.61</v>
      </c>
      <c r="BC8345" s="82">
        <f t="shared" si="147"/>
        <v>128.99809999999999</v>
      </c>
    </row>
    <row r="8346" spans="53:55" x14ac:dyDescent="0.25">
      <c r="BA8346" s="164" t="s">
        <v>8720</v>
      </c>
      <c r="BB8346" s="164">
        <v>98.35</v>
      </c>
      <c r="BC8346" s="82">
        <f t="shared" si="147"/>
        <v>119.00349999999999</v>
      </c>
    </row>
    <row r="8347" spans="53:55" x14ac:dyDescent="0.25">
      <c r="BA8347" s="164" t="s">
        <v>8721</v>
      </c>
      <c r="BB8347" s="164">
        <v>86.694000000000003</v>
      </c>
      <c r="BC8347" s="82">
        <f t="shared" si="147"/>
        <v>104.89973999999999</v>
      </c>
    </row>
    <row r="8348" spans="53:55" x14ac:dyDescent="0.25">
      <c r="BA8348" s="164" t="s">
        <v>8722</v>
      </c>
      <c r="BB8348" s="164">
        <v>78.510000000000005</v>
      </c>
      <c r="BC8348" s="82">
        <f t="shared" si="147"/>
        <v>94.997100000000003</v>
      </c>
    </row>
    <row r="8349" spans="53:55" x14ac:dyDescent="0.25">
      <c r="BA8349" s="164" t="s">
        <v>8723</v>
      </c>
      <c r="BB8349" s="164">
        <v>114.88</v>
      </c>
      <c r="BC8349" s="82">
        <f t="shared" si="147"/>
        <v>139.00479999999999</v>
      </c>
    </row>
    <row r="8350" spans="53:55" x14ac:dyDescent="0.25">
      <c r="BA8350" s="164" t="s">
        <v>8724</v>
      </c>
      <c r="BB8350" s="164">
        <v>139.66999999999999</v>
      </c>
      <c r="BC8350" s="82">
        <f t="shared" si="147"/>
        <v>169.00069999999997</v>
      </c>
    </row>
    <row r="8351" spans="53:55" x14ac:dyDescent="0.25">
      <c r="BA8351" s="164" t="s">
        <v>8725</v>
      </c>
      <c r="BB8351" s="164">
        <v>222.31</v>
      </c>
      <c r="BC8351" s="82">
        <f t="shared" si="147"/>
        <v>268.99509999999998</v>
      </c>
    </row>
    <row r="8352" spans="53:55" x14ac:dyDescent="0.25">
      <c r="BA8352" s="164" t="s">
        <v>8726</v>
      </c>
      <c r="BB8352" s="164">
        <v>78.510000000000005</v>
      </c>
      <c r="BC8352" s="82">
        <f t="shared" si="147"/>
        <v>94.997100000000003</v>
      </c>
    </row>
    <row r="8353" spans="53:55" x14ac:dyDescent="0.25">
      <c r="BA8353" s="164" t="s">
        <v>8727</v>
      </c>
      <c r="BB8353" s="164">
        <v>98.35</v>
      </c>
      <c r="BC8353" s="82">
        <f t="shared" si="147"/>
        <v>119.00349999999999</v>
      </c>
    </row>
    <row r="8354" spans="53:55" x14ac:dyDescent="0.25">
      <c r="BA8354" s="164" t="s">
        <v>8728</v>
      </c>
      <c r="BB8354" s="164">
        <v>123.14</v>
      </c>
      <c r="BC8354" s="82">
        <f t="shared" si="147"/>
        <v>148.99940000000001</v>
      </c>
    </row>
    <row r="8355" spans="53:55" x14ac:dyDescent="0.25">
      <c r="BA8355" s="164" t="s">
        <v>8729</v>
      </c>
      <c r="BB8355" s="164">
        <v>156.19999999999999</v>
      </c>
      <c r="BC8355" s="82">
        <f t="shared" si="147"/>
        <v>189.00199999999998</v>
      </c>
    </row>
    <row r="8356" spans="53:55" x14ac:dyDescent="0.25">
      <c r="BA8356" s="164" t="s">
        <v>8730</v>
      </c>
      <c r="BB8356" s="164">
        <v>16.489999999999998</v>
      </c>
      <c r="BC8356" s="82">
        <f t="shared" si="147"/>
        <v>19.952899999999996</v>
      </c>
    </row>
    <row r="8357" spans="53:55" x14ac:dyDescent="0.25">
      <c r="BA8357" s="164" t="s">
        <v>8731</v>
      </c>
      <c r="BB8357" s="164">
        <v>33.020000000000003</v>
      </c>
      <c r="BC8357" s="82">
        <f t="shared" si="147"/>
        <v>39.9542</v>
      </c>
    </row>
    <row r="8358" spans="53:55" x14ac:dyDescent="0.25">
      <c r="BA8358" s="164" t="s">
        <v>8732</v>
      </c>
      <c r="BB8358" s="164">
        <v>155.37200000000001</v>
      </c>
      <c r="BC8358" s="82">
        <f t="shared" si="147"/>
        <v>188.00012000000001</v>
      </c>
    </row>
    <row r="8359" spans="53:55" x14ac:dyDescent="0.25">
      <c r="BA8359" s="164" t="s">
        <v>8733</v>
      </c>
      <c r="BB8359" s="164">
        <v>48.76</v>
      </c>
      <c r="BC8359" s="82">
        <f t="shared" si="147"/>
        <v>58.999599999999994</v>
      </c>
    </row>
    <row r="8360" spans="53:55" x14ac:dyDescent="0.25">
      <c r="BA8360" s="164" t="s">
        <v>8734</v>
      </c>
      <c r="BB8360" s="164">
        <v>172.73</v>
      </c>
      <c r="BC8360" s="82">
        <f t="shared" si="147"/>
        <v>209.00329999999997</v>
      </c>
    </row>
    <row r="8361" spans="53:55" x14ac:dyDescent="0.25">
      <c r="BA8361" s="164" t="s">
        <v>8735</v>
      </c>
      <c r="BB8361" s="164">
        <v>114.88</v>
      </c>
      <c r="BC8361" s="82">
        <f t="shared" si="147"/>
        <v>139.00479999999999</v>
      </c>
    </row>
    <row r="8362" spans="53:55" x14ac:dyDescent="0.25">
      <c r="BA8362" s="164" t="s">
        <v>8736</v>
      </c>
      <c r="BB8362" s="164">
        <v>194.13</v>
      </c>
      <c r="BC8362" s="82">
        <f t="shared" si="147"/>
        <v>234.8973</v>
      </c>
    </row>
    <row r="8363" spans="53:55" x14ac:dyDescent="0.25">
      <c r="BA8363" s="164" t="s">
        <v>8737</v>
      </c>
      <c r="BB8363" s="164">
        <v>171.82</v>
      </c>
      <c r="BC8363" s="82">
        <f t="shared" si="147"/>
        <v>207.90219999999999</v>
      </c>
    </row>
    <row r="8364" spans="53:55" x14ac:dyDescent="0.25">
      <c r="BA8364" s="164" t="s">
        <v>8738</v>
      </c>
      <c r="BB8364" s="164">
        <v>164.46</v>
      </c>
      <c r="BC8364" s="82">
        <f t="shared" si="147"/>
        <v>198.9966</v>
      </c>
    </row>
    <row r="8365" spans="53:55" x14ac:dyDescent="0.25">
      <c r="BA8365" s="164" t="s">
        <v>8739</v>
      </c>
      <c r="BB8365" s="164">
        <v>127.69</v>
      </c>
      <c r="BC8365" s="82">
        <f t="shared" si="147"/>
        <v>154.50489999999999</v>
      </c>
    </row>
    <row r="8366" spans="53:55" x14ac:dyDescent="0.25">
      <c r="BA8366" s="164" t="s">
        <v>8740</v>
      </c>
      <c r="BB8366" s="164">
        <v>86.78</v>
      </c>
      <c r="BC8366" s="82">
        <f t="shared" si="147"/>
        <v>105.0038</v>
      </c>
    </row>
    <row r="8367" spans="53:55" x14ac:dyDescent="0.25">
      <c r="BA8367" s="164" t="s">
        <v>8741</v>
      </c>
      <c r="BB8367" s="164">
        <v>81.819999999999993</v>
      </c>
      <c r="BC8367" s="82">
        <f t="shared" si="147"/>
        <v>99.002199999999988</v>
      </c>
    </row>
    <row r="8368" spans="53:55" x14ac:dyDescent="0.25">
      <c r="BA8368" s="164" t="s">
        <v>8742</v>
      </c>
      <c r="BB8368" s="164">
        <v>81.819999999999993</v>
      </c>
      <c r="BC8368" s="82">
        <f t="shared" si="147"/>
        <v>99.002199999999988</v>
      </c>
    </row>
    <row r="8369" spans="53:55" x14ac:dyDescent="0.25">
      <c r="BA8369" s="164" t="s">
        <v>8743</v>
      </c>
      <c r="BB8369" s="164">
        <v>133.80000000000001</v>
      </c>
      <c r="BC8369" s="82">
        <f t="shared" si="147"/>
        <v>161.898</v>
      </c>
    </row>
    <row r="8370" spans="53:55" x14ac:dyDescent="0.25">
      <c r="BA8370" s="164" t="s">
        <v>8744</v>
      </c>
      <c r="BB8370" s="164">
        <v>92.48</v>
      </c>
      <c r="BC8370" s="82">
        <f t="shared" si="147"/>
        <v>111.9008</v>
      </c>
    </row>
    <row r="8371" spans="53:55" x14ac:dyDescent="0.25">
      <c r="BA8371" s="164" t="s">
        <v>8745</v>
      </c>
      <c r="BB8371" s="164">
        <v>80.91</v>
      </c>
      <c r="BC8371" s="82">
        <f t="shared" si="147"/>
        <v>97.9011</v>
      </c>
    </row>
    <row r="8372" spans="53:55" x14ac:dyDescent="0.25">
      <c r="BA8372" s="164" t="s">
        <v>8746</v>
      </c>
      <c r="BB8372" s="164">
        <v>61.9</v>
      </c>
      <c r="BC8372" s="82">
        <f t="shared" si="147"/>
        <v>74.899000000000001</v>
      </c>
    </row>
    <row r="8373" spans="53:55" x14ac:dyDescent="0.25">
      <c r="BA8373" s="164" t="s">
        <v>8747</v>
      </c>
      <c r="BB8373" s="164">
        <v>53.64</v>
      </c>
      <c r="BC8373" s="82">
        <f t="shared" si="147"/>
        <v>64.904399999999995</v>
      </c>
    </row>
    <row r="8374" spans="53:55" x14ac:dyDescent="0.25">
      <c r="BA8374" s="164" t="s">
        <v>8748</v>
      </c>
      <c r="BB8374" s="164">
        <v>48.76</v>
      </c>
      <c r="BC8374" s="82">
        <f t="shared" si="147"/>
        <v>58.999599999999994</v>
      </c>
    </row>
    <row r="8375" spans="53:55" x14ac:dyDescent="0.25">
      <c r="BA8375" s="164" t="s">
        <v>8749</v>
      </c>
      <c r="BB8375" s="164">
        <v>100.74</v>
      </c>
      <c r="BC8375" s="82">
        <f t="shared" si="147"/>
        <v>121.8954</v>
      </c>
    </row>
    <row r="8376" spans="53:55" x14ac:dyDescent="0.25">
      <c r="BA8376" s="164" t="s">
        <v>8750</v>
      </c>
      <c r="BB8376" s="164">
        <v>65.290000000000006</v>
      </c>
      <c r="BC8376" s="82">
        <f t="shared" si="147"/>
        <v>79.000900000000001</v>
      </c>
    </row>
    <row r="8377" spans="53:55" x14ac:dyDescent="0.25">
      <c r="BA8377" s="164" t="s">
        <v>8751</v>
      </c>
      <c r="BB8377" s="164">
        <v>53.64</v>
      </c>
      <c r="BC8377" s="82">
        <f t="shared" si="147"/>
        <v>64.904399999999995</v>
      </c>
    </row>
    <row r="8378" spans="53:55" x14ac:dyDescent="0.25">
      <c r="BA8378" s="164" t="s">
        <v>8752</v>
      </c>
      <c r="BB8378" s="164">
        <v>123.14</v>
      </c>
      <c r="BC8378" s="82">
        <f t="shared" si="147"/>
        <v>148.99940000000001</v>
      </c>
    </row>
    <row r="8379" spans="53:55" x14ac:dyDescent="0.25">
      <c r="BA8379" s="164" t="s">
        <v>8753</v>
      </c>
      <c r="BB8379" s="164">
        <v>106.61</v>
      </c>
      <c r="BC8379" s="82">
        <f t="shared" si="147"/>
        <v>128.99809999999999</v>
      </c>
    </row>
    <row r="8380" spans="53:55" x14ac:dyDescent="0.25">
      <c r="BA8380" s="164" t="s">
        <v>8754</v>
      </c>
      <c r="BB8380" s="164">
        <v>90.08</v>
      </c>
      <c r="BC8380" s="82">
        <f t="shared" si="147"/>
        <v>108.99679999999999</v>
      </c>
    </row>
    <row r="8381" spans="53:55" x14ac:dyDescent="0.25">
      <c r="BA8381" s="164" t="s">
        <v>8755</v>
      </c>
      <c r="BB8381" s="164">
        <v>84.215000000000003</v>
      </c>
      <c r="BC8381" s="82">
        <f t="shared" si="147"/>
        <v>101.90015</v>
      </c>
    </row>
    <row r="8382" spans="53:55" x14ac:dyDescent="0.25">
      <c r="BA8382" s="164" t="s">
        <v>8756</v>
      </c>
      <c r="BB8382" s="164">
        <v>77.599999999999994</v>
      </c>
      <c r="BC8382" s="82">
        <f t="shared" si="147"/>
        <v>93.895999999999987</v>
      </c>
    </row>
    <row r="8383" spans="53:55" x14ac:dyDescent="0.25">
      <c r="BA8383" s="164" t="s">
        <v>8757</v>
      </c>
      <c r="BB8383" s="164">
        <v>67.69</v>
      </c>
      <c r="BC8383" s="82">
        <f t="shared" si="147"/>
        <v>81.904899999999998</v>
      </c>
    </row>
    <row r="8384" spans="53:55" x14ac:dyDescent="0.25">
      <c r="BA8384" s="164" t="s">
        <v>8758</v>
      </c>
      <c r="BB8384" s="164">
        <v>577.69000000000005</v>
      </c>
      <c r="BC8384" s="82">
        <f t="shared" si="147"/>
        <v>699.00490000000002</v>
      </c>
    </row>
    <row r="8385" spans="53:55" x14ac:dyDescent="0.25">
      <c r="BA8385" s="164" t="s">
        <v>8759</v>
      </c>
      <c r="BB8385" s="164">
        <v>412.4</v>
      </c>
      <c r="BC8385" s="82">
        <f t="shared" si="147"/>
        <v>499.00399999999996</v>
      </c>
    </row>
    <row r="8386" spans="53:55" x14ac:dyDescent="0.25">
      <c r="BA8386" s="164" t="s">
        <v>8760</v>
      </c>
      <c r="BB8386" s="164">
        <v>371.07400000000001</v>
      </c>
      <c r="BC8386" s="82">
        <f t="shared" si="147"/>
        <v>448.99954000000002</v>
      </c>
    </row>
    <row r="8387" spans="53:55" x14ac:dyDescent="0.25">
      <c r="BA8387" s="164" t="s">
        <v>8761</v>
      </c>
      <c r="BB8387" s="164">
        <v>371.07400000000001</v>
      </c>
      <c r="BC8387" s="82">
        <f t="shared" ref="BC8387:BC8450" si="148">BB8387*1.21</f>
        <v>448.99954000000002</v>
      </c>
    </row>
    <row r="8388" spans="53:55" x14ac:dyDescent="0.25">
      <c r="BA8388" s="164" t="s">
        <v>8762</v>
      </c>
      <c r="BB8388" s="164">
        <v>271.89999999999998</v>
      </c>
      <c r="BC8388" s="82">
        <f t="shared" si="148"/>
        <v>328.99899999999997</v>
      </c>
    </row>
    <row r="8389" spans="53:55" x14ac:dyDescent="0.25">
      <c r="BA8389" s="164" t="s">
        <v>8763</v>
      </c>
      <c r="BB8389" s="164">
        <v>205.785</v>
      </c>
      <c r="BC8389" s="82">
        <f t="shared" si="148"/>
        <v>248.99984999999998</v>
      </c>
    </row>
    <row r="8390" spans="53:55" x14ac:dyDescent="0.25">
      <c r="BA8390" s="164" t="s">
        <v>8764</v>
      </c>
      <c r="BB8390" s="164">
        <v>230.58</v>
      </c>
      <c r="BC8390" s="82">
        <f t="shared" si="148"/>
        <v>279.0018</v>
      </c>
    </row>
    <row r="8391" spans="53:55" x14ac:dyDescent="0.25">
      <c r="BA8391" s="164" t="s">
        <v>8765</v>
      </c>
      <c r="BB8391" s="164">
        <v>172.73</v>
      </c>
      <c r="BC8391" s="82">
        <f t="shared" si="148"/>
        <v>209.00329999999997</v>
      </c>
    </row>
    <row r="8392" spans="53:55" x14ac:dyDescent="0.25">
      <c r="BA8392" s="164" t="s">
        <v>8766</v>
      </c>
      <c r="BB8392" s="164">
        <v>164.46</v>
      </c>
      <c r="BC8392" s="82">
        <f t="shared" si="148"/>
        <v>198.9966</v>
      </c>
    </row>
    <row r="8393" spans="53:55" x14ac:dyDescent="0.25">
      <c r="BA8393" s="164" t="s">
        <v>8767</v>
      </c>
      <c r="BB8393" s="164">
        <v>123.14</v>
      </c>
      <c r="BC8393" s="82">
        <f t="shared" si="148"/>
        <v>148.99940000000001</v>
      </c>
    </row>
    <row r="8394" spans="53:55" x14ac:dyDescent="0.25">
      <c r="BA8394" s="164" t="s">
        <v>8768</v>
      </c>
      <c r="BB8394" s="164">
        <v>98.35</v>
      </c>
      <c r="BC8394" s="82">
        <f t="shared" si="148"/>
        <v>119.00349999999999</v>
      </c>
    </row>
    <row r="8395" spans="53:55" x14ac:dyDescent="0.25">
      <c r="BA8395" s="164" t="s">
        <v>8769</v>
      </c>
      <c r="BB8395" s="164">
        <v>759.5</v>
      </c>
      <c r="BC8395" s="82">
        <f t="shared" si="148"/>
        <v>918.995</v>
      </c>
    </row>
    <row r="8396" spans="53:55" x14ac:dyDescent="0.25">
      <c r="BA8396" s="164" t="s">
        <v>8770</v>
      </c>
      <c r="BB8396" s="164">
        <v>561.16</v>
      </c>
      <c r="BC8396" s="82">
        <f t="shared" si="148"/>
        <v>679.00359999999989</v>
      </c>
    </row>
    <row r="8397" spans="53:55" x14ac:dyDescent="0.25">
      <c r="BA8397" s="164" t="s">
        <v>8771</v>
      </c>
      <c r="BB8397" s="164">
        <v>470.25</v>
      </c>
      <c r="BC8397" s="82">
        <f t="shared" si="148"/>
        <v>569.00249999999994</v>
      </c>
    </row>
    <row r="8398" spans="53:55" x14ac:dyDescent="0.25">
      <c r="BA8398" s="164" t="s">
        <v>8772</v>
      </c>
      <c r="BB8398" s="164">
        <v>404.13</v>
      </c>
      <c r="BC8398" s="82">
        <f t="shared" si="148"/>
        <v>488.9973</v>
      </c>
    </row>
    <row r="8399" spans="53:55" x14ac:dyDescent="0.25">
      <c r="BA8399" s="164" t="s">
        <v>8773</v>
      </c>
      <c r="BB8399" s="164">
        <v>354.54599999999999</v>
      </c>
      <c r="BC8399" s="82">
        <f t="shared" si="148"/>
        <v>429.00065999999998</v>
      </c>
    </row>
    <row r="8400" spans="53:55" x14ac:dyDescent="0.25">
      <c r="BA8400" s="164" t="s">
        <v>8774</v>
      </c>
      <c r="BB8400" s="164">
        <v>511.57</v>
      </c>
      <c r="BC8400" s="82">
        <f t="shared" si="148"/>
        <v>618.99969999999996</v>
      </c>
    </row>
    <row r="8401" spans="53:55" x14ac:dyDescent="0.25">
      <c r="BA8401" s="164" t="s">
        <v>8775</v>
      </c>
      <c r="BB8401" s="164">
        <v>362.81</v>
      </c>
      <c r="BC8401" s="82">
        <f t="shared" si="148"/>
        <v>439.00009999999997</v>
      </c>
    </row>
    <row r="8402" spans="53:55" x14ac:dyDescent="0.25">
      <c r="BA8402" s="164" t="s">
        <v>8776</v>
      </c>
      <c r="BB8402" s="164">
        <v>263.64</v>
      </c>
      <c r="BC8402" s="82">
        <f t="shared" si="148"/>
        <v>319.00439999999998</v>
      </c>
    </row>
    <row r="8403" spans="53:55" x14ac:dyDescent="0.25">
      <c r="BA8403" s="164" t="s">
        <v>8777</v>
      </c>
      <c r="BB8403" s="164">
        <v>205.785</v>
      </c>
      <c r="BC8403" s="82">
        <f t="shared" si="148"/>
        <v>248.99984999999998</v>
      </c>
    </row>
    <row r="8404" spans="53:55" x14ac:dyDescent="0.25">
      <c r="BA8404" s="164" t="s">
        <v>8778</v>
      </c>
      <c r="BB8404" s="164">
        <v>528.1</v>
      </c>
      <c r="BC8404" s="82">
        <f t="shared" si="148"/>
        <v>639.00099999999998</v>
      </c>
    </row>
    <row r="8405" spans="53:55" x14ac:dyDescent="0.25">
      <c r="BA8405" s="164" t="s">
        <v>8779</v>
      </c>
      <c r="BB8405" s="164">
        <v>461.98</v>
      </c>
      <c r="BC8405" s="82">
        <f t="shared" si="148"/>
        <v>558.99580000000003</v>
      </c>
    </row>
    <row r="8406" spans="53:55" x14ac:dyDescent="0.25">
      <c r="BA8406" s="164" t="s">
        <v>8780</v>
      </c>
      <c r="BB8406" s="164">
        <v>362.81</v>
      </c>
      <c r="BC8406" s="82">
        <f t="shared" si="148"/>
        <v>439.00009999999997</v>
      </c>
    </row>
    <row r="8407" spans="53:55" x14ac:dyDescent="0.25">
      <c r="BA8407" s="164" t="s">
        <v>8781</v>
      </c>
      <c r="BB8407" s="164">
        <v>214.05</v>
      </c>
      <c r="BC8407" s="82">
        <f t="shared" si="148"/>
        <v>259.00049999999999</v>
      </c>
    </row>
    <row r="8408" spans="53:55" x14ac:dyDescent="0.25">
      <c r="BA8408" s="164" t="s">
        <v>8782</v>
      </c>
      <c r="BB8408" s="164">
        <v>486.78</v>
      </c>
      <c r="BC8408" s="82">
        <f t="shared" si="148"/>
        <v>589.00379999999996</v>
      </c>
    </row>
    <row r="8409" spans="53:55" x14ac:dyDescent="0.25">
      <c r="BA8409" s="164" t="s">
        <v>8783</v>
      </c>
      <c r="BB8409" s="164">
        <v>404.13</v>
      </c>
      <c r="BC8409" s="82">
        <f t="shared" si="148"/>
        <v>488.9973</v>
      </c>
    </row>
    <row r="8410" spans="53:55" x14ac:dyDescent="0.25">
      <c r="BA8410" s="164" t="s">
        <v>8784</v>
      </c>
      <c r="BB8410" s="164">
        <v>346.28</v>
      </c>
      <c r="BC8410" s="82">
        <f t="shared" si="148"/>
        <v>418.99879999999996</v>
      </c>
    </row>
    <row r="8411" spans="53:55" x14ac:dyDescent="0.25">
      <c r="BA8411" s="164" t="s">
        <v>8785</v>
      </c>
      <c r="BB8411" s="164">
        <v>461.98</v>
      </c>
      <c r="BC8411" s="82">
        <f t="shared" si="148"/>
        <v>558.99580000000003</v>
      </c>
    </row>
    <row r="8412" spans="53:55" x14ac:dyDescent="0.25">
      <c r="BA8412" s="164" t="s">
        <v>8786</v>
      </c>
      <c r="BB8412" s="164">
        <v>470.25</v>
      </c>
      <c r="BC8412" s="82">
        <f t="shared" si="148"/>
        <v>569.00249999999994</v>
      </c>
    </row>
    <row r="8413" spans="53:55" x14ac:dyDescent="0.25">
      <c r="BA8413" s="164" t="s">
        <v>8787</v>
      </c>
      <c r="BB8413" s="164">
        <v>371.07400000000001</v>
      </c>
      <c r="BC8413" s="82">
        <f t="shared" si="148"/>
        <v>448.99954000000002</v>
      </c>
    </row>
    <row r="8414" spans="53:55" x14ac:dyDescent="0.25">
      <c r="BA8414" s="164" t="s">
        <v>8788</v>
      </c>
      <c r="BB8414" s="164">
        <v>371.07400000000001</v>
      </c>
      <c r="BC8414" s="82">
        <f t="shared" si="148"/>
        <v>448.99954000000002</v>
      </c>
    </row>
    <row r="8415" spans="53:55" x14ac:dyDescent="0.25">
      <c r="BA8415" s="164" t="s">
        <v>8789</v>
      </c>
      <c r="BB8415" s="164">
        <v>280.16500000000002</v>
      </c>
      <c r="BC8415" s="82">
        <f t="shared" si="148"/>
        <v>338.99965000000003</v>
      </c>
    </row>
    <row r="8416" spans="53:55" x14ac:dyDescent="0.25">
      <c r="BA8416" s="164" t="s">
        <v>8790</v>
      </c>
      <c r="BB8416" s="164">
        <v>428.92599999999999</v>
      </c>
      <c r="BC8416" s="82">
        <f t="shared" si="148"/>
        <v>519.00045999999998</v>
      </c>
    </row>
    <row r="8417" spans="53:55" x14ac:dyDescent="0.25">
      <c r="BA8417" s="164" t="s">
        <v>8791</v>
      </c>
      <c r="BB8417" s="164">
        <v>329.75</v>
      </c>
      <c r="BC8417" s="82">
        <f t="shared" si="148"/>
        <v>398.9975</v>
      </c>
    </row>
    <row r="8418" spans="53:55" x14ac:dyDescent="0.25">
      <c r="BA8418" s="164" t="s">
        <v>8792</v>
      </c>
      <c r="BB8418" s="164">
        <v>222.31</v>
      </c>
      <c r="BC8418" s="82">
        <f t="shared" si="148"/>
        <v>268.99509999999998</v>
      </c>
    </row>
    <row r="8419" spans="53:55" x14ac:dyDescent="0.25">
      <c r="BA8419" s="164" t="s">
        <v>8793</v>
      </c>
      <c r="BB8419" s="164">
        <v>180.99</v>
      </c>
      <c r="BC8419" s="82">
        <f t="shared" si="148"/>
        <v>218.99790000000002</v>
      </c>
    </row>
    <row r="8420" spans="53:55" x14ac:dyDescent="0.25">
      <c r="BA8420" s="164" t="s">
        <v>8794</v>
      </c>
      <c r="BB8420" s="164">
        <v>172.73</v>
      </c>
      <c r="BC8420" s="82">
        <f t="shared" si="148"/>
        <v>209.00329999999997</v>
      </c>
    </row>
    <row r="8421" spans="53:55" x14ac:dyDescent="0.25">
      <c r="BA8421" s="164" t="s">
        <v>8795</v>
      </c>
      <c r="BB8421" s="164">
        <v>147.93</v>
      </c>
      <c r="BC8421" s="82">
        <f t="shared" si="148"/>
        <v>178.99530000000001</v>
      </c>
    </row>
    <row r="8422" spans="53:55" x14ac:dyDescent="0.25">
      <c r="BA8422" s="164" t="s">
        <v>8796</v>
      </c>
      <c r="BB8422" s="164">
        <v>12.397</v>
      </c>
      <c r="BC8422" s="82">
        <f t="shared" si="148"/>
        <v>15.00037</v>
      </c>
    </row>
    <row r="8423" spans="53:55" x14ac:dyDescent="0.25">
      <c r="BA8423" s="164" t="s">
        <v>8797</v>
      </c>
      <c r="BB8423" s="164">
        <v>53.72</v>
      </c>
      <c r="BC8423" s="82">
        <f t="shared" si="148"/>
        <v>65.001199999999997</v>
      </c>
    </row>
    <row r="8424" spans="53:55" x14ac:dyDescent="0.25">
      <c r="BA8424" s="164" t="s">
        <v>8798</v>
      </c>
      <c r="BB8424" s="164">
        <v>81.819999999999993</v>
      </c>
      <c r="BC8424" s="82">
        <f t="shared" si="148"/>
        <v>99.002199999999988</v>
      </c>
    </row>
    <row r="8425" spans="53:55" x14ac:dyDescent="0.25">
      <c r="BA8425" s="164" t="s">
        <v>8799</v>
      </c>
      <c r="BB8425" s="164">
        <v>95.04</v>
      </c>
      <c r="BC8425" s="82">
        <f t="shared" si="148"/>
        <v>114.9984</v>
      </c>
    </row>
    <row r="8426" spans="53:55" x14ac:dyDescent="0.25">
      <c r="BA8426" s="164" t="s">
        <v>8800</v>
      </c>
      <c r="BB8426" s="164">
        <v>103.306</v>
      </c>
      <c r="BC8426" s="82">
        <f t="shared" si="148"/>
        <v>125.00026</v>
      </c>
    </row>
    <row r="8427" spans="53:55" x14ac:dyDescent="0.25">
      <c r="BA8427" s="164" t="s">
        <v>8801</v>
      </c>
      <c r="BB8427" s="164">
        <v>119.83499999999999</v>
      </c>
      <c r="BC8427" s="82">
        <f t="shared" si="148"/>
        <v>145.00035</v>
      </c>
    </row>
    <row r="8428" spans="53:55" x14ac:dyDescent="0.25">
      <c r="BA8428" s="164" t="s">
        <v>8802</v>
      </c>
      <c r="BB8428" s="164">
        <v>139.66999999999999</v>
      </c>
      <c r="BC8428" s="82">
        <f t="shared" si="148"/>
        <v>169.00069999999997</v>
      </c>
    </row>
    <row r="8429" spans="53:55" x14ac:dyDescent="0.25">
      <c r="BA8429" s="164" t="s">
        <v>8803</v>
      </c>
      <c r="BB8429" s="164">
        <v>176.86</v>
      </c>
      <c r="BC8429" s="82">
        <f t="shared" si="148"/>
        <v>214.00060000000002</v>
      </c>
    </row>
    <row r="8430" spans="53:55" x14ac:dyDescent="0.25">
      <c r="BA8430" s="164" t="s">
        <v>8804</v>
      </c>
      <c r="BB8430" s="164">
        <v>59.42</v>
      </c>
      <c r="BC8430" s="82">
        <f t="shared" si="148"/>
        <v>71.898200000000003</v>
      </c>
    </row>
    <row r="8431" spans="53:55" x14ac:dyDescent="0.25">
      <c r="BA8431" s="164" t="s">
        <v>8805</v>
      </c>
      <c r="BB8431" s="164">
        <v>61.98</v>
      </c>
      <c r="BC8431" s="82">
        <f t="shared" si="148"/>
        <v>74.995799999999988</v>
      </c>
    </row>
    <row r="8432" spans="53:55" x14ac:dyDescent="0.25">
      <c r="BA8432" s="164" t="s">
        <v>8806</v>
      </c>
      <c r="BB8432" s="164">
        <v>148.76</v>
      </c>
      <c r="BC8432" s="82">
        <f t="shared" si="148"/>
        <v>179.99959999999999</v>
      </c>
    </row>
    <row r="8433" spans="53:55" x14ac:dyDescent="0.25">
      <c r="BA8433" s="164" t="s">
        <v>8807</v>
      </c>
      <c r="BB8433" s="164">
        <v>71.073999999999998</v>
      </c>
      <c r="BC8433" s="82">
        <f t="shared" si="148"/>
        <v>85.999539999999996</v>
      </c>
    </row>
    <row r="8434" spans="53:55" x14ac:dyDescent="0.25">
      <c r="BA8434" s="164" t="s">
        <v>8808</v>
      </c>
      <c r="BB8434" s="164">
        <v>78.510000000000005</v>
      </c>
      <c r="BC8434" s="82">
        <f t="shared" si="148"/>
        <v>94.997100000000003</v>
      </c>
    </row>
    <row r="8435" spans="53:55" x14ac:dyDescent="0.25">
      <c r="BA8435" s="164" t="s">
        <v>8809</v>
      </c>
      <c r="BB8435" s="164">
        <v>99.174000000000007</v>
      </c>
      <c r="BC8435" s="82">
        <f t="shared" si="148"/>
        <v>120.00054</v>
      </c>
    </row>
    <row r="8436" spans="53:55" x14ac:dyDescent="0.25">
      <c r="BA8436" s="164" t="s">
        <v>8810</v>
      </c>
      <c r="BB8436" s="164">
        <v>115.703</v>
      </c>
      <c r="BC8436" s="82">
        <f t="shared" si="148"/>
        <v>140.00063</v>
      </c>
    </row>
    <row r="8437" spans="53:55" x14ac:dyDescent="0.25">
      <c r="BA8437" s="164" t="s">
        <v>8811</v>
      </c>
      <c r="BB8437" s="164">
        <v>161.16</v>
      </c>
      <c r="BC8437" s="82">
        <f t="shared" si="148"/>
        <v>195.00359999999998</v>
      </c>
    </row>
    <row r="8438" spans="53:55" x14ac:dyDescent="0.25">
      <c r="BA8438" s="164" t="s">
        <v>8812</v>
      </c>
      <c r="BB8438" s="164">
        <v>10.331</v>
      </c>
      <c r="BC8438" s="82">
        <f t="shared" si="148"/>
        <v>12.500509999999998</v>
      </c>
    </row>
    <row r="8439" spans="53:55" x14ac:dyDescent="0.25">
      <c r="BA8439" s="164" t="s">
        <v>8813</v>
      </c>
      <c r="BB8439" s="164">
        <v>8.2639999999999993</v>
      </c>
      <c r="BC8439" s="82">
        <f t="shared" si="148"/>
        <v>9.9994399999999981</v>
      </c>
    </row>
    <row r="8440" spans="53:55" x14ac:dyDescent="0.25">
      <c r="BA8440" s="164" t="s">
        <v>8814</v>
      </c>
      <c r="BB8440" s="164">
        <v>23.06</v>
      </c>
      <c r="BC8440" s="82">
        <f t="shared" si="148"/>
        <v>27.902599999999996</v>
      </c>
    </row>
    <row r="8441" spans="53:55" x14ac:dyDescent="0.25">
      <c r="BA8441" s="164" t="s">
        <v>8815</v>
      </c>
      <c r="BB8441" s="164">
        <v>31.32</v>
      </c>
      <c r="BC8441" s="82">
        <f t="shared" si="148"/>
        <v>37.897199999999998</v>
      </c>
    </row>
    <row r="8442" spans="53:55" x14ac:dyDescent="0.25">
      <c r="BA8442" s="164" t="s">
        <v>8816</v>
      </c>
      <c r="BB8442" s="164">
        <v>18.18</v>
      </c>
      <c r="BC8442" s="82">
        <f t="shared" si="148"/>
        <v>21.997799999999998</v>
      </c>
    </row>
    <row r="8443" spans="53:55" x14ac:dyDescent="0.25">
      <c r="BA8443" s="164" t="s">
        <v>8817</v>
      </c>
      <c r="BB8443" s="164">
        <v>24.38</v>
      </c>
      <c r="BC8443" s="82">
        <f t="shared" si="148"/>
        <v>29.499799999999997</v>
      </c>
    </row>
    <row r="8444" spans="53:55" x14ac:dyDescent="0.25">
      <c r="BA8444" s="164" t="s">
        <v>8818</v>
      </c>
      <c r="BB8444" s="164">
        <v>12.397</v>
      </c>
      <c r="BC8444" s="82">
        <f t="shared" si="148"/>
        <v>15.00037</v>
      </c>
    </row>
    <row r="8445" spans="53:55" x14ac:dyDescent="0.25">
      <c r="BA8445" s="164" t="s">
        <v>8819</v>
      </c>
      <c r="BB8445" s="164">
        <v>12.397</v>
      </c>
      <c r="BC8445" s="82">
        <f t="shared" si="148"/>
        <v>15.00037</v>
      </c>
    </row>
    <row r="8446" spans="53:55" x14ac:dyDescent="0.25">
      <c r="BA8446" s="164" t="s">
        <v>8820</v>
      </c>
      <c r="BB8446" s="164">
        <v>42.89</v>
      </c>
      <c r="BC8446" s="82">
        <f t="shared" si="148"/>
        <v>51.896900000000002</v>
      </c>
    </row>
    <row r="8447" spans="53:55" x14ac:dyDescent="0.25">
      <c r="BA8447" s="164" t="s">
        <v>8821</v>
      </c>
      <c r="BB8447" s="164">
        <v>22.27</v>
      </c>
      <c r="BC8447" s="82">
        <f t="shared" si="148"/>
        <v>26.9467</v>
      </c>
    </row>
    <row r="8448" spans="53:55" x14ac:dyDescent="0.25">
      <c r="BA8448" s="164" t="s">
        <v>8822</v>
      </c>
      <c r="BB8448" s="164">
        <v>136.36000000000001</v>
      </c>
      <c r="BC8448" s="82">
        <f t="shared" si="148"/>
        <v>164.99560000000002</v>
      </c>
    </row>
    <row r="8449" spans="53:55" x14ac:dyDescent="0.25">
      <c r="BA8449" s="164" t="s">
        <v>8823</v>
      </c>
      <c r="BB8449" s="164">
        <v>41.32</v>
      </c>
      <c r="BC8449" s="82">
        <f t="shared" si="148"/>
        <v>49.997199999999999</v>
      </c>
    </row>
    <row r="8450" spans="53:55" x14ac:dyDescent="0.25">
      <c r="BA8450" s="164" t="s">
        <v>8824</v>
      </c>
      <c r="BB8450" s="164">
        <v>1007.44</v>
      </c>
      <c r="BC8450" s="82">
        <f t="shared" si="148"/>
        <v>1219.0024000000001</v>
      </c>
    </row>
    <row r="8451" spans="53:55" x14ac:dyDescent="0.25">
      <c r="BA8451" s="164" t="s">
        <v>8825</v>
      </c>
      <c r="BB8451" s="164">
        <v>1007.44</v>
      </c>
      <c r="BC8451" s="82">
        <f t="shared" ref="BC8451:BC8514" si="149">BB8451*1.21</f>
        <v>1219.0024000000001</v>
      </c>
    </row>
    <row r="8452" spans="53:55" x14ac:dyDescent="0.25">
      <c r="BA8452" s="164" t="s">
        <v>8826</v>
      </c>
      <c r="BB8452" s="164">
        <v>1131.405</v>
      </c>
      <c r="BC8452" s="82">
        <f t="shared" si="149"/>
        <v>1369.0000499999999</v>
      </c>
    </row>
    <row r="8453" spans="53:55" x14ac:dyDescent="0.25">
      <c r="BA8453" s="164" t="s">
        <v>8827</v>
      </c>
      <c r="BB8453" s="164">
        <v>1131.405</v>
      </c>
      <c r="BC8453" s="82">
        <f t="shared" si="149"/>
        <v>1369.0000499999999</v>
      </c>
    </row>
    <row r="8454" spans="53:55" x14ac:dyDescent="0.25">
      <c r="BA8454" s="164" t="s">
        <v>8828</v>
      </c>
      <c r="BB8454" s="164">
        <v>2469.422</v>
      </c>
      <c r="BC8454" s="82">
        <f t="shared" si="149"/>
        <v>2988.0006199999998</v>
      </c>
    </row>
    <row r="8455" spans="53:55" x14ac:dyDescent="0.25">
      <c r="BA8455" s="164" t="s">
        <v>8829</v>
      </c>
      <c r="BB8455" s="164">
        <v>2469.422</v>
      </c>
      <c r="BC8455" s="82">
        <f t="shared" si="149"/>
        <v>2988.0006199999998</v>
      </c>
    </row>
    <row r="8456" spans="53:55" x14ac:dyDescent="0.25">
      <c r="BA8456" s="164" t="s">
        <v>8830</v>
      </c>
      <c r="BB8456" s="164">
        <v>1483.471</v>
      </c>
      <c r="BC8456" s="82">
        <f t="shared" si="149"/>
        <v>1794.99991</v>
      </c>
    </row>
    <row r="8457" spans="53:55" x14ac:dyDescent="0.25">
      <c r="BA8457" s="164" t="s">
        <v>8831</v>
      </c>
      <c r="BB8457" s="164">
        <v>1483.471</v>
      </c>
      <c r="BC8457" s="82">
        <f t="shared" si="149"/>
        <v>1794.99991</v>
      </c>
    </row>
    <row r="8458" spans="53:55" x14ac:dyDescent="0.25">
      <c r="BA8458" s="164" t="s">
        <v>8832</v>
      </c>
      <c r="BB8458" s="164">
        <v>1238.8430000000001</v>
      </c>
      <c r="BC8458" s="82">
        <f t="shared" si="149"/>
        <v>1499.0000300000002</v>
      </c>
    </row>
    <row r="8459" spans="53:55" x14ac:dyDescent="0.25">
      <c r="BA8459" s="164" t="s">
        <v>8833</v>
      </c>
      <c r="BB8459" s="164">
        <v>1238.8430000000001</v>
      </c>
      <c r="BC8459" s="82">
        <f t="shared" si="149"/>
        <v>1499.0000300000002</v>
      </c>
    </row>
    <row r="8460" spans="53:55" x14ac:dyDescent="0.25">
      <c r="BA8460" s="164" t="s">
        <v>8834</v>
      </c>
      <c r="BB8460" s="164">
        <v>1959.5039999999999</v>
      </c>
      <c r="BC8460" s="82">
        <f t="shared" si="149"/>
        <v>2370.9998399999999</v>
      </c>
    </row>
    <row r="8461" spans="53:55" x14ac:dyDescent="0.25">
      <c r="BA8461" s="164" t="s">
        <v>8835</v>
      </c>
      <c r="BB8461" s="164">
        <v>1959.5039999999999</v>
      </c>
      <c r="BC8461" s="82">
        <f t="shared" si="149"/>
        <v>2370.9998399999999</v>
      </c>
    </row>
    <row r="8462" spans="53:55" x14ac:dyDescent="0.25">
      <c r="BA8462" s="164" t="s">
        <v>8836</v>
      </c>
      <c r="BB8462" s="164">
        <v>1549.587</v>
      </c>
      <c r="BC8462" s="82">
        <f t="shared" si="149"/>
        <v>1875.00027</v>
      </c>
    </row>
    <row r="8463" spans="53:55" x14ac:dyDescent="0.25">
      <c r="BA8463" s="164" t="s">
        <v>8837</v>
      </c>
      <c r="BB8463" s="164">
        <v>1549.587</v>
      </c>
      <c r="BC8463" s="82">
        <f t="shared" si="149"/>
        <v>1875.00027</v>
      </c>
    </row>
    <row r="8464" spans="53:55" x14ac:dyDescent="0.25">
      <c r="BA8464" s="164" t="s">
        <v>8838</v>
      </c>
      <c r="BB8464" s="164">
        <v>1319.008</v>
      </c>
      <c r="BC8464" s="82">
        <f t="shared" si="149"/>
        <v>1595.9996799999999</v>
      </c>
    </row>
    <row r="8465" spans="53:55" x14ac:dyDescent="0.25">
      <c r="BA8465" s="164" t="s">
        <v>8839</v>
      </c>
      <c r="BB8465" s="164">
        <v>1319.008</v>
      </c>
      <c r="BC8465" s="82">
        <f t="shared" si="149"/>
        <v>1595.9996799999999</v>
      </c>
    </row>
    <row r="8466" spans="53:55" x14ac:dyDescent="0.25">
      <c r="BA8466" s="164" t="s">
        <v>8840</v>
      </c>
      <c r="BB8466" s="164">
        <v>1189.2560000000001</v>
      </c>
      <c r="BC8466" s="82">
        <f t="shared" si="149"/>
        <v>1438.9997600000002</v>
      </c>
    </row>
    <row r="8467" spans="53:55" x14ac:dyDescent="0.25">
      <c r="BA8467" s="164" t="s">
        <v>8841</v>
      </c>
      <c r="BB8467" s="164">
        <v>1189.2560000000001</v>
      </c>
      <c r="BC8467" s="82">
        <f t="shared" si="149"/>
        <v>1438.9997600000002</v>
      </c>
    </row>
    <row r="8468" spans="53:55" x14ac:dyDescent="0.25">
      <c r="BA8468" s="164" t="s">
        <v>8842</v>
      </c>
      <c r="BB8468" s="164">
        <v>1059.5039999999999</v>
      </c>
      <c r="BC8468" s="82">
        <f t="shared" si="149"/>
        <v>1281.9998399999999</v>
      </c>
    </row>
    <row r="8469" spans="53:55" x14ac:dyDescent="0.25">
      <c r="BA8469" s="164" t="s">
        <v>8843</v>
      </c>
      <c r="BB8469" s="164">
        <v>866.94200000000001</v>
      </c>
      <c r="BC8469" s="82">
        <f t="shared" si="149"/>
        <v>1048.99982</v>
      </c>
    </row>
    <row r="8470" spans="53:55" x14ac:dyDescent="0.25">
      <c r="BA8470" s="164" t="s">
        <v>8844</v>
      </c>
      <c r="BB8470" s="164">
        <v>863.92499999999995</v>
      </c>
      <c r="BC8470" s="82">
        <f t="shared" si="149"/>
        <v>1045.34925</v>
      </c>
    </row>
    <row r="8471" spans="53:55" x14ac:dyDescent="0.25">
      <c r="BA8471" s="164" t="s">
        <v>8845</v>
      </c>
      <c r="BB8471" s="164">
        <v>727.27300000000002</v>
      </c>
      <c r="BC8471" s="82">
        <f t="shared" si="149"/>
        <v>880.00032999999996</v>
      </c>
    </row>
    <row r="8472" spans="53:55" x14ac:dyDescent="0.25">
      <c r="BA8472" s="164" t="s">
        <v>8846</v>
      </c>
      <c r="BB8472" s="164">
        <v>743.80200000000002</v>
      </c>
      <c r="BC8472" s="82">
        <f t="shared" si="149"/>
        <v>900.00041999999996</v>
      </c>
    </row>
    <row r="8473" spans="53:55" x14ac:dyDescent="0.25">
      <c r="BA8473" s="164" t="s">
        <v>8847</v>
      </c>
      <c r="BB8473" s="164">
        <v>677.68600000000004</v>
      </c>
      <c r="BC8473" s="82">
        <f t="shared" si="149"/>
        <v>820.00005999999996</v>
      </c>
    </row>
    <row r="8474" spans="53:55" x14ac:dyDescent="0.25">
      <c r="BA8474" s="164" t="s">
        <v>8848</v>
      </c>
      <c r="BB8474" s="164">
        <v>1699.174</v>
      </c>
      <c r="BC8474" s="82">
        <f t="shared" si="149"/>
        <v>2056.00054</v>
      </c>
    </row>
    <row r="8475" spans="53:55" x14ac:dyDescent="0.25">
      <c r="BA8475" s="164" t="s">
        <v>8849</v>
      </c>
      <c r="BB8475" s="164">
        <v>1295.0820000000001</v>
      </c>
      <c r="BC8475" s="82">
        <f t="shared" si="149"/>
        <v>1567.0492200000001</v>
      </c>
    </row>
    <row r="8476" spans="53:55" x14ac:dyDescent="0.25">
      <c r="BA8476" s="164" t="s">
        <v>8850</v>
      </c>
      <c r="BB8476" s="164">
        <v>1329.752</v>
      </c>
      <c r="BC8476" s="82">
        <f t="shared" si="149"/>
        <v>1608.99992</v>
      </c>
    </row>
    <row r="8477" spans="53:55" x14ac:dyDescent="0.25">
      <c r="BA8477" s="164" t="s">
        <v>8851</v>
      </c>
      <c r="BB8477" s="164">
        <v>1073.5540000000001</v>
      </c>
      <c r="BC8477" s="82">
        <f t="shared" si="149"/>
        <v>1299.0003400000001</v>
      </c>
    </row>
    <row r="8478" spans="53:55" x14ac:dyDescent="0.25">
      <c r="BA8478" s="164" t="s">
        <v>8852</v>
      </c>
      <c r="BB8478" s="164">
        <v>1179.3389999999999</v>
      </c>
      <c r="BC8478" s="82">
        <f t="shared" si="149"/>
        <v>1427.00019</v>
      </c>
    </row>
    <row r="8479" spans="53:55" x14ac:dyDescent="0.25">
      <c r="BA8479" s="164" t="s">
        <v>8853</v>
      </c>
      <c r="BB8479" s="164">
        <v>990.90899999999999</v>
      </c>
      <c r="BC8479" s="82">
        <f t="shared" si="149"/>
        <v>1198.9998900000001</v>
      </c>
    </row>
    <row r="8480" spans="53:55" x14ac:dyDescent="0.25">
      <c r="BA8480" s="164" t="s">
        <v>8854</v>
      </c>
      <c r="BB8480" s="164">
        <v>727.27300000000002</v>
      </c>
      <c r="BC8480" s="82">
        <f t="shared" si="149"/>
        <v>880.00032999999996</v>
      </c>
    </row>
    <row r="8481" spans="53:55" x14ac:dyDescent="0.25">
      <c r="BA8481" s="164" t="s">
        <v>8855</v>
      </c>
      <c r="BB8481" s="164">
        <v>727.27300000000002</v>
      </c>
      <c r="BC8481" s="82">
        <f t="shared" si="149"/>
        <v>880.00032999999996</v>
      </c>
    </row>
    <row r="8482" spans="53:55" x14ac:dyDescent="0.25">
      <c r="BA8482" s="164" t="s">
        <v>8856</v>
      </c>
      <c r="BB8482" s="164">
        <v>694.21500000000003</v>
      </c>
      <c r="BC8482" s="82">
        <f t="shared" si="149"/>
        <v>840.00014999999996</v>
      </c>
    </row>
    <row r="8483" spans="53:55" x14ac:dyDescent="0.25">
      <c r="BA8483" s="164" t="s">
        <v>8857</v>
      </c>
      <c r="BB8483" s="164">
        <v>694.21500000000003</v>
      </c>
      <c r="BC8483" s="82">
        <f t="shared" si="149"/>
        <v>840.00014999999996</v>
      </c>
    </row>
    <row r="8484" spans="53:55" x14ac:dyDescent="0.25">
      <c r="BA8484" s="164" t="s">
        <v>8858</v>
      </c>
      <c r="BB8484" s="164">
        <v>595.04100000000005</v>
      </c>
      <c r="BC8484" s="82">
        <f t="shared" si="149"/>
        <v>719.99961000000008</v>
      </c>
    </row>
    <row r="8485" spans="53:55" x14ac:dyDescent="0.25">
      <c r="BA8485" s="164" t="s">
        <v>8859</v>
      </c>
      <c r="BB8485" s="164">
        <v>595.04100000000005</v>
      </c>
      <c r="BC8485" s="82">
        <f t="shared" si="149"/>
        <v>719.99961000000008</v>
      </c>
    </row>
    <row r="8486" spans="53:55" x14ac:dyDescent="0.25">
      <c r="BA8486" s="164" t="s">
        <v>8860</v>
      </c>
      <c r="BB8486" s="164">
        <v>1065.289</v>
      </c>
      <c r="BC8486" s="82">
        <f t="shared" si="149"/>
        <v>1288.9996899999999</v>
      </c>
    </row>
    <row r="8487" spans="53:55" x14ac:dyDescent="0.25">
      <c r="BA8487" s="164" t="s">
        <v>8861</v>
      </c>
      <c r="BB8487" s="164">
        <v>1065.289</v>
      </c>
      <c r="BC8487" s="82">
        <f t="shared" si="149"/>
        <v>1288.9996899999999</v>
      </c>
    </row>
    <row r="8488" spans="53:55" x14ac:dyDescent="0.25">
      <c r="BA8488" s="164" t="s">
        <v>8862</v>
      </c>
      <c r="BB8488" s="164">
        <v>896.69399999999996</v>
      </c>
      <c r="BC8488" s="82">
        <f t="shared" si="149"/>
        <v>1084.99974</v>
      </c>
    </row>
    <row r="8489" spans="53:55" x14ac:dyDescent="0.25">
      <c r="BA8489" s="164" t="s">
        <v>8863</v>
      </c>
      <c r="BB8489" s="164">
        <v>896.69399999999996</v>
      </c>
      <c r="BC8489" s="82">
        <f t="shared" si="149"/>
        <v>1084.99974</v>
      </c>
    </row>
    <row r="8490" spans="53:55" x14ac:dyDescent="0.25">
      <c r="BA8490" s="164" t="s">
        <v>8864</v>
      </c>
      <c r="BB8490" s="164">
        <v>822.31399999999996</v>
      </c>
      <c r="BC8490" s="82">
        <f t="shared" si="149"/>
        <v>994.99993999999992</v>
      </c>
    </row>
    <row r="8491" spans="53:55" x14ac:dyDescent="0.25">
      <c r="BA8491" s="164" t="s">
        <v>8865</v>
      </c>
      <c r="BB8491" s="164">
        <v>822.31399999999996</v>
      </c>
      <c r="BC8491" s="82">
        <f t="shared" si="149"/>
        <v>994.99993999999992</v>
      </c>
    </row>
    <row r="8492" spans="53:55" x14ac:dyDescent="0.25">
      <c r="BA8492" s="164" t="s">
        <v>8866</v>
      </c>
      <c r="BB8492" s="164">
        <v>739.66899999999998</v>
      </c>
      <c r="BC8492" s="82">
        <f t="shared" si="149"/>
        <v>894.99948999999992</v>
      </c>
    </row>
    <row r="8493" spans="53:55" x14ac:dyDescent="0.25">
      <c r="BA8493" s="164" t="s">
        <v>8867</v>
      </c>
      <c r="BB8493" s="164">
        <v>739.66899999999998</v>
      </c>
      <c r="BC8493" s="82">
        <f t="shared" si="149"/>
        <v>894.99948999999992</v>
      </c>
    </row>
    <row r="8494" spans="53:55" x14ac:dyDescent="0.25">
      <c r="BA8494" s="164" t="s">
        <v>8868</v>
      </c>
      <c r="BB8494" s="164">
        <v>628.09900000000005</v>
      </c>
      <c r="BC8494" s="82">
        <f t="shared" si="149"/>
        <v>759.99979000000008</v>
      </c>
    </row>
    <row r="8495" spans="53:55" x14ac:dyDescent="0.25">
      <c r="BA8495" s="164" t="s">
        <v>8869</v>
      </c>
      <c r="BB8495" s="164">
        <v>628.09900000000005</v>
      </c>
      <c r="BC8495" s="82">
        <f t="shared" si="149"/>
        <v>759.99979000000008</v>
      </c>
    </row>
    <row r="8496" spans="53:55" x14ac:dyDescent="0.25">
      <c r="BA8496" s="164" t="s">
        <v>8870</v>
      </c>
      <c r="BB8496" s="164">
        <v>561.98299999999995</v>
      </c>
      <c r="BC8496" s="82">
        <f t="shared" si="149"/>
        <v>679.99942999999996</v>
      </c>
    </row>
    <row r="8497" spans="53:55" x14ac:dyDescent="0.25">
      <c r="BA8497" s="164" t="s">
        <v>8871</v>
      </c>
      <c r="BB8497" s="164">
        <v>561.98299999999995</v>
      </c>
      <c r="BC8497" s="82">
        <f t="shared" si="149"/>
        <v>679.99942999999996</v>
      </c>
    </row>
    <row r="8498" spans="53:55" x14ac:dyDescent="0.25">
      <c r="BA8498" s="164" t="s">
        <v>8872</v>
      </c>
      <c r="BB8498" s="164">
        <v>495.041</v>
      </c>
      <c r="BC8498" s="82">
        <f t="shared" si="149"/>
        <v>598.99960999999996</v>
      </c>
    </row>
    <row r="8499" spans="53:55" x14ac:dyDescent="0.25">
      <c r="BA8499" s="164" t="s">
        <v>8873</v>
      </c>
      <c r="BB8499" s="164">
        <v>495.041</v>
      </c>
      <c r="BC8499" s="82">
        <f t="shared" si="149"/>
        <v>598.99960999999996</v>
      </c>
    </row>
    <row r="8500" spans="53:55" x14ac:dyDescent="0.25">
      <c r="BA8500" s="164" t="s">
        <v>8874</v>
      </c>
      <c r="BB8500" s="164">
        <v>929.75199999999995</v>
      </c>
      <c r="BC8500" s="82">
        <f t="shared" si="149"/>
        <v>1124.99992</v>
      </c>
    </row>
    <row r="8501" spans="53:55" x14ac:dyDescent="0.25">
      <c r="BA8501" s="164" t="s">
        <v>8875</v>
      </c>
      <c r="BB8501" s="164">
        <v>929.75199999999995</v>
      </c>
      <c r="BC8501" s="82">
        <f t="shared" si="149"/>
        <v>1124.99992</v>
      </c>
    </row>
    <row r="8502" spans="53:55" x14ac:dyDescent="0.25">
      <c r="BA8502" s="164" t="s">
        <v>8876</v>
      </c>
      <c r="BB8502" s="164">
        <v>1132.231</v>
      </c>
      <c r="BC8502" s="82">
        <f t="shared" si="149"/>
        <v>1369.9995099999999</v>
      </c>
    </row>
    <row r="8503" spans="53:55" x14ac:dyDescent="0.25">
      <c r="BA8503" s="164" t="s">
        <v>8877</v>
      </c>
      <c r="BB8503" s="164">
        <v>1132.231</v>
      </c>
      <c r="BC8503" s="82">
        <f t="shared" si="149"/>
        <v>1369.9995099999999</v>
      </c>
    </row>
    <row r="8504" spans="53:55" x14ac:dyDescent="0.25">
      <c r="BA8504" s="164" t="s">
        <v>8878</v>
      </c>
      <c r="BB8504" s="164">
        <v>1665.289</v>
      </c>
      <c r="BC8504" s="82">
        <f t="shared" si="149"/>
        <v>2014.9996899999999</v>
      </c>
    </row>
    <row r="8505" spans="53:55" x14ac:dyDescent="0.25">
      <c r="BA8505" s="164" t="s">
        <v>8879</v>
      </c>
      <c r="BB8505" s="164">
        <v>1665.289</v>
      </c>
      <c r="BC8505" s="82">
        <f t="shared" si="149"/>
        <v>2014.9996899999999</v>
      </c>
    </row>
    <row r="8506" spans="53:55" x14ac:dyDescent="0.25">
      <c r="BA8506" s="164" t="s">
        <v>8880</v>
      </c>
      <c r="BB8506" s="164">
        <v>16.53</v>
      </c>
      <c r="BC8506" s="82">
        <f t="shared" si="149"/>
        <v>20.001300000000001</v>
      </c>
    </row>
    <row r="8507" spans="53:55" x14ac:dyDescent="0.25">
      <c r="BA8507" s="164" t="s">
        <v>8881</v>
      </c>
      <c r="BB8507" s="164">
        <v>3.306</v>
      </c>
      <c r="BC8507" s="82">
        <f t="shared" si="149"/>
        <v>4.0002599999999999</v>
      </c>
    </row>
    <row r="8508" spans="53:55" x14ac:dyDescent="0.25">
      <c r="BA8508" s="164" t="s">
        <v>8882</v>
      </c>
      <c r="BB8508" s="164">
        <v>99.174000000000007</v>
      </c>
      <c r="BC8508" s="82">
        <f t="shared" si="149"/>
        <v>120.00054</v>
      </c>
    </row>
    <row r="8509" spans="53:55" x14ac:dyDescent="0.25">
      <c r="BA8509" s="164" t="s">
        <v>8883</v>
      </c>
      <c r="BB8509" s="164">
        <v>9.9169999999999998</v>
      </c>
      <c r="BC8509" s="82">
        <f t="shared" si="149"/>
        <v>11.99957</v>
      </c>
    </row>
    <row r="8510" spans="53:55" x14ac:dyDescent="0.25">
      <c r="BA8510" s="164" t="s">
        <v>8884</v>
      </c>
      <c r="BB8510" s="164">
        <v>20.66</v>
      </c>
      <c r="BC8510" s="82">
        <f t="shared" si="149"/>
        <v>24.9986</v>
      </c>
    </row>
    <row r="8511" spans="53:55" x14ac:dyDescent="0.25">
      <c r="BA8511" s="164" t="s">
        <v>8885</v>
      </c>
      <c r="BB8511" s="164">
        <v>1061.98</v>
      </c>
      <c r="BC8511" s="82">
        <f t="shared" si="149"/>
        <v>1284.9957999999999</v>
      </c>
    </row>
    <row r="8512" spans="53:55" x14ac:dyDescent="0.25">
      <c r="BA8512" s="164" t="s">
        <v>8886</v>
      </c>
      <c r="BB8512" s="164">
        <v>652.07000000000005</v>
      </c>
      <c r="BC8512" s="82">
        <f t="shared" si="149"/>
        <v>789.00470000000007</v>
      </c>
    </row>
    <row r="8513" spans="53:55" x14ac:dyDescent="0.25">
      <c r="BA8513" s="164" t="s">
        <v>8887</v>
      </c>
      <c r="BB8513" s="164">
        <v>214.876</v>
      </c>
      <c r="BC8513" s="82">
        <f t="shared" si="149"/>
        <v>259.99995999999999</v>
      </c>
    </row>
    <row r="8514" spans="53:55" x14ac:dyDescent="0.25">
      <c r="BA8514" s="164" t="s">
        <v>8888</v>
      </c>
      <c r="BB8514" s="164">
        <v>313.22000000000003</v>
      </c>
      <c r="BC8514" s="82">
        <f t="shared" si="149"/>
        <v>378.99620000000004</v>
      </c>
    </row>
    <row r="8515" spans="53:55" x14ac:dyDescent="0.25">
      <c r="BA8515" s="164" t="s">
        <v>8889</v>
      </c>
      <c r="BB8515" s="164">
        <v>65.290000000000006</v>
      </c>
      <c r="BC8515" s="82">
        <f t="shared" ref="BC8515:BC8578" si="150">BB8515*1.21</f>
        <v>79.000900000000001</v>
      </c>
    </row>
    <row r="8516" spans="53:55" x14ac:dyDescent="0.25">
      <c r="BA8516" s="164" t="s">
        <v>8890</v>
      </c>
      <c r="BB8516" s="164">
        <v>95.04</v>
      </c>
      <c r="BC8516" s="82">
        <f t="shared" si="150"/>
        <v>114.9984</v>
      </c>
    </row>
    <row r="8517" spans="53:55" x14ac:dyDescent="0.25">
      <c r="BA8517" s="164" t="s">
        <v>8891</v>
      </c>
      <c r="BB8517" s="164">
        <v>144.63</v>
      </c>
      <c r="BC8517" s="82">
        <f t="shared" si="150"/>
        <v>175.00229999999999</v>
      </c>
    </row>
    <row r="8518" spans="53:55" x14ac:dyDescent="0.25">
      <c r="BA8518" s="164" t="s">
        <v>8892</v>
      </c>
      <c r="BB8518" s="164">
        <v>189.256</v>
      </c>
      <c r="BC8518" s="82">
        <f t="shared" si="150"/>
        <v>228.99975999999998</v>
      </c>
    </row>
    <row r="8519" spans="53:55" x14ac:dyDescent="0.25">
      <c r="BA8519" s="164" t="s">
        <v>8893</v>
      </c>
      <c r="BB8519" s="164">
        <v>222.31399999999999</v>
      </c>
      <c r="BC8519" s="82">
        <f t="shared" si="150"/>
        <v>268.99993999999998</v>
      </c>
    </row>
    <row r="8520" spans="53:55" x14ac:dyDescent="0.25">
      <c r="BA8520" s="164" t="s">
        <v>8894</v>
      </c>
      <c r="BB8520" s="164">
        <v>321.488</v>
      </c>
      <c r="BC8520" s="82">
        <f t="shared" si="150"/>
        <v>389.00047999999998</v>
      </c>
    </row>
    <row r="8521" spans="53:55" x14ac:dyDescent="0.25">
      <c r="BA8521" s="164" t="s">
        <v>8895</v>
      </c>
      <c r="BB8521" s="164">
        <v>657.02499999999998</v>
      </c>
      <c r="BC8521" s="82">
        <f t="shared" si="150"/>
        <v>795.00024999999994</v>
      </c>
    </row>
    <row r="8522" spans="53:55" x14ac:dyDescent="0.25">
      <c r="BA8522" s="164" t="s">
        <v>8896</v>
      </c>
      <c r="BB8522" s="164">
        <v>81.819999999999993</v>
      </c>
      <c r="BC8522" s="82">
        <f t="shared" si="150"/>
        <v>99.002199999999988</v>
      </c>
    </row>
    <row r="8523" spans="53:55" x14ac:dyDescent="0.25">
      <c r="BA8523" s="164" t="s">
        <v>8897</v>
      </c>
      <c r="BB8523" s="164">
        <v>103.306</v>
      </c>
      <c r="BC8523" s="82">
        <f t="shared" si="150"/>
        <v>125.00026</v>
      </c>
    </row>
    <row r="8524" spans="53:55" x14ac:dyDescent="0.25">
      <c r="BA8524" s="164" t="s">
        <v>8898</v>
      </c>
      <c r="BB8524" s="164">
        <v>65.28</v>
      </c>
      <c r="BC8524" s="82">
        <f t="shared" si="150"/>
        <v>78.988799999999998</v>
      </c>
    </row>
    <row r="8525" spans="53:55" x14ac:dyDescent="0.25">
      <c r="BA8525" s="164" t="s">
        <v>8899</v>
      </c>
      <c r="BB8525" s="164">
        <v>308.26400000000001</v>
      </c>
      <c r="BC8525" s="82">
        <f t="shared" si="150"/>
        <v>372.99943999999999</v>
      </c>
    </row>
    <row r="8526" spans="53:55" x14ac:dyDescent="0.25">
      <c r="BA8526" s="164" t="s">
        <v>8900</v>
      </c>
      <c r="BB8526" s="164">
        <v>222.31</v>
      </c>
      <c r="BC8526" s="82">
        <f t="shared" si="150"/>
        <v>268.99509999999998</v>
      </c>
    </row>
    <row r="8527" spans="53:55" x14ac:dyDescent="0.25">
      <c r="BA8527" s="164" t="s">
        <v>8901</v>
      </c>
      <c r="BB8527" s="164">
        <v>288.43</v>
      </c>
      <c r="BC8527" s="82">
        <f t="shared" si="150"/>
        <v>349.00029999999998</v>
      </c>
    </row>
    <row r="8528" spans="53:55" x14ac:dyDescent="0.25">
      <c r="BA8528" s="164" t="s">
        <v>8902</v>
      </c>
      <c r="BB8528" s="164">
        <v>643.79999999999995</v>
      </c>
      <c r="BC8528" s="82">
        <f t="shared" si="150"/>
        <v>778.99799999999993</v>
      </c>
    </row>
    <row r="8529" spans="53:55" x14ac:dyDescent="0.25">
      <c r="BA8529" s="164" t="s">
        <v>8903</v>
      </c>
      <c r="BB8529" s="164">
        <v>427.27300000000002</v>
      </c>
      <c r="BC8529" s="82">
        <f t="shared" si="150"/>
        <v>517.00032999999996</v>
      </c>
    </row>
    <row r="8530" spans="53:55" x14ac:dyDescent="0.25">
      <c r="BA8530" s="164" t="s">
        <v>8904</v>
      </c>
      <c r="BB8530" s="164">
        <v>156.19800000000001</v>
      </c>
      <c r="BC8530" s="82">
        <f t="shared" si="150"/>
        <v>188.99958000000001</v>
      </c>
    </row>
    <row r="8531" spans="53:55" x14ac:dyDescent="0.25">
      <c r="BA8531" s="164" t="s">
        <v>8905</v>
      </c>
      <c r="BB8531" s="164">
        <v>147.934</v>
      </c>
      <c r="BC8531" s="82">
        <f t="shared" si="150"/>
        <v>179.00013999999999</v>
      </c>
    </row>
    <row r="8532" spans="53:55" x14ac:dyDescent="0.25">
      <c r="BA8532" s="164" t="s">
        <v>8906</v>
      </c>
      <c r="BB8532" s="164">
        <v>230.58</v>
      </c>
      <c r="BC8532" s="82">
        <f t="shared" si="150"/>
        <v>279.0018</v>
      </c>
    </row>
    <row r="8533" spans="53:55" x14ac:dyDescent="0.25">
      <c r="BA8533" s="164" t="s">
        <v>8907</v>
      </c>
      <c r="BB8533" s="164">
        <v>16.489999999999998</v>
      </c>
      <c r="BC8533" s="82">
        <f t="shared" si="150"/>
        <v>19.952899999999996</v>
      </c>
    </row>
    <row r="8534" spans="53:55" x14ac:dyDescent="0.25">
      <c r="BA8534" s="164" t="s">
        <v>8908</v>
      </c>
      <c r="BB8534" s="164">
        <v>371.07400000000001</v>
      </c>
      <c r="BC8534" s="82">
        <f t="shared" si="150"/>
        <v>448.99954000000002</v>
      </c>
    </row>
    <row r="8535" spans="53:55" x14ac:dyDescent="0.25">
      <c r="BA8535" s="164" t="s">
        <v>8909</v>
      </c>
      <c r="BB8535" s="164">
        <v>610.74</v>
      </c>
      <c r="BC8535" s="82">
        <f t="shared" si="150"/>
        <v>738.99540000000002</v>
      </c>
    </row>
    <row r="8536" spans="53:55" x14ac:dyDescent="0.25">
      <c r="BA8536" s="164" t="s">
        <v>8910</v>
      </c>
      <c r="BB8536" s="164">
        <v>842.97500000000002</v>
      </c>
      <c r="BC8536" s="82">
        <f t="shared" si="150"/>
        <v>1019.9997499999999</v>
      </c>
    </row>
    <row r="8537" spans="53:55" x14ac:dyDescent="0.25">
      <c r="BA8537" s="164" t="s">
        <v>8911</v>
      </c>
      <c r="BB8537" s="164">
        <v>971.07399999999996</v>
      </c>
      <c r="BC8537" s="82">
        <f t="shared" si="150"/>
        <v>1174.99954</v>
      </c>
    </row>
    <row r="8538" spans="53:55" x14ac:dyDescent="0.25">
      <c r="BA8538" s="164" t="s">
        <v>8912</v>
      </c>
      <c r="BB8538" s="164">
        <v>1012.4</v>
      </c>
      <c r="BC8538" s="82">
        <f t="shared" si="150"/>
        <v>1225.0039999999999</v>
      </c>
    </row>
    <row r="8539" spans="53:55" x14ac:dyDescent="0.25">
      <c r="BA8539" s="164" t="s">
        <v>8913</v>
      </c>
      <c r="BB8539" s="164">
        <v>986.95</v>
      </c>
      <c r="BC8539" s="82">
        <f t="shared" si="150"/>
        <v>1194.2094999999999</v>
      </c>
    </row>
    <row r="8540" spans="53:55" x14ac:dyDescent="0.25">
      <c r="BA8540" s="164" t="s">
        <v>8914</v>
      </c>
      <c r="BB8540" s="164">
        <v>48.76</v>
      </c>
      <c r="BC8540" s="82">
        <f t="shared" si="150"/>
        <v>58.999599999999994</v>
      </c>
    </row>
    <row r="8541" spans="53:55" x14ac:dyDescent="0.25">
      <c r="BA8541" s="164" t="s">
        <v>8915</v>
      </c>
      <c r="BB8541" s="164">
        <v>73.55</v>
      </c>
      <c r="BC8541" s="82">
        <f t="shared" si="150"/>
        <v>88.995499999999993</v>
      </c>
    </row>
    <row r="8542" spans="53:55" x14ac:dyDescent="0.25">
      <c r="BA8542" s="164" t="s">
        <v>8916</v>
      </c>
      <c r="BB8542" s="164">
        <v>123.14</v>
      </c>
      <c r="BC8542" s="82">
        <f t="shared" si="150"/>
        <v>148.99940000000001</v>
      </c>
    </row>
    <row r="8543" spans="53:55" x14ac:dyDescent="0.25">
      <c r="BA8543" s="164" t="s">
        <v>8917</v>
      </c>
      <c r="BB8543" s="164">
        <v>57.024999999999999</v>
      </c>
      <c r="BC8543" s="82">
        <f t="shared" si="150"/>
        <v>69.000249999999994</v>
      </c>
    </row>
    <row r="8544" spans="53:55" x14ac:dyDescent="0.25">
      <c r="BA8544" s="164" t="s">
        <v>8918</v>
      </c>
      <c r="BB8544" s="164">
        <v>867.77</v>
      </c>
      <c r="BC8544" s="82">
        <f t="shared" si="150"/>
        <v>1050.0017</v>
      </c>
    </row>
    <row r="8545" spans="53:55" x14ac:dyDescent="0.25">
      <c r="BA8545" s="164" t="s">
        <v>8919</v>
      </c>
      <c r="BB8545" s="164">
        <v>825.62</v>
      </c>
      <c r="BC8545" s="82">
        <f t="shared" si="150"/>
        <v>999.00019999999995</v>
      </c>
    </row>
    <row r="8546" spans="53:55" x14ac:dyDescent="0.25">
      <c r="BA8546" s="164" t="s">
        <v>8920</v>
      </c>
      <c r="BB8546" s="164">
        <v>1238.8399999999999</v>
      </c>
      <c r="BC8546" s="82">
        <f t="shared" si="150"/>
        <v>1498.9963999999998</v>
      </c>
    </row>
    <row r="8547" spans="53:55" x14ac:dyDescent="0.25">
      <c r="BA8547" s="164" t="s">
        <v>8921</v>
      </c>
      <c r="BB8547" s="164">
        <v>990.90899999999999</v>
      </c>
      <c r="BC8547" s="82">
        <f t="shared" si="150"/>
        <v>1198.9998900000001</v>
      </c>
    </row>
    <row r="8548" spans="53:55" x14ac:dyDescent="0.25">
      <c r="BA8548" s="164" t="s">
        <v>8922</v>
      </c>
      <c r="BB8548" s="164">
        <v>1569.42</v>
      </c>
      <c r="BC8548" s="82">
        <f t="shared" si="150"/>
        <v>1898.9982</v>
      </c>
    </row>
    <row r="8549" spans="53:55" x14ac:dyDescent="0.25">
      <c r="BA8549" s="164" t="s">
        <v>8923</v>
      </c>
      <c r="BB8549" s="164">
        <v>412.39699999999999</v>
      </c>
      <c r="BC8549" s="82">
        <f t="shared" si="150"/>
        <v>499.00036999999998</v>
      </c>
    </row>
    <row r="8550" spans="53:55" x14ac:dyDescent="0.25">
      <c r="BA8550" s="164" t="s">
        <v>8924</v>
      </c>
      <c r="BB8550" s="164">
        <v>660.33</v>
      </c>
      <c r="BC8550" s="82">
        <f t="shared" si="150"/>
        <v>798.99930000000006</v>
      </c>
    </row>
    <row r="8551" spans="53:55" x14ac:dyDescent="0.25">
      <c r="BA8551" s="164" t="s">
        <v>8925</v>
      </c>
      <c r="BB8551" s="164">
        <v>412.39699999999999</v>
      </c>
      <c r="BC8551" s="82">
        <f t="shared" si="150"/>
        <v>499.00036999999998</v>
      </c>
    </row>
    <row r="8552" spans="53:55" x14ac:dyDescent="0.25">
      <c r="BA8552" s="164" t="s">
        <v>8926</v>
      </c>
      <c r="BB8552" s="164">
        <v>11.56</v>
      </c>
      <c r="BC8552" s="82">
        <f t="shared" si="150"/>
        <v>13.9876</v>
      </c>
    </row>
    <row r="8553" spans="53:55" x14ac:dyDescent="0.25">
      <c r="BA8553" s="164" t="s">
        <v>8927</v>
      </c>
      <c r="BB8553" s="164">
        <v>14.875999999999999</v>
      </c>
      <c r="BC8553" s="82">
        <f t="shared" si="150"/>
        <v>17.999959999999998</v>
      </c>
    </row>
    <row r="8554" spans="53:55" x14ac:dyDescent="0.25">
      <c r="BA8554" s="164" t="s">
        <v>8928</v>
      </c>
      <c r="BB8554" s="164">
        <v>7.43</v>
      </c>
      <c r="BC8554" s="82">
        <f t="shared" si="150"/>
        <v>8.9902999999999995</v>
      </c>
    </row>
    <row r="8555" spans="53:55" x14ac:dyDescent="0.25">
      <c r="BA8555" s="164" t="s">
        <v>8929</v>
      </c>
      <c r="BB8555" s="164">
        <v>8.26</v>
      </c>
      <c r="BC8555" s="82">
        <f t="shared" si="150"/>
        <v>9.9946000000000002</v>
      </c>
    </row>
    <row r="8556" spans="53:55" x14ac:dyDescent="0.25">
      <c r="BA8556" s="164" t="s">
        <v>8930</v>
      </c>
      <c r="BB8556" s="164">
        <v>7.85</v>
      </c>
      <c r="BC8556" s="82">
        <f t="shared" si="150"/>
        <v>9.4984999999999999</v>
      </c>
    </row>
    <row r="8557" spans="53:55" x14ac:dyDescent="0.25">
      <c r="BA8557" s="164" t="s">
        <v>8931</v>
      </c>
      <c r="BB8557" s="164">
        <v>10.7</v>
      </c>
      <c r="BC8557" s="82">
        <f t="shared" si="150"/>
        <v>12.946999999999999</v>
      </c>
    </row>
    <row r="8558" spans="53:55" x14ac:dyDescent="0.25">
      <c r="BA8558" s="164" t="s">
        <v>8932</v>
      </c>
      <c r="BB8558" s="164">
        <v>32.231000000000002</v>
      </c>
      <c r="BC8558" s="82">
        <f t="shared" si="150"/>
        <v>38.999510000000001</v>
      </c>
    </row>
    <row r="8559" spans="53:55" x14ac:dyDescent="0.25">
      <c r="BA8559" s="164" t="s">
        <v>8933</v>
      </c>
      <c r="BB8559" s="164">
        <v>37.19</v>
      </c>
      <c r="BC8559" s="82">
        <f t="shared" si="150"/>
        <v>44.999899999999997</v>
      </c>
    </row>
    <row r="8560" spans="53:55" x14ac:dyDescent="0.25">
      <c r="BA8560" s="164" t="s">
        <v>8934</v>
      </c>
      <c r="BB8560" s="164">
        <v>37.19</v>
      </c>
      <c r="BC8560" s="82">
        <f t="shared" si="150"/>
        <v>44.999899999999997</v>
      </c>
    </row>
    <row r="8561" spans="53:55" x14ac:dyDescent="0.25">
      <c r="BA8561" s="164" t="s">
        <v>8935</v>
      </c>
      <c r="BB8561" s="164">
        <v>61.982999999999997</v>
      </c>
      <c r="BC8561" s="82">
        <f t="shared" si="150"/>
        <v>74.99942999999999</v>
      </c>
    </row>
    <row r="8562" spans="53:55" x14ac:dyDescent="0.25">
      <c r="BA8562" s="164" t="s">
        <v>8936</v>
      </c>
      <c r="BB8562" s="164">
        <v>6.6</v>
      </c>
      <c r="BC8562" s="82">
        <f t="shared" si="150"/>
        <v>7.9859999999999998</v>
      </c>
    </row>
    <row r="8563" spans="53:55" x14ac:dyDescent="0.25">
      <c r="BA8563" s="164" t="s">
        <v>8937</v>
      </c>
      <c r="BB8563" s="164">
        <v>8.26</v>
      </c>
      <c r="BC8563" s="82">
        <f t="shared" si="150"/>
        <v>9.9946000000000002</v>
      </c>
    </row>
    <row r="8564" spans="53:55" x14ac:dyDescent="0.25">
      <c r="BA8564" s="164" t="s">
        <v>8938</v>
      </c>
      <c r="BB8564" s="164">
        <v>12.81</v>
      </c>
      <c r="BC8564" s="82">
        <f t="shared" si="150"/>
        <v>15.5001</v>
      </c>
    </row>
    <row r="8565" spans="53:55" x14ac:dyDescent="0.25">
      <c r="BA8565" s="164" t="s">
        <v>8939</v>
      </c>
      <c r="BB8565" s="164">
        <v>8.1820000000000004</v>
      </c>
      <c r="BC8565" s="82">
        <f t="shared" si="150"/>
        <v>9.9002200000000009</v>
      </c>
    </row>
    <row r="8566" spans="53:55" x14ac:dyDescent="0.25">
      <c r="BA8566" s="164" t="s">
        <v>8940</v>
      </c>
      <c r="BB8566" s="164">
        <v>16.529</v>
      </c>
      <c r="BC8566" s="82">
        <f t="shared" si="150"/>
        <v>20.00009</v>
      </c>
    </row>
    <row r="8567" spans="53:55" x14ac:dyDescent="0.25">
      <c r="BA8567" s="164" t="s">
        <v>8941</v>
      </c>
      <c r="BB8567" s="164">
        <v>24.75</v>
      </c>
      <c r="BC8567" s="82">
        <f t="shared" si="150"/>
        <v>29.947499999999998</v>
      </c>
    </row>
    <row r="8568" spans="53:55" x14ac:dyDescent="0.25">
      <c r="BA8568" s="164" t="s">
        <v>8942</v>
      </c>
      <c r="BB8568" s="164">
        <v>35.67</v>
      </c>
      <c r="BC8568" s="82">
        <f t="shared" si="150"/>
        <v>43.160699999999999</v>
      </c>
    </row>
    <row r="8569" spans="53:55" x14ac:dyDescent="0.25">
      <c r="BA8569" s="164" t="s">
        <v>8943</v>
      </c>
      <c r="BB8569" s="164">
        <v>24.79</v>
      </c>
      <c r="BC8569" s="82">
        <f t="shared" si="150"/>
        <v>29.995899999999999</v>
      </c>
    </row>
    <row r="8570" spans="53:55" x14ac:dyDescent="0.25">
      <c r="BA8570" s="164" t="s">
        <v>8944</v>
      </c>
      <c r="BB8570" s="164">
        <v>70.25</v>
      </c>
      <c r="BC8570" s="82">
        <f t="shared" si="150"/>
        <v>85.002499999999998</v>
      </c>
    </row>
    <row r="8571" spans="53:55" x14ac:dyDescent="0.25">
      <c r="BA8571" s="164" t="s">
        <v>8945</v>
      </c>
      <c r="BB8571" s="164">
        <v>107.438</v>
      </c>
      <c r="BC8571" s="82">
        <f t="shared" si="150"/>
        <v>129.99997999999999</v>
      </c>
    </row>
    <row r="8572" spans="53:55" x14ac:dyDescent="0.25">
      <c r="BA8572" s="164" t="s">
        <v>8946</v>
      </c>
      <c r="BB8572" s="164">
        <v>123.967</v>
      </c>
      <c r="BC8572" s="82">
        <f t="shared" si="150"/>
        <v>150.00006999999999</v>
      </c>
    </row>
    <row r="8573" spans="53:55" x14ac:dyDescent="0.25">
      <c r="BA8573" s="164" t="s">
        <v>8947</v>
      </c>
      <c r="BB8573" s="164">
        <v>185.95</v>
      </c>
      <c r="BC8573" s="82">
        <f t="shared" si="150"/>
        <v>224.99949999999998</v>
      </c>
    </row>
    <row r="8574" spans="53:55" x14ac:dyDescent="0.25">
      <c r="BA8574" s="164" t="s">
        <v>8948</v>
      </c>
      <c r="BB8574" s="164">
        <v>125.62</v>
      </c>
      <c r="BC8574" s="82">
        <f t="shared" si="150"/>
        <v>152.00020000000001</v>
      </c>
    </row>
    <row r="8575" spans="53:55" x14ac:dyDescent="0.25">
      <c r="BA8575" s="164" t="s">
        <v>8949</v>
      </c>
      <c r="BB8575" s="164">
        <v>140.49600000000001</v>
      </c>
      <c r="BC8575" s="82">
        <f t="shared" si="150"/>
        <v>170.00015999999999</v>
      </c>
    </row>
    <row r="8576" spans="53:55" x14ac:dyDescent="0.25">
      <c r="BA8576" s="164" t="s">
        <v>8950</v>
      </c>
      <c r="BB8576" s="164">
        <v>239.66900000000001</v>
      </c>
      <c r="BC8576" s="82">
        <f t="shared" si="150"/>
        <v>289.99948999999998</v>
      </c>
    </row>
    <row r="8577" spans="53:55" x14ac:dyDescent="0.25">
      <c r="BA8577" s="164" t="s">
        <v>8951</v>
      </c>
      <c r="BB8577" s="164">
        <v>247.934</v>
      </c>
      <c r="BC8577" s="82">
        <f t="shared" si="150"/>
        <v>300.00013999999999</v>
      </c>
    </row>
    <row r="8578" spans="53:55" x14ac:dyDescent="0.25">
      <c r="BA8578" s="164" t="s">
        <v>8952</v>
      </c>
      <c r="BB8578" s="164">
        <v>34.710999999999999</v>
      </c>
      <c r="BC8578" s="82">
        <f t="shared" si="150"/>
        <v>42.000309999999999</v>
      </c>
    </row>
    <row r="8579" spans="53:55" x14ac:dyDescent="0.25">
      <c r="BA8579" s="164" t="s">
        <v>8953</v>
      </c>
      <c r="BB8579" s="164">
        <v>49.587000000000003</v>
      </c>
      <c r="BC8579" s="82">
        <f t="shared" ref="BC8579:BC8642" si="151">BB8579*1.21</f>
        <v>60.00027</v>
      </c>
    </row>
    <row r="8580" spans="53:55" x14ac:dyDescent="0.25">
      <c r="BA8580" s="164" t="s">
        <v>8954</v>
      </c>
      <c r="BB8580" s="164">
        <v>53.719000000000001</v>
      </c>
      <c r="BC8580" s="82">
        <f t="shared" si="151"/>
        <v>64.999989999999997</v>
      </c>
    </row>
    <row r="8581" spans="53:55" x14ac:dyDescent="0.25">
      <c r="BA8581" s="164" t="s">
        <v>8955</v>
      </c>
      <c r="BB8581" s="164">
        <v>57.024999999999999</v>
      </c>
      <c r="BC8581" s="82">
        <f t="shared" si="151"/>
        <v>69.000249999999994</v>
      </c>
    </row>
    <row r="8582" spans="53:55" x14ac:dyDescent="0.25">
      <c r="BA8582" s="164" t="s">
        <v>8956</v>
      </c>
      <c r="BB8582" s="164">
        <v>42.975000000000001</v>
      </c>
      <c r="BC8582" s="82">
        <f t="shared" si="151"/>
        <v>51.999749999999999</v>
      </c>
    </row>
    <row r="8583" spans="53:55" x14ac:dyDescent="0.25">
      <c r="BA8583" s="164" t="s">
        <v>8957</v>
      </c>
      <c r="BB8583" s="164">
        <v>57.024999999999999</v>
      </c>
      <c r="BC8583" s="82">
        <f t="shared" si="151"/>
        <v>69.000249999999994</v>
      </c>
    </row>
    <row r="8584" spans="53:55" x14ac:dyDescent="0.25">
      <c r="BA8584" s="164" t="s">
        <v>8958</v>
      </c>
      <c r="BB8584" s="164">
        <v>65.289000000000001</v>
      </c>
      <c r="BC8584" s="82">
        <f t="shared" si="151"/>
        <v>78.999690000000001</v>
      </c>
    </row>
    <row r="8585" spans="53:55" x14ac:dyDescent="0.25">
      <c r="BA8585" s="164" t="s">
        <v>8959</v>
      </c>
      <c r="BB8585" s="164">
        <v>495.041</v>
      </c>
      <c r="BC8585" s="82">
        <f t="shared" si="151"/>
        <v>598.99960999999996</v>
      </c>
    </row>
    <row r="8586" spans="53:55" x14ac:dyDescent="0.25">
      <c r="BA8586" s="164" t="s">
        <v>8960</v>
      </c>
      <c r="BB8586" s="164">
        <v>9.9169999999999998</v>
      </c>
      <c r="BC8586" s="82">
        <f t="shared" si="151"/>
        <v>11.99957</v>
      </c>
    </row>
    <row r="8587" spans="53:55" x14ac:dyDescent="0.25">
      <c r="BA8587" s="164" t="s">
        <v>8961</v>
      </c>
      <c r="BB8587" s="164">
        <v>7.4379999999999997</v>
      </c>
      <c r="BC8587" s="82">
        <f t="shared" si="151"/>
        <v>8.999979999999999</v>
      </c>
    </row>
    <row r="8588" spans="53:55" x14ac:dyDescent="0.25">
      <c r="BA8588" s="164" t="s">
        <v>8962</v>
      </c>
      <c r="BB8588" s="164">
        <v>4.1319999999999997</v>
      </c>
      <c r="BC8588" s="82">
        <f t="shared" si="151"/>
        <v>4.9997199999999991</v>
      </c>
    </row>
    <row r="8589" spans="53:55" x14ac:dyDescent="0.25">
      <c r="BA8589" s="164" t="s">
        <v>8963</v>
      </c>
      <c r="BB8589" s="164">
        <v>8.2650000000000006</v>
      </c>
      <c r="BC8589" s="82">
        <f t="shared" si="151"/>
        <v>10.00065</v>
      </c>
    </row>
    <row r="8590" spans="53:55" x14ac:dyDescent="0.25">
      <c r="BA8590" s="164" t="s">
        <v>8964</v>
      </c>
      <c r="BB8590" s="164">
        <v>9.0500000000000007</v>
      </c>
      <c r="BC8590" s="82">
        <f t="shared" si="151"/>
        <v>10.9505</v>
      </c>
    </row>
    <row r="8591" spans="53:55" x14ac:dyDescent="0.25">
      <c r="BA8591" s="164" t="s">
        <v>8965</v>
      </c>
      <c r="BB8591" s="164">
        <v>7.3970000000000002</v>
      </c>
      <c r="BC8591" s="82">
        <f t="shared" si="151"/>
        <v>8.9503699999999995</v>
      </c>
    </row>
    <row r="8592" spans="53:55" x14ac:dyDescent="0.25">
      <c r="BA8592" s="164" t="s">
        <v>8966</v>
      </c>
      <c r="BB8592" s="164">
        <v>57.81</v>
      </c>
      <c r="BC8592" s="82">
        <f t="shared" si="151"/>
        <v>69.950100000000006</v>
      </c>
    </row>
    <row r="8593" spans="53:55" x14ac:dyDescent="0.25">
      <c r="BA8593" s="164" t="s">
        <v>8967</v>
      </c>
      <c r="BB8593" s="164">
        <v>51.24</v>
      </c>
      <c r="BC8593" s="82">
        <f t="shared" si="151"/>
        <v>62.000399999999999</v>
      </c>
    </row>
    <row r="8594" spans="53:55" x14ac:dyDescent="0.25">
      <c r="BA8594" s="164" t="s">
        <v>8968</v>
      </c>
      <c r="BB8594" s="164">
        <v>16.488</v>
      </c>
      <c r="BC8594" s="82">
        <f t="shared" si="151"/>
        <v>19.950479999999999</v>
      </c>
    </row>
    <row r="8595" spans="53:55" x14ac:dyDescent="0.25">
      <c r="BA8595" s="164" t="s">
        <v>8969</v>
      </c>
      <c r="BB8595" s="164">
        <v>20.62</v>
      </c>
      <c r="BC8595" s="82">
        <f t="shared" si="151"/>
        <v>24.950199999999999</v>
      </c>
    </row>
    <row r="8596" spans="53:55" x14ac:dyDescent="0.25">
      <c r="BA8596" s="164" t="s">
        <v>8970</v>
      </c>
      <c r="BB8596" s="164">
        <v>15.702999999999999</v>
      </c>
      <c r="BC8596" s="82">
        <f t="shared" si="151"/>
        <v>19.000629999999997</v>
      </c>
    </row>
    <row r="8597" spans="53:55" x14ac:dyDescent="0.25">
      <c r="BA8597" s="164" t="s">
        <v>8971</v>
      </c>
      <c r="BB8597" s="164">
        <v>28.099</v>
      </c>
      <c r="BC8597" s="82">
        <f t="shared" si="151"/>
        <v>33.999789999999997</v>
      </c>
    </row>
    <row r="8598" spans="53:55" x14ac:dyDescent="0.25">
      <c r="BA8598" s="164" t="s">
        <v>8972</v>
      </c>
      <c r="BB8598" s="164">
        <v>24.792999999999999</v>
      </c>
      <c r="BC8598" s="82">
        <f t="shared" si="151"/>
        <v>29.999529999999996</v>
      </c>
    </row>
    <row r="8599" spans="53:55" x14ac:dyDescent="0.25">
      <c r="BA8599" s="164" t="s">
        <v>8973</v>
      </c>
      <c r="BB8599" s="164">
        <v>32.231000000000002</v>
      </c>
      <c r="BC8599" s="82">
        <f t="shared" si="151"/>
        <v>38.999510000000001</v>
      </c>
    </row>
    <row r="8600" spans="53:55" x14ac:dyDescent="0.25">
      <c r="BA8600" s="164" t="s">
        <v>8974</v>
      </c>
      <c r="BB8600" s="164">
        <v>40.496000000000002</v>
      </c>
      <c r="BC8600" s="82">
        <f t="shared" si="151"/>
        <v>49.000160000000001</v>
      </c>
    </row>
    <row r="8601" spans="53:55" x14ac:dyDescent="0.25">
      <c r="BA8601" s="164" t="s">
        <v>8975</v>
      </c>
      <c r="BB8601" s="164">
        <v>12.397</v>
      </c>
      <c r="BC8601" s="82">
        <f t="shared" si="151"/>
        <v>15.00037</v>
      </c>
    </row>
    <row r="8602" spans="53:55" x14ac:dyDescent="0.25">
      <c r="BA8602" s="164" t="s">
        <v>8976</v>
      </c>
      <c r="BB8602" s="164">
        <v>14.875999999999999</v>
      </c>
      <c r="BC8602" s="82">
        <f t="shared" si="151"/>
        <v>17.999959999999998</v>
      </c>
    </row>
    <row r="8603" spans="53:55" x14ac:dyDescent="0.25">
      <c r="BA8603" s="164" t="s">
        <v>8977</v>
      </c>
      <c r="BB8603" s="164">
        <v>40.496000000000002</v>
      </c>
      <c r="BC8603" s="82">
        <f t="shared" si="151"/>
        <v>49.000160000000001</v>
      </c>
    </row>
    <row r="8604" spans="53:55" x14ac:dyDescent="0.25">
      <c r="BA8604" s="164" t="s">
        <v>8978</v>
      </c>
      <c r="BB8604" s="164">
        <v>63.636000000000003</v>
      </c>
      <c r="BC8604" s="82">
        <f t="shared" si="151"/>
        <v>76.999560000000002</v>
      </c>
    </row>
    <row r="8605" spans="53:55" x14ac:dyDescent="0.25">
      <c r="BA8605" s="164" t="s">
        <v>8979</v>
      </c>
      <c r="BB8605" s="164">
        <v>1518.182</v>
      </c>
      <c r="BC8605" s="82">
        <f t="shared" si="151"/>
        <v>1837.0002199999999</v>
      </c>
    </row>
    <row r="8606" spans="53:55" x14ac:dyDescent="0.25">
      <c r="BA8606" s="164" t="s">
        <v>8980</v>
      </c>
      <c r="BB8606" s="164">
        <v>51.24</v>
      </c>
      <c r="BC8606" s="82">
        <f t="shared" si="151"/>
        <v>62.000399999999999</v>
      </c>
    </row>
    <row r="8607" spans="53:55" x14ac:dyDescent="0.25">
      <c r="BA8607" s="164" t="s">
        <v>8981</v>
      </c>
      <c r="BB8607" s="164">
        <v>249.58699999999999</v>
      </c>
      <c r="BC8607" s="82">
        <f t="shared" si="151"/>
        <v>302.00027</v>
      </c>
    </row>
    <row r="8608" spans="53:55" x14ac:dyDescent="0.25">
      <c r="BA8608" s="164" t="s">
        <v>8982</v>
      </c>
      <c r="BB8608" s="164">
        <v>14.05</v>
      </c>
      <c r="BC8608" s="82">
        <f t="shared" si="151"/>
        <v>17.000499999999999</v>
      </c>
    </row>
    <row r="8609" spans="53:55" x14ac:dyDescent="0.25">
      <c r="BA8609" s="164" t="s">
        <v>8983</v>
      </c>
      <c r="BB8609" s="164">
        <v>17.355</v>
      </c>
      <c r="BC8609" s="82">
        <f t="shared" si="151"/>
        <v>20.999549999999999</v>
      </c>
    </row>
    <row r="8610" spans="53:55" x14ac:dyDescent="0.25">
      <c r="BA8610" s="164" t="s">
        <v>8984</v>
      </c>
      <c r="BB8610" s="164">
        <v>12.388</v>
      </c>
      <c r="BC8610" s="82">
        <f t="shared" si="151"/>
        <v>14.989479999999999</v>
      </c>
    </row>
    <row r="8611" spans="53:55" x14ac:dyDescent="0.25">
      <c r="BA8611" s="164" t="s">
        <v>8985</v>
      </c>
      <c r="BB8611" s="164">
        <v>11.57</v>
      </c>
      <c r="BC8611" s="82">
        <f t="shared" si="151"/>
        <v>13.999700000000001</v>
      </c>
    </row>
    <row r="8612" spans="53:55" x14ac:dyDescent="0.25">
      <c r="BA8612" s="164" t="s">
        <v>8986</v>
      </c>
      <c r="BB8612" s="164">
        <v>12.397</v>
      </c>
      <c r="BC8612" s="82">
        <f t="shared" si="151"/>
        <v>15.00037</v>
      </c>
    </row>
    <row r="8613" spans="53:55" x14ac:dyDescent="0.25">
      <c r="BA8613" s="164" t="s">
        <v>8987</v>
      </c>
      <c r="BB8613" s="164">
        <v>3.306</v>
      </c>
      <c r="BC8613" s="82">
        <f t="shared" si="151"/>
        <v>4.0002599999999999</v>
      </c>
    </row>
    <row r="8614" spans="53:55" x14ac:dyDescent="0.25">
      <c r="BA8614" s="164" t="s">
        <v>8988</v>
      </c>
      <c r="BB8614" s="164">
        <v>4.9589999999999996</v>
      </c>
      <c r="BC8614" s="82">
        <f t="shared" si="151"/>
        <v>6.0003899999999994</v>
      </c>
    </row>
    <row r="8615" spans="53:55" x14ac:dyDescent="0.25">
      <c r="BA8615" s="164" t="s">
        <v>8989</v>
      </c>
      <c r="BB8615" s="164">
        <v>1.653</v>
      </c>
      <c r="BC8615" s="82">
        <f t="shared" si="151"/>
        <v>2.00013</v>
      </c>
    </row>
    <row r="8616" spans="53:55" x14ac:dyDescent="0.25">
      <c r="BA8616" s="164" t="s">
        <v>8990</v>
      </c>
      <c r="BB8616" s="164">
        <v>4.9589999999999996</v>
      </c>
      <c r="BC8616" s="82">
        <f t="shared" si="151"/>
        <v>6.0003899999999994</v>
      </c>
    </row>
    <row r="8617" spans="53:55" x14ac:dyDescent="0.25">
      <c r="BA8617" s="164" t="s">
        <v>8991</v>
      </c>
      <c r="BB8617" s="164">
        <v>24.751999999999999</v>
      </c>
      <c r="BC8617" s="82">
        <f t="shared" si="151"/>
        <v>29.949919999999999</v>
      </c>
    </row>
    <row r="8618" spans="53:55" x14ac:dyDescent="0.25">
      <c r="BA8618" s="164" t="s">
        <v>8992</v>
      </c>
      <c r="BB8618" s="164">
        <v>41.280999999999999</v>
      </c>
      <c r="BC8618" s="82">
        <f t="shared" si="151"/>
        <v>49.950009999999999</v>
      </c>
    </row>
    <row r="8619" spans="53:55" x14ac:dyDescent="0.25">
      <c r="BA8619" s="164" t="s">
        <v>8993</v>
      </c>
      <c r="BB8619" s="164">
        <v>1.653</v>
      </c>
      <c r="BC8619" s="82">
        <f t="shared" si="151"/>
        <v>2.00013</v>
      </c>
    </row>
    <row r="8620" spans="53:55" x14ac:dyDescent="0.25">
      <c r="BA8620" s="164" t="s">
        <v>8994</v>
      </c>
      <c r="BB8620" s="164">
        <v>1.653</v>
      </c>
      <c r="BC8620" s="82">
        <f t="shared" si="151"/>
        <v>2.00013</v>
      </c>
    </row>
    <row r="8621" spans="53:55" x14ac:dyDescent="0.25">
      <c r="BA8621" s="164" t="s">
        <v>8995</v>
      </c>
      <c r="BB8621" s="164">
        <v>4.9589999999999996</v>
      </c>
      <c r="BC8621" s="82">
        <f t="shared" si="151"/>
        <v>6.0003899999999994</v>
      </c>
    </row>
    <row r="8622" spans="53:55" x14ac:dyDescent="0.25">
      <c r="BA8622" s="164" t="s">
        <v>8996</v>
      </c>
      <c r="BB8622" s="164">
        <v>1.653</v>
      </c>
      <c r="BC8622" s="82">
        <f t="shared" si="151"/>
        <v>2.00013</v>
      </c>
    </row>
    <row r="8623" spans="53:55" x14ac:dyDescent="0.25">
      <c r="BA8623" s="164" t="s">
        <v>8997</v>
      </c>
      <c r="BB8623" s="164">
        <v>1.653</v>
      </c>
      <c r="BC8623" s="82">
        <f t="shared" si="151"/>
        <v>2.00013</v>
      </c>
    </row>
    <row r="8624" spans="53:55" x14ac:dyDescent="0.25">
      <c r="BA8624" s="164" t="s">
        <v>8998</v>
      </c>
      <c r="BB8624" s="164">
        <v>2.4790000000000001</v>
      </c>
      <c r="BC8624" s="82">
        <f t="shared" si="151"/>
        <v>2.99959</v>
      </c>
    </row>
    <row r="8625" spans="53:55" x14ac:dyDescent="0.25">
      <c r="BA8625" s="164" t="s">
        <v>8999</v>
      </c>
      <c r="BB8625" s="164">
        <v>3.306</v>
      </c>
      <c r="BC8625" s="82">
        <f t="shared" si="151"/>
        <v>4.0002599999999999</v>
      </c>
    </row>
    <row r="8626" spans="53:55" x14ac:dyDescent="0.25">
      <c r="BA8626" s="164" t="s">
        <v>9000</v>
      </c>
      <c r="BB8626" s="164">
        <v>4.1319999999999997</v>
      </c>
      <c r="BC8626" s="82">
        <f t="shared" si="151"/>
        <v>4.9997199999999991</v>
      </c>
    </row>
    <row r="8627" spans="53:55" x14ac:dyDescent="0.25">
      <c r="BA8627" s="164" t="s">
        <v>9001</v>
      </c>
      <c r="BB8627" s="164">
        <v>5.7850000000000001</v>
      </c>
      <c r="BC8627" s="82">
        <f t="shared" si="151"/>
        <v>6.9998500000000003</v>
      </c>
    </row>
    <row r="8628" spans="53:55" x14ac:dyDescent="0.25">
      <c r="BA8628" s="164" t="s">
        <v>9002</v>
      </c>
      <c r="BB8628" s="164">
        <v>6.6120000000000001</v>
      </c>
      <c r="BC8628" s="82">
        <f t="shared" si="151"/>
        <v>8.0005199999999999</v>
      </c>
    </row>
    <row r="8629" spans="53:55" x14ac:dyDescent="0.25">
      <c r="BA8629" s="164" t="s">
        <v>9003</v>
      </c>
      <c r="BB8629" s="164">
        <v>8.2650000000000006</v>
      </c>
      <c r="BC8629" s="82">
        <f t="shared" si="151"/>
        <v>10.00065</v>
      </c>
    </row>
    <row r="8630" spans="53:55" x14ac:dyDescent="0.25">
      <c r="BA8630" s="164" t="s">
        <v>9004</v>
      </c>
      <c r="BB8630" s="164">
        <v>14.05</v>
      </c>
      <c r="BC8630" s="82">
        <f t="shared" si="151"/>
        <v>17.000499999999999</v>
      </c>
    </row>
    <row r="8631" spans="53:55" x14ac:dyDescent="0.25">
      <c r="BA8631" s="164" t="s">
        <v>9005</v>
      </c>
      <c r="BB8631" s="164">
        <v>14.875999999999999</v>
      </c>
      <c r="BC8631" s="82">
        <f t="shared" si="151"/>
        <v>17.999959999999998</v>
      </c>
    </row>
    <row r="8632" spans="53:55" x14ac:dyDescent="0.25">
      <c r="BA8632" s="164" t="s">
        <v>9006</v>
      </c>
      <c r="BB8632" s="164">
        <v>1.653</v>
      </c>
      <c r="BC8632" s="82">
        <f t="shared" si="151"/>
        <v>2.00013</v>
      </c>
    </row>
    <row r="8633" spans="53:55" x14ac:dyDescent="0.25">
      <c r="BA8633" s="164" t="s">
        <v>9007</v>
      </c>
      <c r="BB8633" s="164">
        <v>3.306</v>
      </c>
      <c r="BC8633" s="82">
        <f t="shared" si="151"/>
        <v>4.0002599999999999</v>
      </c>
    </row>
    <row r="8634" spans="53:55" x14ac:dyDescent="0.25">
      <c r="BA8634" s="164" t="s">
        <v>9008</v>
      </c>
      <c r="BB8634" s="164">
        <v>3.306</v>
      </c>
      <c r="BC8634" s="82">
        <f t="shared" si="151"/>
        <v>4.0002599999999999</v>
      </c>
    </row>
    <row r="8635" spans="53:55" x14ac:dyDescent="0.25">
      <c r="BA8635" s="164" t="s">
        <v>9009</v>
      </c>
      <c r="BB8635" s="164">
        <v>9.9169999999999998</v>
      </c>
      <c r="BC8635" s="82">
        <f t="shared" si="151"/>
        <v>11.99957</v>
      </c>
    </row>
    <row r="8636" spans="53:55" x14ac:dyDescent="0.25">
      <c r="BA8636" s="164" t="s">
        <v>9010</v>
      </c>
      <c r="BB8636" s="164">
        <v>8.2650000000000006</v>
      </c>
      <c r="BC8636" s="82">
        <f t="shared" si="151"/>
        <v>10.00065</v>
      </c>
    </row>
    <row r="8637" spans="53:55" x14ac:dyDescent="0.25">
      <c r="BA8637" s="164" t="s">
        <v>9011</v>
      </c>
      <c r="BB8637" s="164">
        <v>2.4790000000000001</v>
      </c>
      <c r="BC8637" s="82">
        <f t="shared" si="151"/>
        <v>2.99959</v>
      </c>
    </row>
    <row r="8638" spans="53:55" x14ac:dyDescent="0.25">
      <c r="BA8638" s="164" t="s">
        <v>9012</v>
      </c>
      <c r="BB8638" s="164">
        <v>2.4790000000000001</v>
      </c>
      <c r="BC8638" s="82">
        <f t="shared" si="151"/>
        <v>2.99959</v>
      </c>
    </row>
    <row r="8639" spans="53:55" x14ac:dyDescent="0.25">
      <c r="BA8639" s="164" t="s">
        <v>9013</v>
      </c>
      <c r="BB8639" s="164">
        <v>11.57</v>
      </c>
      <c r="BC8639" s="82">
        <f t="shared" si="151"/>
        <v>13.999700000000001</v>
      </c>
    </row>
    <row r="8640" spans="53:55" x14ac:dyDescent="0.25">
      <c r="BA8640" s="164" t="s">
        <v>9014</v>
      </c>
      <c r="BB8640" s="164">
        <v>23.966999999999999</v>
      </c>
      <c r="BC8640" s="82">
        <f t="shared" si="151"/>
        <v>29.000069999999997</v>
      </c>
    </row>
    <row r="8641" spans="53:55" x14ac:dyDescent="0.25">
      <c r="BA8641" s="164" t="s">
        <v>9015</v>
      </c>
      <c r="BB8641" s="164">
        <v>37.19</v>
      </c>
      <c r="BC8641" s="82">
        <f t="shared" si="151"/>
        <v>44.999899999999997</v>
      </c>
    </row>
    <row r="8642" spans="53:55" x14ac:dyDescent="0.25">
      <c r="BA8642" s="164" t="s">
        <v>9016</v>
      </c>
      <c r="BB8642" s="164">
        <v>32.231000000000002</v>
      </c>
      <c r="BC8642" s="82">
        <f t="shared" si="151"/>
        <v>38.999510000000001</v>
      </c>
    </row>
    <row r="8643" spans="53:55" x14ac:dyDescent="0.25">
      <c r="BA8643" s="164" t="s">
        <v>9017</v>
      </c>
      <c r="BB8643" s="164">
        <v>35.536999999999999</v>
      </c>
      <c r="BC8643" s="82">
        <f t="shared" ref="BC8643:BC8706" si="152">BB8643*1.21</f>
        <v>42.999769999999998</v>
      </c>
    </row>
    <row r="8644" spans="53:55" x14ac:dyDescent="0.25">
      <c r="BA8644" s="164" t="s">
        <v>9018</v>
      </c>
      <c r="BB8644" s="164">
        <v>6.6120000000000001</v>
      </c>
      <c r="BC8644" s="82">
        <f t="shared" si="152"/>
        <v>8.0005199999999999</v>
      </c>
    </row>
    <row r="8645" spans="53:55" x14ac:dyDescent="0.25">
      <c r="BA8645" s="164" t="s">
        <v>9019</v>
      </c>
      <c r="BB8645" s="164">
        <v>5.7850000000000001</v>
      </c>
      <c r="BC8645" s="82">
        <f t="shared" si="152"/>
        <v>6.9998500000000003</v>
      </c>
    </row>
    <row r="8646" spans="53:55" x14ac:dyDescent="0.25">
      <c r="BA8646" s="164" t="s">
        <v>9020</v>
      </c>
      <c r="BB8646" s="164">
        <v>16.529</v>
      </c>
      <c r="BC8646" s="82">
        <f t="shared" si="152"/>
        <v>20.00009</v>
      </c>
    </row>
    <row r="8647" spans="53:55" x14ac:dyDescent="0.25">
      <c r="BA8647" s="164" t="s">
        <v>9021</v>
      </c>
      <c r="BB8647" s="164">
        <v>13.223000000000001</v>
      </c>
      <c r="BC8647" s="82">
        <f t="shared" si="152"/>
        <v>15.999830000000001</v>
      </c>
    </row>
    <row r="8648" spans="53:55" x14ac:dyDescent="0.25">
      <c r="BA8648" s="164" t="s">
        <v>9022</v>
      </c>
      <c r="BB8648" s="164">
        <v>3.306</v>
      </c>
      <c r="BC8648" s="82">
        <f t="shared" si="152"/>
        <v>4.0002599999999999</v>
      </c>
    </row>
    <row r="8649" spans="53:55" x14ac:dyDescent="0.25">
      <c r="BA8649" s="164" t="s">
        <v>9023</v>
      </c>
      <c r="BB8649" s="164">
        <v>15.702999999999999</v>
      </c>
      <c r="BC8649" s="82">
        <f t="shared" si="152"/>
        <v>19.000629999999997</v>
      </c>
    </row>
    <row r="8650" spans="53:55" x14ac:dyDescent="0.25">
      <c r="BA8650" s="164" t="s">
        <v>9024</v>
      </c>
      <c r="BB8650" s="164">
        <v>27.273</v>
      </c>
      <c r="BC8650" s="82">
        <f t="shared" si="152"/>
        <v>33.000329999999998</v>
      </c>
    </row>
    <row r="8651" spans="53:55" x14ac:dyDescent="0.25">
      <c r="BA8651" s="164" t="s">
        <v>9025</v>
      </c>
      <c r="BB8651" s="164">
        <v>22.314</v>
      </c>
      <c r="BC8651" s="82">
        <f t="shared" si="152"/>
        <v>26.999939999999999</v>
      </c>
    </row>
    <row r="8652" spans="53:55" x14ac:dyDescent="0.25">
      <c r="BA8652" s="164" t="s">
        <v>9026</v>
      </c>
      <c r="BB8652" s="164">
        <v>14.875999999999999</v>
      </c>
      <c r="BC8652" s="82">
        <f t="shared" si="152"/>
        <v>17.999959999999998</v>
      </c>
    </row>
    <row r="8653" spans="53:55" x14ac:dyDescent="0.25">
      <c r="BA8653" s="164" t="s">
        <v>9027</v>
      </c>
      <c r="BB8653" s="164">
        <v>53.719000000000001</v>
      </c>
      <c r="BC8653" s="82">
        <f t="shared" si="152"/>
        <v>64.999989999999997</v>
      </c>
    </row>
    <row r="8654" spans="53:55" x14ac:dyDescent="0.25">
      <c r="BA8654" s="164" t="s">
        <v>9028</v>
      </c>
      <c r="BB8654" s="164">
        <v>7.4379999999999997</v>
      </c>
      <c r="BC8654" s="82">
        <f t="shared" si="152"/>
        <v>8.999979999999999</v>
      </c>
    </row>
    <row r="8655" spans="53:55" x14ac:dyDescent="0.25">
      <c r="BA8655" s="164" t="s">
        <v>9029</v>
      </c>
      <c r="BB8655" s="164">
        <v>9.9169999999999998</v>
      </c>
      <c r="BC8655" s="82">
        <f t="shared" si="152"/>
        <v>11.99957</v>
      </c>
    </row>
    <row r="8656" spans="53:55" x14ac:dyDescent="0.25">
      <c r="BA8656" s="164" t="s">
        <v>9030</v>
      </c>
      <c r="BB8656" s="164">
        <v>7.4379999999999997</v>
      </c>
      <c r="BC8656" s="82">
        <f t="shared" si="152"/>
        <v>8.999979999999999</v>
      </c>
    </row>
    <row r="8657" spans="53:55" x14ac:dyDescent="0.25">
      <c r="BA8657" s="164" t="s">
        <v>9031</v>
      </c>
      <c r="BB8657" s="164">
        <v>3.2639999999999998</v>
      </c>
      <c r="BC8657" s="82">
        <f t="shared" si="152"/>
        <v>3.9494399999999996</v>
      </c>
    </row>
    <row r="8658" spans="53:55" x14ac:dyDescent="0.25">
      <c r="BA8658" s="164" t="s">
        <v>9032</v>
      </c>
      <c r="BB8658" s="164">
        <v>3.306</v>
      </c>
      <c r="BC8658" s="82">
        <f t="shared" si="152"/>
        <v>4.0002599999999999</v>
      </c>
    </row>
    <row r="8659" spans="53:55" x14ac:dyDescent="0.25">
      <c r="BA8659" s="164" t="s">
        <v>9033</v>
      </c>
      <c r="BB8659" s="164">
        <v>3.2639999999999998</v>
      </c>
      <c r="BC8659" s="82">
        <f t="shared" si="152"/>
        <v>3.9494399999999996</v>
      </c>
    </row>
    <row r="8660" spans="53:55" x14ac:dyDescent="0.25">
      <c r="BA8660" s="164" t="s">
        <v>9034</v>
      </c>
      <c r="BB8660" s="164">
        <v>4.9169999999999998</v>
      </c>
      <c r="BC8660" s="82">
        <f t="shared" si="152"/>
        <v>5.9495699999999996</v>
      </c>
    </row>
    <row r="8661" spans="53:55" x14ac:dyDescent="0.25">
      <c r="BA8661" s="164" t="s">
        <v>9035</v>
      </c>
      <c r="BB8661" s="164">
        <v>3.306</v>
      </c>
      <c r="BC8661" s="82">
        <f t="shared" si="152"/>
        <v>4.0002599999999999</v>
      </c>
    </row>
    <row r="8662" spans="53:55" x14ac:dyDescent="0.25">
      <c r="BA8662" s="164" t="s">
        <v>9036</v>
      </c>
      <c r="BB8662" s="164">
        <v>2.4790000000000001</v>
      </c>
      <c r="BC8662" s="82">
        <f t="shared" si="152"/>
        <v>2.99959</v>
      </c>
    </row>
    <row r="8663" spans="53:55" x14ac:dyDescent="0.25">
      <c r="BA8663" s="164" t="s">
        <v>9037</v>
      </c>
      <c r="BB8663" s="164">
        <v>0.82599999999999996</v>
      </c>
      <c r="BC8663" s="82">
        <f t="shared" si="152"/>
        <v>0.9994599999999999</v>
      </c>
    </row>
    <row r="8664" spans="53:55" x14ac:dyDescent="0.25">
      <c r="BA8664" s="164" t="s">
        <v>9038</v>
      </c>
      <c r="BB8664" s="164">
        <v>1.653</v>
      </c>
      <c r="BC8664" s="82">
        <f t="shared" si="152"/>
        <v>2.00013</v>
      </c>
    </row>
    <row r="8665" spans="53:55" x14ac:dyDescent="0.25">
      <c r="BA8665" s="164" t="s">
        <v>9039</v>
      </c>
      <c r="BB8665" s="164">
        <v>0.82599999999999996</v>
      </c>
      <c r="BC8665" s="82">
        <f t="shared" si="152"/>
        <v>0.9994599999999999</v>
      </c>
    </row>
    <row r="8666" spans="53:55" x14ac:dyDescent="0.25">
      <c r="BA8666" s="164" t="s">
        <v>9040</v>
      </c>
      <c r="BB8666" s="164">
        <v>1.645</v>
      </c>
      <c r="BC8666" s="82">
        <f t="shared" si="152"/>
        <v>1.9904500000000001</v>
      </c>
    </row>
    <row r="8667" spans="53:55" x14ac:dyDescent="0.25">
      <c r="BA8667" s="164" t="s">
        <v>9041</v>
      </c>
      <c r="BB8667" s="164">
        <v>2.4790000000000001</v>
      </c>
      <c r="BC8667" s="82">
        <f t="shared" si="152"/>
        <v>2.99959</v>
      </c>
    </row>
    <row r="8668" spans="53:55" x14ac:dyDescent="0.25">
      <c r="BA8668" s="164" t="s">
        <v>9042</v>
      </c>
      <c r="BB8668" s="164">
        <v>4.9589999999999996</v>
      </c>
      <c r="BC8668" s="82">
        <f t="shared" si="152"/>
        <v>6.0003899999999994</v>
      </c>
    </row>
    <row r="8669" spans="53:55" x14ac:dyDescent="0.25">
      <c r="BA8669" s="164" t="s">
        <v>9043</v>
      </c>
      <c r="BB8669" s="164">
        <v>2.4790000000000001</v>
      </c>
      <c r="BC8669" s="82">
        <f t="shared" si="152"/>
        <v>2.99959</v>
      </c>
    </row>
    <row r="8670" spans="53:55" x14ac:dyDescent="0.25">
      <c r="BA8670" s="164" t="s">
        <v>9044</v>
      </c>
      <c r="BB8670" s="164">
        <v>2.4790000000000001</v>
      </c>
      <c r="BC8670" s="82">
        <f t="shared" si="152"/>
        <v>2.99959</v>
      </c>
    </row>
    <row r="8671" spans="53:55" x14ac:dyDescent="0.25">
      <c r="BA8671" s="164" t="s">
        <v>9045</v>
      </c>
      <c r="BB8671" s="164">
        <v>3.306</v>
      </c>
      <c r="BC8671" s="82">
        <f t="shared" si="152"/>
        <v>4.0002599999999999</v>
      </c>
    </row>
    <row r="8672" spans="53:55" x14ac:dyDescent="0.25">
      <c r="BA8672" s="164" t="s">
        <v>9046</v>
      </c>
      <c r="BB8672" s="164">
        <v>3.306</v>
      </c>
      <c r="BC8672" s="82">
        <f t="shared" si="152"/>
        <v>4.0002599999999999</v>
      </c>
    </row>
    <row r="8673" spans="53:55" x14ac:dyDescent="0.25">
      <c r="BA8673" s="164" t="s">
        <v>9047</v>
      </c>
      <c r="BB8673" s="164">
        <v>4.9589999999999996</v>
      </c>
      <c r="BC8673" s="82">
        <f t="shared" si="152"/>
        <v>6.0003899999999994</v>
      </c>
    </row>
    <row r="8674" spans="53:55" x14ac:dyDescent="0.25">
      <c r="BA8674" s="164" t="s">
        <v>9048</v>
      </c>
      <c r="BB8674" s="164">
        <v>3.306</v>
      </c>
      <c r="BC8674" s="82">
        <f t="shared" si="152"/>
        <v>4.0002599999999999</v>
      </c>
    </row>
    <row r="8675" spans="53:55" x14ac:dyDescent="0.25">
      <c r="BA8675" s="164" t="s">
        <v>9049</v>
      </c>
      <c r="BB8675" s="164">
        <v>4.1319999999999997</v>
      </c>
      <c r="BC8675" s="82">
        <f t="shared" si="152"/>
        <v>4.9997199999999991</v>
      </c>
    </row>
    <row r="8676" spans="53:55" x14ac:dyDescent="0.25">
      <c r="BA8676" s="164" t="s">
        <v>9050</v>
      </c>
      <c r="BB8676" s="164">
        <v>2.4790000000000001</v>
      </c>
      <c r="BC8676" s="82">
        <f t="shared" si="152"/>
        <v>2.99959</v>
      </c>
    </row>
    <row r="8677" spans="53:55" x14ac:dyDescent="0.25">
      <c r="BA8677" s="164" t="s">
        <v>9051</v>
      </c>
      <c r="BB8677" s="164">
        <v>2.4790000000000001</v>
      </c>
      <c r="BC8677" s="82">
        <f t="shared" si="152"/>
        <v>2.99959</v>
      </c>
    </row>
    <row r="8678" spans="53:55" x14ac:dyDescent="0.25">
      <c r="BA8678" s="164" t="s">
        <v>9052</v>
      </c>
      <c r="BB8678" s="164">
        <v>4.9169999999999998</v>
      </c>
      <c r="BC8678" s="82">
        <f t="shared" si="152"/>
        <v>5.9495699999999996</v>
      </c>
    </row>
    <row r="8679" spans="53:55" x14ac:dyDescent="0.25">
      <c r="BA8679" s="164" t="s">
        <v>9053</v>
      </c>
      <c r="BB8679" s="164">
        <v>1.653</v>
      </c>
      <c r="BC8679" s="82">
        <f t="shared" si="152"/>
        <v>2.00013</v>
      </c>
    </row>
    <row r="8680" spans="53:55" x14ac:dyDescent="0.25">
      <c r="BA8680" s="164" t="s">
        <v>9054</v>
      </c>
      <c r="BB8680" s="164">
        <v>4.1319999999999997</v>
      </c>
      <c r="BC8680" s="82">
        <f t="shared" si="152"/>
        <v>4.9997199999999991</v>
      </c>
    </row>
    <row r="8681" spans="53:55" x14ac:dyDescent="0.25">
      <c r="BA8681" s="164" t="s">
        <v>9055</v>
      </c>
      <c r="BB8681" s="164">
        <v>4.9589999999999996</v>
      </c>
      <c r="BC8681" s="82">
        <f t="shared" si="152"/>
        <v>6.0003899999999994</v>
      </c>
    </row>
    <row r="8682" spans="53:55" x14ac:dyDescent="0.25">
      <c r="BA8682" s="164" t="s">
        <v>9056</v>
      </c>
      <c r="BB8682" s="164">
        <v>2.4790000000000001</v>
      </c>
      <c r="BC8682" s="82">
        <f t="shared" si="152"/>
        <v>2.99959</v>
      </c>
    </row>
    <row r="8683" spans="53:55" x14ac:dyDescent="0.25">
      <c r="BA8683" s="164" t="s">
        <v>9057</v>
      </c>
      <c r="BB8683" s="164">
        <v>7.4379999999999997</v>
      </c>
      <c r="BC8683" s="82">
        <f t="shared" si="152"/>
        <v>8.999979999999999</v>
      </c>
    </row>
    <row r="8684" spans="53:55" x14ac:dyDescent="0.25">
      <c r="BA8684" s="164" t="s">
        <v>9058</v>
      </c>
      <c r="BB8684" s="164">
        <v>8.2650000000000006</v>
      </c>
      <c r="BC8684" s="82">
        <f t="shared" si="152"/>
        <v>10.00065</v>
      </c>
    </row>
    <row r="8685" spans="53:55" x14ac:dyDescent="0.25">
      <c r="BA8685" s="164" t="s">
        <v>9059</v>
      </c>
      <c r="BB8685" s="164">
        <v>9.0909999999999993</v>
      </c>
      <c r="BC8685" s="82">
        <f t="shared" si="152"/>
        <v>11.000109999999999</v>
      </c>
    </row>
    <row r="8686" spans="53:55" x14ac:dyDescent="0.25">
      <c r="BA8686" s="164" t="s">
        <v>9060</v>
      </c>
      <c r="BB8686" s="164">
        <v>4.1319999999999997</v>
      </c>
      <c r="BC8686" s="82">
        <f t="shared" si="152"/>
        <v>4.9997199999999991</v>
      </c>
    </row>
    <row r="8687" spans="53:55" x14ac:dyDescent="0.25">
      <c r="BA8687" s="164" t="s">
        <v>9061</v>
      </c>
      <c r="BB8687" s="164">
        <v>4.9589999999999996</v>
      </c>
      <c r="BC8687" s="82">
        <f t="shared" si="152"/>
        <v>6.0003899999999994</v>
      </c>
    </row>
    <row r="8688" spans="53:55" x14ac:dyDescent="0.25">
      <c r="BA8688" s="164" t="s">
        <v>9062</v>
      </c>
      <c r="BB8688" s="164">
        <v>5.7850000000000001</v>
      </c>
      <c r="BC8688" s="82">
        <f t="shared" si="152"/>
        <v>6.9998500000000003</v>
      </c>
    </row>
    <row r="8689" spans="53:55" x14ac:dyDescent="0.25">
      <c r="BA8689" s="164" t="s">
        <v>9063</v>
      </c>
      <c r="BB8689" s="164">
        <v>3.306</v>
      </c>
      <c r="BC8689" s="82">
        <f t="shared" si="152"/>
        <v>4.0002599999999999</v>
      </c>
    </row>
    <row r="8690" spans="53:55" x14ac:dyDescent="0.25">
      <c r="BA8690" s="164" t="s">
        <v>9064</v>
      </c>
      <c r="BB8690" s="164">
        <v>4.1319999999999997</v>
      </c>
      <c r="BC8690" s="82">
        <f t="shared" si="152"/>
        <v>4.9997199999999991</v>
      </c>
    </row>
    <row r="8691" spans="53:55" x14ac:dyDescent="0.25">
      <c r="BA8691" s="164" t="s">
        <v>9065</v>
      </c>
      <c r="BB8691" s="164">
        <v>6.57</v>
      </c>
      <c r="BC8691" s="82">
        <f t="shared" si="152"/>
        <v>7.9497</v>
      </c>
    </row>
    <row r="8692" spans="53:55" x14ac:dyDescent="0.25">
      <c r="BA8692" s="164" t="s">
        <v>9066</v>
      </c>
      <c r="BB8692" s="164">
        <v>4.9589999999999996</v>
      </c>
      <c r="BC8692" s="82">
        <f t="shared" si="152"/>
        <v>6.0003899999999994</v>
      </c>
    </row>
    <row r="8693" spans="53:55" x14ac:dyDescent="0.25">
      <c r="BA8693" s="164" t="s">
        <v>9067</v>
      </c>
      <c r="BB8693" s="164">
        <v>4.9589999999999996</v>
      </c>
      <c r="BC8693" s="82">
        <f t="shared" si="152"/>
        <v>6.0003899999999994</v>
      </c>
    </row>
    <row r="8694" spans="53:55" x14ac:dyDescent="0.25">
      <c r="BA8694" s="164" t="s">
        <v>9068</v>
      </c>
      <c r="BB8694" s="164">
        <v>6.6120000000000001</v>
      </c>
      <c r="BC8694" s="82">
        <f t="shared" si="152"/>
        <v>8.0005199999999999</v>
      </c>
    </row>
    <row r="8695" spans="53:55" x14ac:dyDescent="0.25">
      <c r="BA8695" s="164" t="s">
        <v>9069</v>
      </c>
      <c r="BB8695" s="164">
        <v>8.2650000000000006</v>
      </c>
      <c r="BC8695" s="82">
        <f t="shared" si="152"/>
        <v>10.00065</v>
      </c>
    </row>
    <row r="8696" spans="53:55" x14ac:dyDescent="0.25">
      <c r="BA8696" s="164" t="s">
        <v>9070</v>
      </c>
      <c r="BB8696" s="164">
        <v>13.223000000000001</v>
      </c>
      <c r="BC8696" s="82">
        <f t="shared" si="152"/>
        <v>15.999830000000001</v>
      </c>
    </row>
    <row r="8697" spans="53:55" x14ac:dyDescent="0.25">
      <c r="BA8697" s="164" t="s">
        <v>9071</v>
      </c>
      <c r="BB8697" s="164">
        <v>13.223000000000001</v>
      </c>
      <c r="BC8697" s="82">
        <f t="shared" si="152"/>
        <v>15.999830000000001</v>
      </c>
    </row>
    <row r="8698" spans="53:55" x14ac:dyDescent="0.25">
      <c r="BA8698" s="164" t="s">
        <v>9072</v>
      </c>
      <c r="BB8698" s="164">
        <v>10.744</v>
      </c>
      <c r="BC8698" s="82">
        <f t="shared" si="152"/>
        <v>13.00024</v>
      </c>
    </row>
    <row r="8699" spans="53:55" x14ac:dyDescent="0.25">
      <c r="BA8699" s="164" t="s">
        <v>9073</v>
      </c>
      <c r="BB8699" s="164">
        <v>11.57</v>
      </c>
      <c r="BC8699" s="82">
        <f t="shared" si="152"/>
        <v>13.999700000000001</v>
      </c>
    </row>
    <row r="8700" spans="53:55" x14ac:dyDescent="0.25">
      <c r="BA8700" s="164" t="s">
        <v>9074</v>
      </c>
      <c r="BB8700" s="164">
        <v>11.57</v>
      </c>
      <c r="BC8700" s="82">
        <f t="shared" si="152"/>
        <v>13.999700000000001</v>
      </c>
    </row>
    <row r="8701" spans="53:55" x14ac:dyDescent="0.25">
      <c r="BA8701" s="164" t="s">
        <v>9075</v>
      </c>
      <c r="BB8701" s="164">
        <v>3.306</v>
      </c>
      <c r="BC8701" s="82">
        <f t="shared" si="152"/>
        <v>4.0002599999999999</v>
      </c>
    </row>
    <row r="8702" spans="53:55" x14ac:dyDescent="0.25">
      <c r="BA8702" s="164" t="s">
        <v>9076</v>
      </c>
      <c r="BB8702" s="164">
        <v>3.306</v>
      </c>
      <c r="BC8702" s="82">
        <f t="shared" si="152"/>
        <v>4.0002599999999999</v>
      </c>
    </row>
    <row r="8703" spans="53:55" x14ac:dyDescent="0.25">
      <c r="BA8703" s="164" t="s">
        <v>9077</v>
      </c>
      <c r="BB8703" s="164">
        <v>3.306</v>
      </c>
      <c r="BC8703" s="82">
        <f t="shared" si="152"/>
        <v>4.0002599999999999</v>
      </c>
    </row>
    <row r="8704" spans="53:55" x14ac:dyDescent="0.25">
      <c r="BA8704" s="164" t="s">
        <v>9078</v>
      </c>
      <c r="BB8704" s="164">
        <v>8.2650000000000006</v>
      </c>
      <c r="BC8704" s="82">
        <f t="shared" si="152"/>
        <v>10.00065</v>
      </c>
    </row>
    <row r="8705" spans="53:55" x14ac:dyDescent="0.25">
      <c r="BA8705" s="164" t="s">
        <v>9079</v>
      </c>
      <c r="BB8705" s="164">
        <v>8.2650000000000006</v>
      </c>
      <c r="BC8705" s="82">
        <f t="shared" si="152"/>
        <v>10.00065</v>
      </c>
    </row>
    <row r="8706" spans="53:55" x14ac:dyDescent="0.25">
      <c r="BA8706" s="164" t="s">
        <v>9080</v>
      </c>
      <c r="BB8706" s="164">
        <v>8.2650000000000006</v>
      </c>
      <c r="BC8706" s="82">
        <f t="shared" si="152"/>
        <v>10.00065</v>
      </c>
    </row>
    <row r="8707" spans="53:55" x14ac:dyDescent="0.25">
      <c r="BA8707" s="164" t="s">
        <v>9081</v>
      </c>
      <c r="BB8707" s="164">
        <v>2.4790000000000001</v>
      </c>
      <c r="BC8707" s="82">
        <f t="shared" ref="BC8707:BC8770" si="153">BB8707*1.21</f>
        <v>2.99959</v>
      </c>
    </row>
    <row r="8708" spans="53:55" x14ac:dyDescent="0.25">
      <c r="BA8708" s="164" t="s">
        <v>9082</v>
      </c>
      <c r="BB8708" s="164">
        <v>1.653</v>
      </c>
      <c r="BC8708" s="82">
        <f t="shared" si="153"/>
        <v>2.00013</v>
      </c>
    </row>
    <row r="8709" spans="53:55" x14ac:dyDescent="0.25">
      <c r="BA8709" s="164" t="s">
        <v>9083</v>
      </c>
      <c r="BB8709" s="164">
        <v>8.2650000000000006</v>
      </c>
      <c r="BC8709" s="82">
        <f t="shared" si="153"/>
        <v>10.00065</v>
      </c>
    </row>
    <row r="8710" spans="53:55" x14ac:dyDescent="0.25">
      <c r="BA8710" s="164" t="s">
        <v>9084</v>
      </c>
      <c r="BB8710" s="164">
        <v>6.57</v>
      </c>
      <c r="BC8710" s="82">
        <f t="shared" si="153"/>
        <v>7.9497</v>
      </c>
    </row>
    <row r="8711" spans="53:55" x14ac:dyDescent="0.25">
      <c r="BA8711" s="164" t="s">
        <v>9085</v>
      </c>
      <c r="BB8711" s="164">
        <v>9.0909999999999993</v>
      </c>
      <c r="BC8711" s="82">
        <f t="shared" si="153"/>
        <v>11.000109999999999</v>
      </c>
    </row>
    <row r="8712" spans="53:55" x14ac:dyDescent="0.25">
      <c r="BA8712" s="164" t="s">
        <v>9086</v>
      </c>
      <c r="BB8712" s="164">
        <v>9.0909999999999993</v>
      </c>
      <c r="BC8712" s="82">
        <f t="shared" si="153"/>
        <v>11.000109999999999</v>
      </c>
    </row>
    <row r="8713" spans="53:55" x14ac:dyDescent="0.25">
      <c r="BA8713" s="164" t="s">
        <v>9087</v>
      </c>
      <c r="BB8713" s="164">
        <v>5.7850000000000001</v>
      </c>
      <c r="BC8713" s="82">
        <f t="shared" si="153"/>
        <v>6.9998500000000003</v>
      </c>
    </row>
    <row r="8714" spans="53:55" x14ac:dyDescent="0.25">
      <c r="BA8714" s="164" t="s">
        <v>9088</v>
      </c>
      <c r="BB8714" s="164">
        <v>8.2650000000000006</v>
      </c>
      <c r="BC8714" s="82">
        <f t="shared" si="153"/>
        <v>10.00065</v>
      </c>
    </row>
    <row r="8715" spans="53:55" x14ac:dyDescent="0.25">
      <c r="BA8715" s="164" t="s">
        <v>9089</v>
      </c>
      <c r="BB8715" s="164">
        <v>14.875999999999999</v>
      </c>
      <c r="BC8715" s="82">
        <f t="shared" si="153"/>
        <v>17.999959999999998</v>
      </c>
    </row>
    <row r="8716" spans="53:55" x14ac:dyDescent="0.25">
      <c r="BA8716" s="164" t="s">
        <v>9090</v>
      </c>
      <c r="BB8716" s="164">
        <v>26.446000000000002</v>
      </c>
      <c r="BC8716" s="82">
        <f t="shared" si="153"/>
        <v>31.999660000000002</v>
      </c>
    </row>
    <row r="8717" spans="53:55" x14ac:dyDescent="0.25">
      <c r="BA8717" s="164" t="s">
        <v>9091</v>
      </c>
      <c r="BB8717" s="164">
        <v>17.355</v>
      </c>
      <c r="BC8717" s="82">
        <f t="shared" si="153"/>
        <v>20.999549999999999</v>
      </c>
    </row>
    <row r="8718" spans="53:55" x14ac:dyDescent="0.25">
      <c r="BA8718" s="164" t="s">
        <v>9092</v>
      </c>
      <c r="BB8718" s="164">
        <v>19.007999999999999</v>
      </c>
      <c r="BC8718" s="82">
        <f t="shared" si="153"/>
        <v>22.999679999999998</v>
      </c>
    </row>
    <row r="8719" spans="53:55" x14ac:dyDescent="0.25">
      <c r="BA8719" s="164" t="s">
        <v>9093</v>
      </c>
      <c r="BB8719" s="164">
        <v>20.661000000000001</v>
      </c>
      <c r="BC8719" s="82">
        <f t="shared" si="153"/>
        <v>24.99981</v>
      </c>
    </row>
    <row r="8720" spans="53:55" x14ac:dyDescent="0.25">
      <c r="BA8720" s="164" t="s">
        <v>9094</v>
      </c>
      <c r="BB8720" s="164">
        <v>7.3970000000000002</v>
      </c>
      <c r="BC8720" s="82">
        <f t="shared" si="153"/>
        <v>8.9503699999999995</v>
      </c>
    </row>
    <row r="8721" spans="53:55" x14ac:dyDescent="0.25">
      <c r="BA8721" s="164" t="s">
        <v>9095</v>
      </c>
      <c r="BB8721" s="164">
        <v>3.306</v>
      </c>
      <c r="BC8721" s="82">
        <f t="shared" si="153"/>
        <v>4.0002599999999999</v>
      </c>
    </row>
    <row r="8722" spans="53:55" x14ac:dyDescent="0.25">
      <c r="BA8722" s="164" t="s">
        <v>9096</v>
      </c>
      <c r="BB8722" s="164">
        <v>4.9589999999999996</v>
      </c>
      <c r="BC8722" s="82">
        <f t="shared" si="153"/>
        <v>6.0003899999999994</v>
      </c>
    </row>
    <row r="8723" spans="53:55" x14ac:dyDescent="0.25">
      <c r="BA8723" s="164" t="s">
        <v>9097</v>
      </c>
      <c r="BB8723" s="164">
        <v>10.702</v>
      </c>
      <c r="BC8723" s="82">
        <f t="shared" si="153"/>
        <v>12.94942</v>
      </c>
    </row>
    <row r="8724" spans="53:55" x14ac:dyDescent="0.25">
      <c r="BA8724" s="164" t="s">
        <v>9098</v>
      </c>
      <c r="BB8724" s="164">
        <v>6.6120000000000001</v>
      </c>
      <c r="BC8724" s="82">
        <f t="shared" si="153"/>
        <v>8.0005199999999999</v>
      </c>
    </row>
    <row r="8725" spans="53:55" x14ac:dyDescent="0.25">
      <c r="BA8725" s="164" t="s">
        <v>9099</v>
      </c>
      <c r="BB8725" s="164">
        <v>3.306</v>
      </c>
      <c r="BC8725" s="82">
        <f t="shared" si="153"/>
        <v>4.0002599999999999</v>
      </c>
    </row>
    <row r="8726" spans="53:55" x14ac:dyDescent="0.25">
      <c r="BA8726" s="164" t="s">
        <v>9100</v>
      </c>
      <c r="BB8726" s="164">
        <v>6.6120000000000001</v>
      </c>
      <c r="BC8726" s="82">
        <f t="shared" si="153"/>
        <v>8.0005199999999999</v>
      </c>
    </row>
    <row r="8727" spans="53:55" x14ac:dyDescent="0.25">
      <c r="BA8727" s="164" t="s">
        <v>9101</v>
      </c>
      <c r="BB8727" s="164">
        <v>2.4790000000000001</v>
      </c>
      <c r="BC8727" s="82">
        <f t="shared" si="153"/>
        <v>2.99959</v>
      </c>
    </row>
    <row r="8728" spans="53:55" x14ac:dyDescent="0.25">
      <c r="BA8728" s="164" t="s">
        <v>9102</v>
      </c>
      <c r="BB8728" s="164">
        <v>2.4790000000000001</v>
      </c>
      <c r="BC8728" s="82">
        <f t="shared" si="153"/>
        <v>2.99959</v>
      </c>
    </row>
    <row r="8729" spans="53:55" x14ac:dyDescent="0.25">
      <c r="BA8729" s="164" t="s">
        <v>9103</v>
      </c>
      <c r="BB8729" s="164">
        <v>10.744</v>
      </c>
      <c r="BC8729" s="82">
        <f t="shared" si="153"/>
        <v>13.00024</v>
      </c>
    </row>
    <row r="8730" spans="53:55" x14ac:dyDescent="0.25">
      <c r="BA8730" s="164" t="s">
        <v>9104</v>
      </c>
      <c r="BB8730" s="164">
        <v>13.223000000000001</v>
      </c>
      <c r="BC8730" s="82">
        <f t="shared" si="153"/>
        <v>15.999830000000001</v>
      </c>
    </row>
    <row r="8731" spans="53:55" x14ac:dyDescent="0.25">
      <c r="BA8731" s="164" t="s">
        <v>9105</v>
      </c>
      <c r="BB8731" s="164">
        <v>7.4379999999999997</v>
      </c>
      <c r="BC8731" s="82">
        <f t="shared" si="153"/>
        <v>8.999979999999999</v>
      </c>
    </row>
    <row r="8732" spans="53:55" x14ac:dyDescent="0.25">
      <c r="BA8732" s="164" t="s">
        <v>9106</v>
      </c>
      <c r="BB8732" s="164">
        <v>7.4379999999999997</v>
      </c>
      <c r="BC8732" s="82">
        <f t="shared" si="153"/>
        <v>8.999979999999999</v>
      </c>
    </row>
    <row r="8733" spans="53:55" x14ac:dyDescent="0.25">
      <c r="BA8733" s="164" t="s">
        <v>9107</v>
      </c>
      <c r="BB8733" s="164">
        <v>21.488</v>
      </c>
      <c r="BC8733" s="82">
        <f t="shared" si="153"/>
        <v>26.00048</v>
      </c>
    </row>
    <row r="8734" spans="53:55" x14ac:dyDescent="0.25">
      <c r="BA8734" s="164" t="s">
        <v>9108</v>
      </c>
      <c r="BB8734" s="164">
        <v>14.05</v>
      </c>
      <c r="BC8734" s="82">
        <f t="shared" si="153"/>
        <v>17.000499999999999</v>
      </c>
    </row>
    <row r="8735" spans="53:55" x14ac:dyDescent="0.25">
      <c r="BA8735" s="164" t="s">
        <v>9109</v>
      </c>
      <c r="BB8735" s="164">
        <v>6.6120000000000001</v>
      </c>
      <c r="BC8735" s="82">
        <f t="shared" si="153"/>
        <v>8.0005199999999999</v>
      </c>
    </row>
    <row r="8736" spans="53:55" x14ac:dyDescent="0.25">
      <c r="BA8736" s="164" t="s">
        <v>9110</v>
      </c>
      <c r="BB8736" s="164">
        <v>23.140999999999998</v>
      </c>
      <c r="BC8736" s="82">
        <f t="shared" si="153"/>
        <v>28.000609999999998</v>
      </c>
    </row>
    <row r="8737" spans="53:55" x14ac:dyDescent="0.25">
      <c r="BA8737" s="164" t="s">
        <v>9111</v>
      </c>
      <c r="BB8737" s="164">
        <v>40.908999999999999</v>
      </c>
      <c r="BC8737" s="82">
        <f t="shared" si="153"/>
        <v>49.499890000000001</v>
      </c>
    </row>
    <row r="8738" spans="53:55" x14ac:dyDescent="0.25">
      <c r="BA8738" s="164" t="s">
        <v>9112</v>
      </c>
      <c r="BB8738" s="164">
        <v>39.668999999999997</v>
      </c>
      <c r="BC8738" s="82">
        <f t="shared" si="153"/>
        <v>47.999489999999994</v>
      </c>
    </row>
    <row r="8739" spans="53:55" x14ac:dyDescent="0.25">
      <c r="BA8739" s="164" t="s">
        <v>9113</v>
      </c>
      <c r="BB8739" s="164">
        <v>24.792999999999999</v>
      </c>
      <c r="BC8739" s="82">
        <f t="shared" si="153"/>
        <v>29.999529999999996</v>
      </c>
    </row>
    <row r="8740" spans="53:55" x14ac:dyDescent="0.25">
      <c r="BA8740" s="164" t="s">
        <v>9114</v>
      </c>
      <c r="BB8740" s="164">
        <v>33.884</v>
      </c>
      <c r="BC8740" s="82">
        <f t="shared" si="153"/>
        <v>40.999639999999999</v>
      </c>
    </row>
    <row r="8741" spans="53:55" x14ac:dyDescent="0.25">
      <c r="BA8741" s="164" t="s">
        <v>9115</v>
      </c>
      <c r="BB8741" s="164">
        <v>23.140999999999998</v>
      </c>
      <c r="BC8741" s="82">
        <f t="shared" si="153"/>
        <v>28.000609999999998</v>
      </c>
    </row>
    <row r="8742" spans="53:55" x14ac:dyDescent="0.25">
      <c r="BA8742" s="164" t="s">
        <v>9116</v>
      </c>
      <c r="BB8742" s="164">
        <v>18.181999999999999</v>
      </c>
      <c r="BC8742" s="82">
        <f t="shared" si="153"/>
        <v>22.000219999999999</v>
      </c>
    </row>
    <row r="8743" spans="53:55" x14ac:dyDescent="0.25">
      <c r="BA8743" s="164" t="s">
        <v>9117</v>
      </c>
      <c r="BB8743" s="164">
        <v>23.966999999999999</v>
      </c>
      <c r="BC8743" s="82">
        <f t="shared" si="153"/>
        <v>29.000069999999997</v>
      </c>
    </row>
    <row r="8744" spans="53:55" x14ac:dyDescent="0.25">
      <c r="BA8744" s="164" t="s">
        <v>9118</v>
      </c>
      <c r="BB8744" s="164">
        <v>14.875999999999999</v>
      </c>
      <c r="BC8744" s="82">
        <f t="shared" si="153"/>
        <v>17.999959999999998</v>
      </c>
    </row>
    <row r="8745" spans="53:55" x14ac:dyDescent="0.25">
      <c r="BA8745" s="164" t="s">
        <v>9119</v>
      </c>
      <c r="BB8745" s="164">
        <v>28.925999999999998</v>
      </c>
      <c r="BC8745" s="82">
        <f t="shared" si="153"/>
        <v>35.000459999999997</v>
      </c>
    </row>
    <row r="8746" spans="53:55" x14ac:dyDescent="0.25">
      <c r="BA8746" s="164" t="s">
        <v>9120</v>
      </c>
      <c r="BB8746" s="164">
        <v>45.454999999999998</v>
      </c>
      <c r="BC8746" s="82">
        <f t="shared" si="153"/>
        <v>55.000549999999997</v>
      </c>
    </row>
    <row r="8747" spans="53:55" x14ac:dyDescent="0.25">
      <c r="BA8747" s="164" t="s">
        <v>9121</v>
      </c>
      <c r="BB8747" s="164">
        <v>37.19</v>
      </c>
      <c r="BC8747" s="82">
        <f t="shared" si="153"/>
        <v>44.999899999999997</v>
      </c>
    </row>
    <row r="8748" spans="53:55" x14ac:dyDescent="0.25">
      <c r="BA8748" s="164" t="s">
        <v>9122</v>
      </c>
      <c r="BB8748" s="164">
        <v>7.4379999999999997</v>
      </c>
      <c r="BC8748" s="82">
        <f t="shared" si="153"/>
        <v>8.999979999999999</v>
      </c>
    </row>
    <row r="8749" spans="53:55" x14ac:dyDescent="0.25">
      <c r="BA8749" s="164" t="s">
        <v>9123</v>
      </c>
      <c r="BB8749" s="164">
        <v>4.9589999999999996</v>
      </c>
      <c r="BC8749" s="82">
        <f t="shared" si="153"/>
        <v>6.0003899999999994</v>
      </c>
    </row>
    <row r="8750" spans="53:55" x14ac:dyDescent="0.25">
      <c r="BA8750" s="164" t="s">
        <v>9124</v>
      </c>
      <c r="BB8750" s="164">
        <v>14.875999999999999</v>
      </c>
      <c r="BC8750" s="82">
        <f t="shared" si="153"/>
        <v>17.999959999999998</v>
      </c>
    </row>
    <row r="8751" spans="53:55" x14ac:dyDescent="0.25">
      <c r="BA8751" s="164" t="s">
        <v>9125</v>
      </c>
      <c r="BB8751" s="164">
        <v>6.6120000000000001</v>
      </c>
      <c r="BC8751" s="82">
        <f t="shared" si="153"/>
        <v>8.0005199999999999</v>
      </c>
    </row>
    <row r="8752" spans="53:55" x14ac:dyDescent="0.25">
      <c r="BA8752" s="164" t="s">
        <v>9126</v>
      </c>
      <c r="BB8752" s="164">
        <v>8.2650000000000006</v>
      </c>
      <c r="BC8752" s="82">
        <f t="shared" si="153"/>
        <v>10.00065</v>
      </c>
    </row>
    <row r="8753" spans="53:55" x14ac:dyDescent="0.25">
      <c r="BA8753" s="164" t="s">
        <v>9127</v>
      </c>
      <c r="BB8753" s="164">
        <v>12.397</v>
      </c>
      <c r="BC8753" s="82">
        <f t="shared" si="153"/>
        <v>15.00037</v>
      </c>
    </row>
    <row r="8754" spans="53:55" x14ac:dyDescent="0.25">
      <c r="BA8754" s="164" t="s">
        <v>9128</v>
      </c>
      <c r="BB8754" s="164">
        <v>12.397</v>
      </c>
      <c r="BC8754" s="82">
        <f t="shared" si="153"/>
        <v>15.00037</v>
      </c>
    </row>
    <row r="8755" spans="53:55" x14ac:dyDescent="0.25">
      <c r="BA8755" s="164" t="s">
        <v>9129</v>
      </c>
      <c r="BB8755" s="164">
        <v>13.223000000000001</v>
      </c>
      <c r="BC8755" s="82">
        <f t="shared" si="153"/>
        <v>15.999830000000001</v>
      </c>
    </row>
    <row r="8756" spans="53:55" x14ac:dyDescent="0.25">
      <c r="BA8756" s="164" t="s">
        <v>9130</v>
      </c>
      <c r="BB8756" s="164">
        <v>28.925999999999998</v>
      </c>
      <c r="BC8756" s="82">
        <f t="shared" si="153"/>
        <v>35.000459999999997</v>
      </c>
    </row>
    <row r="8757" spans="53:55" x14ac:dyDescent="0.25">
      <c r="BA8757" s="164" t="s">
        <v>9131</v>
      </c>
      <c r="BB8757" s="164">
        <v>36.363999999999997</v>
      </c>
      <c r="BC8757" s="82">
        <f t="shared" si="153"/>
        <v>44.000439999999998</v>
      </c>
    </row>
    <row r="8758" spans="53:55" x14ac:dyDescent="0.25">
      <c r="BA8758" s="164" t="s">
        <v>9132</v>
      </c>
      <c r="BB8758" s="164">
        <v>30.579000000000001</v>
      </c>
      <c r="BC8758" s="82">
        <f t="shared" si="153"/>
        <v>37.000590000000003</v>
      </c>
    </row>
    <row r="8759" spans="53:55" x14ac:dyDescent="0.25">
      <c r="BA8759" s="164" t="s">
        <v>9133</v>
      </c>
      <c r="BB8759" s="164">
        <v>57.024999999999999</v>
      </c>
      <c r="BC8759" s="82">
        <f t="shared" si="153"/>
        <v>69.000249999999994</v>
      </c>
    </row>
    <row r="8760" spans="53:55" x14ac:dyDescent="0.25">
      <c r="BA8760" s="164" t="s">
        <v>9134</v>
      </c>
      <c r="BB8760" s="164">
        <v>17.355</v>
      </c>
      <c r="BC8760" s="82">
        <f t="shared" si="153"/>
        <v>20.999549999999999</v>
      </c>
    </row>
    <row r="8761" spans="53:55" x14ac:dyDescent="0.25">
      <c r="BA8761" s="164" t="s">
        <v>9135</v>
      </c>
      <c r="BB8761" s="164">
        <v>26.446000000000002</v>
      </c>
      <c r="BC8761" s="82">
        <f t="shared" si="153"/>
        <v>31.999660000000002</v>
      </c>
    </row>
    <row r="8762" spans="53:55" x14ac:dyDescent="0.25">
      <c r="BA8762" s="164" t="s">
        <v>9136</v>
      </c>
      <c r="BB8762" s="164">
        <v>13.223000000000001</v>
      </c>
      <c r="BC8762" s="82">
        <f t="shared" si="153"/>
        <v>15.999830000000001</v>
      </c>
    </row>
    <row r="8763" spans="53:55" x14ac:dyDescent="0.25">
      <c r="BA8763" s="164" t="s">
        <v>9137</v>
      </c>
      <c r="BB8763" s="164">
        <v>20.661000000000001</v>
      </c>
      <c r="BC8763" s="82">
        <f t="shared" si="153"/>
        <v>24.99981</v>
      </c>
    </row>
    <row r="8764" spans="53:55" x14ac:dyDescent="0.25">
      <c r="BA8764" s="164" t="s">
        <v>9138</v>
      </c>
      <c r="BB8764" s="164">
        <v>26.446000000000002</v>
      </c>
      <c r="BC8764" s="82">
        <f t="shared" si="153"/>
        <v>31.999660000000002</v>
      </c>
    </row>
    <row r="8765" spans="53:55" x14ac:dyDescent="0.25">
      <c r="BA8765" s="164" t="s">
        <v>9139</v>
      </c>
      <c r="BB8765" s="164">
        <v>7.4379999999999997</v>
      </c>
      <c r="BC8765" s="82">
        <f t="shared" si="153"/>
        <v>8.999979999999999</v>
      </c>
    </row>
    <row r="8766" spans="53:55" x14ac:dyDescent="0.25">
      <c r="BA8766" s="164" t="s">
        <v>9140</v>
      </c>
      <c r="BB8766" s="164">
        <v>7.3970000000000002</v>
      </c>
      <c r="BC8766" s="82">
        <f t="shared" si="153"/>
        <v>8.9503699999999995</v>
      </c>
    </row>
    <row r="8767" spans="53:55" x14ac:dyDescent="0.25">
      <c r="BA8767" s="164" t="s">
        <v>9141</v>
      </c>
      <c r="BB8767" s="164">
        <v>4.9589999999999996</v>
      </c>
      <c r="BC8767" s="82">
        <f t="shared" si="153"/>
        <v>6.0003899999999994</v>
      </c>
    </row>
    <row r="8768" spans="53:55" x14ac:dyDescent="0.25">
      <c r="BA8768" s="164" t="s">
        <v>9142</v>
      </c>
      <c r="BB8768" s="164">
        <v>6.6120000000000001</v>
      </c>
      <c r="BC8768" s="82">
        <f t="shared" si="153"/>
        <v>8.0005199999999999</v>
      </c>
    </row>
    <row r="8769" spans="53:55" x14ac:dyDescent="0.25">
      <c r="BA8769" s="164" t="s">
        <v>9143</v>
      </c>
      <c r="BB8769" s="164">
        <v>6.57</v>
      </c>
      <c r="BC8769" s="82">
        <f t="shared" si="153"/>
        <v>7.9497</v>
      </c>
    </row>
    <row r="8770" spans="53:55" x14ac:dyDescent="0.25">
      <c r="BA8770" s="164" t="s">
        <v>9144</v>
      </c>
      <c r="BB8770" s="164">
        <v>9.8759999999999994</v>
      </c>
      <c r="BC8770" s="82">
        <f t="shared" si="153"/>
        <v>11.949959999999999</v>
      </c>
    </row>
    <row r="8771" spans="53:55" x14ac:dyDescent="0.25">
      <c r="BA8771" s="164" t="s">
        <v>9145</v>
      </c>
      <c r="BB8771" s="164">
        <v>9.0909999999999993</v>
      </c>
      <c r="BC8771" s="82">
        <f t="shared" ref="BC8771:BC8834" si="154">BB8771*1.21</f>
        <v>11.000109999999999</v>
      </c>
    </row>
    <row r="8772" spans="53:55" x14ac:dyDescent="0.25">
      <c r="BA8772" s="164" t="s">
        <v>9146</v>
      </c>
      <c r="BB8772" s="164">
        <v>7.3970000000000002</v>
      </c>
      <c r="BC8772" s="82">
        <f t="shared" si="154"/>
        <v>8.9503699999999995</v>
      </c>
    </row>
    <row r="8773" spans="53:55" x14ac:dyDescent="0.25">
      <c r="BA8773" s="164" t="s">
        <v>9147</v>
      </c>
      <c r="BB8773" s="164">
        <v>7.4379999999999997</v>
      </c>
      <c r="BC8773" s="82">
        <f t="shared" si="154"/>
        <v>8.999979999999999</v>
      </c>
    </row>
    <row r="8774" spans="53:55" x14ac:dyDescent="0.25">
      <c r="BA8774" s="164" t="s">
        <v>9148</v>
      </c>
      <c r="BB8774" s="164">
        <v>4.9589999999999996</v>
      </c>
      <c r="BC8774" s="82">
        <f t="shared" si="154"/>
        <v>6.0003899999999994</v>
      </c>
    </row>
    <row r="8775" spans="53:55" x14ac:dyDescent="0.25">
      <c r="BA8775" s="164" t="s">
        <v>9149</v>
      </c>
      <c r="BB8775" s="164">
        <v>9.9169999999999998</v>
      </c>
      <c r="BC8775" s="82">
        <f t="shared" si="154"/>
        <v>11.99957</v>
      </c>
    </row>
    <row r="8776" spans="53:55" x14ac:dyDescent="0.25">
      <c r="BA8776" s="164" t="s">
        <v>9150</v>
      </c>
      <c r="BB8776" s="164">
        <v>9.0909999999999993</v>
      </c>
      <c r="BC8776" s="82">
        <f t="shared" si="154"/>
        <v>11.000109999999999</v>
      </c>
    </row>
    <row r="8777" spans="53:55" x14ac:dyDescent="0.25">
      <c r="BA8777" s="164" t="s">
        <v>9151</v>
      </c>
      <c r="BB8777" s="164">
        <v>8.2650000000000006</v>
      </c>
      <c r="BC8777" s="82">
        <f t="shared" si="154"/>
        <v>10.00065</v>
      </c>
    </row>
    <row r="8778" spans="53:55" x14ac:dyDescent="0.25">
      <c r="BA8778" s="164" t="s">
        <v>9152</v>
      </c>
      <c r="BB8778" s="164">
        <v>9.0909999999999993</v>
      </c>
      <c r="BC8778" s="82">
        <f t="shared" si="154"/>
        <v>11.000109999999999</v>
      </c>
    </row>
    <row r="8779" spans="53:55" x14ac:dyDescent="0.25">
      <c r="BA8779" s="164" t="s">
        <v>9153</v>
      </c>
      <c r="BB8779" s="164">
        <v>1.653</v>
      </c>
      <c r="BC8779" s="82">
        <f t="shared" si="154"/>
        <v>2.00013</v>
      </c>
    </row>
    <row r="8780" spans="53:55" x14ac:dyDescent="0.25">
      <c r="BA8780" s="164" t="s">
        <v>9154</v>
      </c>
      <c r="BB8780" s="164">
        <v>1.653</v>
      </c>
      <c r="BC8780" s="82">
        <f t="shared" si="154"/>
        <v>2.00013</v>
      </c>
    </row>
    <row r="8781" spans="53:55" x14ac:dyDescent="0.25">
      <c r="BA8781" s="164" t="s">
        <v>9155</v>
      </c>
      <c r="BB8781" s="164">
        <v>1.653</v>
      </c>
      <c r="BC8781" s="82">
        <f t="shared" si="154"/>
        <v>2.00013</v>
      </c>
    </row>
    <row r="8782" spans="53:55" x14ac:dyDescent="0.25">
      <c r="BA8782" s="164" t="s">
        <v>9156</v>
      </c>
      <c r="BB8782" s="164">
        <v>1.653</v>
      </c>
      <c r="BC8782" s="82">
        <f t="shared" si="154"/>
        <v>2.00013</v>
      </c>
    </row>
    <row r="8783" spans="53:55" x14ac:dyDescent="0.25">
      <c r="BA8783" s="164" t="s">
        <v>9157</v>
      </c>
      <c r="BB8783" s="164">
        <v>4.1319999999999997</v>
      </c>
      <c r="BC8783" s="82">
        <f t="shared" si="154"/>
        <v>4.9997199999999991</v>
      </c>
    </row>
    <row r="8784" spans="53:55" x14ac:dyDescent="0.25">
      <c r="BA8784" s="164" t="s">
        <v>9158</v>
      </c>
      <c r="BB8784" s="164">
        <v>4.9589999999999996</v>
      </c>
      <c r="BC8784" s="82">
        <f t="shared" si="154"/>
        <v>6.0003899999999994</v>
      </c>
    </row>
    <row r="8785" spans="53:55" x14ac:dyDescent="0.25">
      <c r="BA8785" s="164" t="s">
        <v>9159</v>
      </c>
      <c r="BB8785" s="164">
        <v>4.1319999999999997</v>
      </c>
      <c r="BC8785" s="82">
        <f t="shared" si="154"/>
        <v>4.9997199999999991</v>
      </c>
    </row>
    <row r="8786" spans="53:55" x14ac:dyDescent="0.25">
      <c r="BA8786" s="164" t="s">
        <v>9160</v>
      </c>
      <c r="BB8786" s="164">
        <v>1.653</v>
      </c>
      <c r="BC8786" s="82">
        <f t="shared" si="154"/>
        <v>2.00013</v>
      </c>
    </row>
    <row r="8787" spans="53:55" x14ac:dyDescent="0.25">
      <c r="BA8787" s="164" t="s">
        <v>9161</v>
      </c>
      <c r="BB8787" s="164">
        <v>1.653</v>
      </c>
      <c r="BC8787" s="82">
        <f t="shared" si="154"/>
        <v>2.00013</v>
      </c>
    </row>
    <row r="8788" spans="53:55" x14ac:dyDescent="0.25">
      <c r="BA8788" s="164" t="s">
        <v>9162</v>
      </c>
      <c r="BB8788" s="164">
        <v>1.653</v>
      </c>
      <c r="BC8788" s="82">
        <f t="shared" si="154"/>
        <v>2.00013</v>
      </c>
    </row>
    <row r="8789" spans="53:55" x14ac:dyDescent="0.25">
      <c r="BA8789" s="164" t="s">
        <v>9163</v>
      </c>
      <c r="BB8789" s="164">
        <v>3.306</v>
      </c>
      <c r="BC8789" s="82">
        <f t="shared" si="154"/>
        <v>4.0002599999999999</v>
      </c>
    </row>
    <row r="8790" spans="53:55" x14ac:dyDescent="0.25">
      <c r="BA8790" s="164" t="s">
        <v>9164</v>
      </c>
      <c r="BB8790" s="164">
        <v>7.4379999999999997</v>
      </c>
      <c r="BC8790" s="82">
        <f t="shared" si="154"/>
        <v>8.999979999999999</v>
      </c>
    </row>
    <row r="8791" spans="53:55" x14ac:dyDescent="0.25">
      <c r="BA8791" s="164" t="s">
        <v>9165</v>
      </c>
      <c r="BB8791" s="164">
        <v>10.744</v>
      </c>
      <c r="BC8791" s="82">
        <f t="shared" si="154"/>
        <v>13.00024</v>
      </c>
    </row>
    <row r="8792" spans="53:55" x14ac:dyDescent="0.25">
      <c r="BA8792" s="164" t="s">
        <v>9166</v>
      </c>
      <c r="BB8792" s="164">
        <v>15.702999999999999</v>
      </c>
      <c r="BC8792" s="82">
        <f t="shared" si="154"/>
        <v>19.000629999999997</v>
      </c>
    </row>
    <row r="8793" spans="53:55" x14ac:dyDescent="0.25">
      <c r="BA8793" s="164" t="s">
        <v>9167</v>
      </c>
      <c r="BB8793" s="164">
        <v>21.488</v>
      </c>
      <c r="BC8793" s="82">
        <f t="shared" si="154"/>
        <v>26.00048</v>
      </c>
    </row>
    <row r="8794" spans="53:55" x14ac:dyDescent="0.25">
      <c r="BA8794" s="164" t="s">
        <v>9168</v>
      </c>
      <c r="BB8794" s="164">
        <v>29.751999999999999</v>
      </c>
      <c r="BC8794" s="82">
        <f t="shared" si="154"/>
        <v>35.999919999999996</v>
      </c>
    </row>
    <row r="8795" spans="53:55" x14ac:dyDescent="0.25">
      <c r="BA8795" s="164" t="s">
        <v>9169</v>
      </c>
      <c r="BB8795" s="164">
        <v>5.7850000000000001</v>
      </c>
      <c r="BC8795" s="82">
        <f t="shared" si="154"/>
        <v>6.9998500000000003</v>
      </c>
    </row>
    <row r="8796" spans="53:55" x14ac:dyDescent="0.25">
      <c r="BA8796" s="164" t="s">
        <v>9170</v>
      </c>
      <c r="BB8796" s="164">
        <v>4.9589999999999996</v>
      </c>
      <c r="BC8796" s="82">
        <f t="shared" si="154"/>
        <v>6.0003899999999994</v>
      </c>
    </row>
    <row r="8797" spans="53:55" x14ac:dyDescent="0.25">
      <c r="BA8797" s="164" t="s">
        <v>9171</v>
      </c>
      <c r="BB8797" s="164">
        <v>4.9589999999999996</v>
      </c>
      <c r="BC8797" s="82">
        <f t="shared" si="154"/>
        <v>6.0003899999999994</v>
      </c>
    </row>
    <row r="8798" spans="53:55" x14ac:dyDescent="0.25">
      <c r="BA8798" s="164" t="s">
        <v>9172</v>
      </c>
      <c r="BB8798" s="164">
        <v>10.744</v>
      </c>
      <c r="BC8798" s="82">
        <f t="shared" si="154"/>
        <v>13.00024</v>
      </c>
    </row>
    <row r="8799" spans="53:55" x14ac:dyDescent="0.25">
      <c r="BA8799" s="164" t="s">
        <v>9173</v>
      </c>
      <c r="BB8799" s="164">
        <v>6.6120000000000001</v>
      </c>
      <c r="BC8799" s="82">
        <f t="shared" si="154"/>
        <v>8.0005199999999999</v>
      </c>
    </row>
    <row r="8800" spans="53:55" x14ac:dyDescent="0.25">
      <c r="BA8800" s="164" t="s">
        <v>9174</v>
      </c>
      <c r="BB8800" s="164">
        <v>6.6120000000000001</v>
      </c>
      <c r="BC8800" s="82">
        <f t="shared" si="154"/>
        <v>8.0005199999999999</v>
      </c>
    </row>
    <row r="8801" spans="53:55" x14ac:dyDescent="0.25">
      <c r="BA8801" s="164" t="s">
        <v>9175</v>
      </c>
      <c r="BB8801" s="164">
        <v>9.0909999999999993</v>
      </c>
      <c r="BC8801" s="82">
        <f t="shared" si="154"/>
        <v>11.000109999999999</v>
      </c>
    </row>
    <row r="8802" spans="53:55" x14ac:dyDescent="0.25">
      <c r="BA8802" s="164" t="s">
        <v>9176</v>
      </c>
      <c r="BB8802" s="164">
        <v>8.2650000000000006</v>
      </c>
      <c r="BC8802" s="82">
        <f t="shared" si="154"/>
        <v>10.00065</v>
      </c>
    </row>
    <row r="8803" spans="53:55" x14ac:dyDescent="0.25">
      <c r="BA8803" s="164" t="s">
        <v>9177</v>
      </c>
      <c r="BB8803" s="164">
        <v>27.273</v>
      </c>
      <c r="BC8803" s="82">
        <f t="shared" si="154"/>
        <v>33.000329999999998</v>
      </c>
    </row>
    <row r="8804" spans="53:55" x14ac:dyDescent="0.25">
      <c r="BA8804" s="164" t="s">
        <v>9178</v>
      </c>
      <c r="BB8804" s="164">
        <v>14.875999999999999</v>
      </c>
      <c r="BC8804" s="82">
        <f t="shared" si="154"/>
        <v>17.999959999999998</v>
      </c>
    </row>
    <row r="8805" spans="53:55" x14ac:dyDescent="0.25">
      <c r="BA8805" s="164" t="s">
        <v>9179</v>
      </c>
      <c r="BB8805" s="164">
        <v>4.9589999999999996</v>
      </c>
      <c r="BC8805" s="82">
        <f t="shared" si="154"/>
        <v>6.0003899999999994</v>
      </c>
    </row>
    <row r="8806" spans="53:55" x14ac:dyDescent="0.25">
      <c r="BA8806" s="164" t="s">
        <v>9180</v>
      </c>
      <c r="BB8806" s="164">
        <v>5.7850000000000001</v>
      </c>
      <c r="BC8806" s="82">
        <f t="shared" si="154"/>
        <v>6.9998500000000003</v>
      </c>
    </row>
    <row r="8807" spans="53:55" x14ac:dyDescent="0.25">
      <c r="BA8807" s="164" t="s">
        <v>9181</v>
      </c>
      <c r="BB8807" s="164">
        <v>15.702999999999999</v>
      </c>
      <c r="BC8807" s="82">
        <f t="shared" si="154"/>
        <v>19.000629999999997</v>
      </c>
    </row>
    <row r="8808" spans="53:55" x14ac:dyDescent="0.25">
      <c r="BA8808" s="164" t="s">
        <v>9182</v>
      </c>
      <c r="BB8808" s="164">
        <v>25.62</v>
      </c>
      <c r="BC8808" s="82">
        <f t="shared" si="154"/>
        <v>31.0002</v>
      </c>
    </row>
    <row r="8809" spans="53:55" x14ac:dyDescent="0.25">
      <c r="BA8809" s="164" t="s">
        <v>9183</v>
      </c>
      <c r="BB8809" s="164">
        <v>10.702</v>
      </c>
      <c r="BC8809" s="82">
        <f t="shared" si="154"/>
        <v>12.94942</v>
      </c>
    </row>
    <row r="8810" spans="53:55" x14ac:dyDescent="0.25">
      <c r="BA8810" s="164" t="s">
        <v>9184</v>
      </c>
      <c r="BB8810" s="164">
        <v>5.7850000000000001</v>
      </c>
      <c r="BC8810" s="82">
        <f t="shared" si="154"/>
        <v>6.9998500000000003</v>
      </c>
    </row>
    <row r="8811" spans="53:55" x14ac:dyDescent="0.25">
      <c r="BA8811" s="164" t="s">
        <v>9185</v>
      </c>
      <c r="BB8811" s="164">
        <v>4.9589999999999996</v>
      </c>
      <c r="BC8811" s="82">
        <f t="shared" si="154"/>
        <v>6.0003899999999994</v>
      </c>
    </row>
    <row r="8812" spans="53:55" x14ac:dyDescent="0.25">
      <c r="BA8812" s="164" t="s">
        <v>9186</v>
      </c>
      <c r="BB8812" s="164">
        <v>6.6120000000000001</v>
      </c>
      <c r="BC8812" s="82">
        <f t="shared" si="154"/>
        <v>8.0005199999999999</v>
      </c>
    </row>
    <row r="8813" spans="53:55" x14ac:dyDescent="0.25">
      <c r="BA8813" s="164" t="s">
        <v>9187</v>
      </c>
      <c r="BB8813" s="164">
        <v>7.3970000000000002</v>
      </c>
      <c r="BC8813" s="82">
        <f t="shared" si="154"/>
        <v>8.9503699999999995</v>
      </c>
    </row>
    <row r="8814" spans="53:55" x14ac:dyDescent="0.25">
      <c r="BA8814" s="164" t="s">
        <v>9188</v>
      </c>
      <c r="BB8814" s="164">
        <v>7.4379999999999997</v>
      </c>
      <c r="BC8814" s="82">
        <f t="shared" si="154"/>
        <v>8.999979999999999</v>
      </c>
    </row>
    <row r="8815" spans="53:55" x14ac:dyDescent="0.25">
      <c r="BA8815" s="164" t="s">
        <v>9189</v>
      </c>
      <c r="BB8815" s="164">
        <v>7.4379999999999997</v>
      </c>
      <c r="BC8815" s="82">
        <f t="shared" si="154"/>
        <v>8.999979999999999</v>
      </c>
    </row>
    <row r="8816" spans="53:55" x14ac:dyDescent="0.25">
      <c r="BA8816" s="164" t="s">
        <v>9190</v>
      </c>
      <c r="BB8816" s="164">
        <v>10.702</v>
      </c>
      <c r="BC8816" s="82">
        <f t="shared" si="154"/>
        <v>12.94942</v>
      </c>
    </row>
    <row r="8817" spans="53:55" x14ac:dyDescent="0.25">
      <c r="BA8817" s="164" t="s">
        <v>9191</v>
      </c>
      <c r="BB8817" s="164">
        <v>0.82599999999999996</v>
      </c>
      <c r="BC8817" s="82">
        <f t="shared" si="154"/>
        <v>0.9994599999999999</v>
      </c>
    </row>
    <row r="8818" spans="53:55" x14ac:dyDescent="0.25">
      <c r="BA8818" s="164" t="s">
        <v>9192</v>
      </c>
      <c r="BB8818" s="164">
        <v>2.4790000000000001</v>
      </c>
      <c r="BC8818" s="82">
        <f t="shared" si="154"/>
        <v>2.99959</v>
      </c>
    </row>
    <row r="8819" spans="53:55" x14ac:dyDescent="0.25">
      <c r="BA8819" s="164" t="s">
        <v>9193</v>
      </c>
      <c r="BB8819" s="164">
        <v>16.529</v>
      </c>
      <c r="BC8819" s="82">
        <f t="shared" si="154"/>
        <v>20.00009</v>
      </c>
    </row>
    <row r="8820" spans="53:55" x14ac:dyDescent="0.25">
      <c r="BA8820" s="164" t="s">
        <v>9194</v>
      </c>
      <c r="BB8820" s="164">
        <v>81.817999999999998</v>
      </c>
      <c r="BC8820" s="82">
        <f t="shared" si="154"/>
        <v>98.999780000000001</v>
      </c>
    </row>
    <row r="8821" spans="53:55" x14ac:dyDescent="0.25">
      <c r="BA8821" s="164" t="s">
        <v>9195</v>
      </c>
      <c r="BB8821" s="164">
        <v>8.2650000000000006</v>
      </c>
      <c r="BC8821" s="82">
        <f t="shared" si="154"/>
        <v>10.00065</v>
      </c>
    </row>
    <row r="8822" spans="53:55" x14ac:dyDescent="0.25">
      <c r="BA8822" s="164" t="s">
        <v>9196</v>
      </c>
      <c r="BB8822" s="164">
        <v>9.9169999999999998</v>
      </c>
      <c r="BC8822" s="82">
        <f t="shared" si="154"/>
        <v>11.99957</v>
      </c>
    </row>
    <row r="8823" spans="53:55" x14ac:dyDescent="0.25">
      <c r="BA8823" s="164" t="s">
        <v>9197</v>
      </c>
      <c r="BB8823" s="164">
        <v>2.4790000000000001</v>
      </c>
      <c r="BC8823" s="82">
        <f t="shared" si="154"/>
        <v>2.99959</v>
      </c>
    </row>
    <row r="8824" spans="53:55" x14ac:dyDescent="0.25">
      <c r="BA8824" s="164" t="s">
        <v>9198</v>
      </c>
      <c r="BB8824" s="164">
        <v>3.306</v>
      </c>
      <c r="BC8824" s="82">
        <f t="shared" si="154"/>
        <v>4.0002599999999999</v>
      </c>
    </row>
    <row r="8825" spans="53:55" x14ac:dyDescent="0.25">
      <c r="BA8825" s="164" t="s">
        <v>9199</v>
      </c>
      <c r="BB8825" s="164">
        <v>0.82599999999999996</v>
      </c>
      <c r="BC8825" s="82">
        <f t="shared" si="154"/>
        <v>0.9994599999999999</v>
      </c>
    </row>
    <row r="8826" spans="53:55" x14ac:dyDescent="0.25">
      <c r="BA8826" s="164" t="s">
        <v>9200</v>
      </c>
      <c r="BB8826" s="164">
        <v>0.82599999999999996</v>
      </c>
      <c r="BC8826" s="82">
        <f t="shared" si="154"/>
        <v>0.9994599999999999</v>
      </c>
    </row>
    <row r="8827" spans="53:55" x14ac:dyDescent="0.25">
      <c r="BA8827" s="164" t="s">
        <v>9201</v>
      </c>
      <c r="BB8827" s="164">
        <v>0.82599999999999996</v>
      </c>
      <c r="BC8827" s="82">
        <f t="shared" si="154"/>
        <v>0.9994599999999999</v>
      </c>
    </row>
    <row r="8828" spans="53:55" x14ac:dyDescent="0.25">
      <c r="BA8828" s="164" t="s">
        <v>9202</v>
      </c>
      <c r="BB8828" s="164">
        <v>0.82599999999999996</v>
      </c>
      <c r="BC8828" s="82">
        <f t="shared" si="154"/>
        <v>0.9994599999999999</v>
      </c>
    </row>
    <row r="8829" spans="53:55" x14ac:dyDescent="0.25">
      <c r="BA8829" s="164" t="s">
        <v>9203</v>
      </c>
      <c r="BB8829" s="164">
        <v>0.82599999999999996</v>
      </c>
      <c r="BC8829" s="82">
        <f t="shared" si="154"/>
        <v>0.9994599999999999</v>
      </c>
    </row>
    <row r="8830" spans="53:55" x14ac:dyDescent="0.25">
      <c r="BA8830" s="164" t="s">
        <v>9204</v>
      </c>
      <c r="BB8830" s="164">
        <v>1.653</v>
      </c>
      <c r="BC8830" s="82">
        <f t="shared" si="154"/>
        <v>2.00013</v>
      </c>
    </row>
    <row r="8831" spans="53:55" x14ac:dyDescent="0.25">
      <c r="BA8831" s="164" t="s">
        <v>9205</v>
      </c>
      <c r="BB8831" s="164">
        <v>3.306</v>
      </c>
      <c r="BC8831" s="82">
        <f t="shared" si="154"/>
        <v>4.0002599999999999</v>
      </c>
    </row>
    <row r="8832" spans="53:55" x14ac:dyDescent="0.25">
      <c r="BA8832" s="164" t="s">
        <v>9206</v>
      </c>
      <c r="BB8832" s="164">
        <v>3.306</v>
      </c>
      <c r="BC8832" s="82">
        <f t="shared" si="154"/>
        <v>4.0002599999999999</v>
      </c>
    </row>
    <row r="8833" spans="53:55" x14ac:dyDescent="0.25">
      <c r="BA8833" s="164" t="s">
        <v>9207</v>
      </c>
      <c r="BB8833" s="164">
        <v>1.653</v>
      </c>
      <c r="BC8833" s="82">
        <f t="shared" si="154"/>
        <v>2.00013</v>
      </c>
    </row>
    <row r="8834" spans="53:55" x14ac:dyDescent="0.25">
      <c r="BA8834" s="164" t="s">
        <v>9208</v>
      </c>
      <c r="BB8834" s="164">
        <v>1.653</v>
      </c>
      <c r="BC8834" s="82">
        <f t="shared" si="154"/>
        <v>2.00013</v>
      </c>
    </row>
    <row r="8835" spans="53:55" x14ac:dyDescent="0.25">
      <c r="BA8835" s="164" t="s">
        <v>9209</v>
      </c>
      <c r="BB8835" s="164">
        <v>0.82599999999999996</v>
      </c>
      <c r="BC8835" s="82">
        <f t="shared" ref="BC8835:BC8898" si="155">BB8835*1.21</f>
        <v>0.9994599999999999</v>
      </c>
    </row>
    <row r="8836" spans="53:55" x14ac:dyDescent="0.25">
      <c r="BA8836" s="164" t="s">
        <v>9210</v>
      </c>
      <c r="BB8836" s="164">
        <v>0.82599999999999996</v>
      </c>
      <c r="BC8836" s="82">
        <f t="shared" si="155"/>
        <v>0.9994599999999999</v>
      </c>
    </row>
    <row r="8837" spans="53:55" x14ac:dyDescent="0.25">
      <c r="BA8837" s="164" t="s">
        <v>9211</v>
      </c>
      <c r="BB8837" s="164">
        <v>0.82599999999999996</v>
      </c>
      <c r="BC8837" s="82">
        <f t="shared" si="155"/>
        <v>0.9994599999999999</v>
      </c>
    </row>
    <row r="8838" spans="53:55" x14ac:dyDescent="0.25">
      <c r="BA8838" s="164" t="s">
        <v>9212</v>
      </c>
      <c r="BB8838" s="164">
        <v>1.653</v>
      </c>
      <c r="BC8838" s="82">
        <f t="shared" si="155"/>
        <v>2.00013</v>
      </c>
    </row>
    <row r="8839" spans="53:55" x14ac:dyDescent="0.25">
      <c r="BA8839" s="164" t="s">
        <v>9213</v>
      </c>
      <c r="BB8839" s="164">
        <v>1.653</v>
      </c>
      <c r="BC8839" s="82">
        <f t="shared" si="155"/>
        <v>2.00013</v>
      </c>
    </row>
    <row r="8840" spans="53:55" x14ac:dyDescent="0.25">
      <c r="BA8840" s="164" t="s">
        <v>9214</v>
      </c>
      <c r="BB8840" s="164">
        <v>2.4380000000000002</v>
      </c>
      <c r="BC8840" s="82">
        <f t="shared" si="155"/>
        <v>2.94998</v>
      </c>
    </row>
    <row r="8841" spans="53:55" x14ac:dyDescent="0.25">
      <c r="BA8841" s="164" t="s">
        <v>9215</v>
      </c>
      <c r="BB8841" s="164">
        <v>2.4790000000000001</v>
      </c>
      <c r="BC8841" s="82">
        <f t="shared" si="155"/>
        <v>2.99959</v>
      </c>
    </row>
    <row r="8842" spans="53:55" x14ac:dyDescent="0.25">
      <c r="BA8842" s="164" t="s">
        <v>9216</v>
      </c>
      <c r="BB8842" s="164">
        <v>1.653</v>
      </c>
      <c r="BC8842" s="82">
        <f t="shared" si="155"/>
        <v>2.00013</v>
      </c>
    </row>
    <row r="8843" spans="53:55" x14ac:dyDescent="0.25">
      <c r="BA8843" s="164" t="s">
        <v>9217</v>
      </c>
      <c r="BB8843" s="164">
        <v>1.653</v>
      </c>
      <c r="BC8843" s="82">
        <f t="shared" si="155"/>
        <v>2.00013</v>
      </c>
    </row>
    <row r="8844" spans="53:55" x14ac:dyDescent="0.25">
      <c r="BA8844" s="164" t="s">
        <v>9218</v>
      </c>
      <c r="BB8844" s="164">
        <v>1.653</v>
      </c>
      <c r="BC8844" s="82">
        <f t="shared" si="155"/>
        <v>2.00013</v>
      </c>
    </row>
    <row r="8845" spans="53:55" x14ac:dyDescent="0.25">
      <c r="BA8845" s="164" t="s">
        <v>9219</v>
      </c>
      <c r="BB8845" s="164">
        <v>3.306</v>
      </c>
      <c r="BC8845" s="82">
        <f t="shared" si="155"/>
        <v>4.0002599999999999</v>
      </c>
    </row>
    <row r="8846" spans="53:55" x14ac:dyDescent="0.25">
      <c r="BA8846" s="164" t="s">
        <v>9220</v>
      </c>
      <c r="BB8846" s="164">
        <v>3.306</v>
      </c>
      <c r="BC8846" s="82">
        <f t="shared" si="155"/>
        <v>4.0002599999999999</v>
      </c>
    </row>
    <row r="8847" spans="53:55" x14ac:dyDescent="0.25">
      <c r="BA8847" s="164" t="s">
        <v>9221</v>
      </c>
      <c r="BB8847" s="164">
        <v>3.306</v>
      </c>
      <c r="BC8847" s="82">
        <f t="shared" si="155"/>
        <v>4.0002599999999999</v>
      </c>
    </row>
    <row r="8848" spans="53:55" x14ac:dyDescent="0.25">
      <c r="BA8848" s="164" t="s">
        <v>9222</v>
      </c>
      <c r="BB8848" s="164">
        <v>2.4790000000000001</v>
      </c>
      <c r="BC8848" s="82">
        <f t="shared" si="155"/>
        <v>2.99959</v>
      </c>
    </row>
    <row r="8849" spans="53:55" x14ac:dyDescent="0.25">
      <c r="BA8849" s="164" t="s">
        <v>9223</v>
      </c>
      <c r="BB8849" s="164">
        <v>3.306</v>
      </c>
      <c r="BC8849" s="82">
        <f t="shared" si="155"/>
        <v>4.0002599999999999</v>
      </c>
    </row>
    <row r="8850" spans="53:55" x14ac:dyDescent="0.25">
      <c r="BA8850" s="164" t="s">
        <v>9224</v>
      </c>
      <c r="BB8850" s="164">
        <v>4.1319999999999997</v>
      </c>
      <c r="BC8850" s="82">
        <f t="shared" si="155"/>
        <v>4.9997199999999991</v>
      </c>
    </row>
    <row r="8851" spans="53:55" x14ac:dyDescent="0.25">
      <c r="BA8851" s="164" t="s">
        <v>9225</v>
      </c>
      <c r="BB8851" s="164">
        <v>4.1319999999999997</v>
      </c>
      <c r="BC8851" s="82">
        <f t="shared" si="155"/>
        <v>4.9997199999999991</v>
      </c>
    </row>
    <row r="8852" spans="53:55" x14ac:dyDescent="0.25">
      <c r="BA8852" s="164" t="s">
        <v>9226</v>
      </c>
      <c r="BB8852" s="164">
        <v>4.9589999999999996</v>
      </c>
      <c r="BC8852" s="82">
        <f t="shared" si="155"/>
        <v>6.0003899999999994</v>
      </c>
    </row>
    <row r="8853" spans="53:55" x14ac:dyDescent="0.25">
      <c r="BA8853" s="164" t="s">
        <v>9227</v>
      </c>
      <c r="BB8853" s="164">
        <v>4.9589999999999996</v>
      </c>
      <c r="BC8853" s="82">
        <f t="shared" si="155"/>
        <v>6.0003899999999994</v>
      </c>
    </row>
    <row r="8854" spans="53:55" x14ac:dyDescent="0.25">
      <c r="BA8854" s="164" t="s">
        <v>9228</v>
      </c>
      <c r="BB8854" s="164">
        <v>5.7850000000000001</v>
      </c>
      <c r="BC8854" s="82">
        <f t="shared" si="155"/>
        <v>6.9998500000000003</v>
      </c>
    </row>
    <row r="8855" spans="53:55" x14ac:dyDescent="0.25">
      <c r="BA8855" s="164" t="s">
        <v>9229</v>
      </c>
      <c r="BB8855" s="164">
        <v>4.1319999999999997</v>
      </c>
      <c r="BC8855" s="82">
        <f t="shared" si="155"/>
        <v>4.9997199999999991</v>
      </c>
    </row>
    <row r="8856" spans="53:55" x14ac:dyDescent="0.25">
      <c r="BA8856" s="164" t="s">
        <v>9230</v>
      </c>
      <c r="BB8856" s="164">
        <v>0.82599999999999996</v>
      </c>
      <c r="BC8856" s="82">
        <f t="shared" si="155"/>
        <v>0.9994599999999999</v>
      </c>
    </row>
    <row r="8857" spans="53:55" x14ac:dyDescent="0.25">
      <c r="BA8857" s="164" t="s">
        <v>9231</v>
      </c>
      <c r="BB8857" s="164">
        <v>16.521000000000001</v>
      </c>
      <c r="BC8857" s="82">
        <f t="shared" si="155"/>
        <v>19.990410000000001</v>
      </c>
    </row>
    <row r="8858" spans="53:55" x14ac:dyDescent="0.25">
      <c r="BA8858" s="164" t="s">
        <v>9232</v>
      </c>
      <c r="BB8858" s="164">
        <v>2.4790000000000001</v>
      </c>
      <c r="BC8858" s="82">
        <f t="shared" si="155"/>
        <v>2.99959</v>
      </c>
    </row>
    <row r="8859" spans="53:55" x14ac:dyDescent="0.25">
      <c r="BA8859" s="164" t="s">
        <v>9233</v>
      </c>
      <c r="BB8859" s="164">
        <v>2.4790000000000001</v>
      </c>
      <c r="BC8859" s="82">
        <f t="shared" si="155"/>
        <v>2.99959</v>
      </c>
    </row>
    <row r="8860" spans="53:55" x14ac:dyDescent="0.25">
      <c r="BA8860" s="164" t="s">
        <v>9234</v>
      </c>
      <c r="BB8860" s="164">
        <v>28.099</v>
      </c>
      <c r="BC8860" s="82">
        <f t="shared" si="155"/>
        <v>33.999789999999997</v>
      </c>
    </row>
    <row r="8861" spans="53:55" x14ac:dyDescent="0.25">
      <c r="BA8861" s="164" t="s">
        <v>9235</v>
      </c>
      <c r="BB8861" s="164">
        <v>35.536999999999999</v>
      </c>
      <c r="BC8861" s="82">
        <f t="shared" si="155"/>
        <v>42.999769999999998</v>
      </c>
    </row>
    <row r="8862" spans="53:55" x14ac:dyDescent="0.25">
      <c r="BA8862" s="164" t="s">
        <v>9236</v>
      </c>
      <c r="BB8862" s="164">
        <v>31.405000000000001</v>
      </c>
      <c r="BC8862" s="82">
        <f t="shared" si="155"/>
        <v>38.000050000000002</v>
      </c>
    </row>
    <row r="8863" spans="53:55" x14ac:dyDescent="0.25">
      <c r="BA8863" s="164" t="s">
        <v>9237</v>
      </c>
      <c r="BB8863" s="164">
        <v>38.843000000000004</v>
      </c>
      <c r="BC8863" s="82">
        <f t="shared" si="155"/>
        <v>47.000030000000002</v>
      </c>
    </row>
    <row r="8864" spans="53:55" x14ac:dyDescent="0.25">
      <c r="BA8864" s="164" t="s">
        <v>9238</v>
      </c>
      <c r="BB8864" s="164">
        <v>42.975000000000001</v>
      </c>
      <c r="BC8864" s="82">
        <f t="shared" si="155"/>
        <v>51.999749999999999</v>
      </c>
    </row>
    <row r="8865" spans="53:55" x14ac:dyDescent="0.25">
      <c r="BA8865" s="164" t="s">
        <v>9239</v>
      </c>
      <c r="BB8865" s="164">
        <v>38.017000000000003</v>
      </c>
      <c r="BC8865" s="82">
        <f t="shared" si="155"/>
        <v>46.000570000000003</v>
      </c>
    </row>
    <row r="8866" spans="53:55" x14ac:dyDescent="0.25">
      <c r="BA8866" s="164" t="s">
        <v>9240</v>
      </c>
      <c r="BB8866" s="164">
        <v>47.933999999999997</v>
      </c>
      <c r="BC8866" s="82">
        <f t="shared" si="155"/>
        <v>58.000139999999995</v>
      </c>
    </row>
    <row r="8867" spans="53:55" x14ac:dyDescent="0.25">
      <c r="BA8867" s="164" t="s">
        <v>9241</v>
      </c>
      <c r="BB8867" s="164">
        <v>52.893000000000001</v>
      </c>
      <c r="BC8867" s="82">
        <f t="shared" si="155"/>
        <v>64.000529999999998</v>
      </c>
    </row>
    <row r="8868" spans="53:55" x14ac:dyDescent="0.25">
      <c r="BA8868" s="164" t="s">
        <v>9242</v>
      </c>
      <c r="BB8868" s="164">
        <v>60.331000000000003</v>
      </c>
      <c r="BC8868" s="82">
        <f t="shared" si="155"/>
        <v>73.000510000000006</v>
      </c>
    </row>
    <row r="8869" spans="53:55" x14ac:dyDescent="0.25">
      <c r="BA8869" s="164" t="s">
        <v>9243</v>
      </c>
      <c r="BB8869" s="164">
        <v>76.86</v>
      </c>
      <c r="BC8869" s="82">
        <f t="shared" si="155"/>
        <v>93.000599999999991</v>
      </c>
    </row>
    <row r="8870" spans="53:55" x14ac:dyDescent="0.25">
      <c r="BA8870" s="164" t="s">
        <v>9244</v>
      </c>
      <c r="BB8870" s="164">
        <v>38.017000000000003</v>
      </c>
      <c r="BC8870" s="82">
        <f t="shared" si="155"/>
        <v>46.000570000000003</v>
      </c>
    </row>
    <row r="8871" spans="53:55" x14ac:dyDescent="0.25">
      <c r="BA8871" s="164" t="s">
        <v>9245</v>
      </c>
      <c r="BB8871" s="164">
        <v>46.280999999999999</v>
      </c>
      <c r="BC8871" s="82">
        <f t="shared" si="155"/>
        <v>56.000009999999996</v>
      </c>
    </row>
    <row r="8872" spans="53:55" x14ac:dyDescent="0.25">
      <c r="BA8872" s="164" t="s">
        <v>9246</v>
      </c>
      <c r="BB8872" s="164">
        <v>57.850999999999999</v>
      </c>
      <c r="BC8872" s="82">
        <f t="shared" si="155"/>
        <v>69.999709999999993</v>
      </c>
    </row>
    <row r="8873" spans="53:55" x14ac:dyDescent="0.25">
      <c r="BA8873" s="164" t="s">
        <v>9247</v>
      </c>
      <c r="BB8873" s="164">
        <v>64.462999999999994</v>
      </c>
      <c r="BC8873" s="82">
        <f t="shared" si="155"/>
        <v>78.000229999999988</v>
      </c>
    </row>
    <row r="8874" spans="53:55" x14ac:dyDescent="0.25">
      <c r="BA8874" s="164" t="s">
        <v>9248</v>
      </c>
      <c r="BB8874" s="164">
        <v>85.95</v>
      </c>
      <c r="BC8874" s="82">
        <f t="shared" si="155"/>
        <v>103.9995</v>
      </c>
    </row>
    <row r="8875" spans="53:55" x14ac:dyDescent="0.25">
      <c r="BA8875" s="164" t="s">
        <v>9249</v>
      </c>
      <c r="BB8875" s="164">
        <v>98.346999999999994</v>
      </c>
      <c r="BC8875" s="82">
        <f t="shared" si="155"/>
        <v>118.99986999999999</v>
      </c>
    </row>
    <row r="8876" spans="53:55" x14ac:dyDescent="0.25">
      <c r="BA8876" s="164" t="s">
        <v>9250</v>
      </c>
      <c r="BB8876" s="164">
        <v>104.959</v>
      </c>
      <c r="BC8876" s="82">
        <f t="shared" si="155"/>
        <v>127.00039</v>
      </c>
    </row>
    <row r="8877" spans="53:55" x14ac:dyDescent="0.25">
      <c r="BA8877" s="164" t="s">
        <v>9251</v>
      </c>
      <c r="BB8877" s="164">
        <v>11.57</v>
      </c>
      <c r="BC8877" s="82">
        <f t="shared" si="155"/>
        <v>13.999700000000001</v>
      </c>
    </row>
    <row r="8878" spans="53:55" x14ac:dyDescent="0.25">
      <c r="BA8878" s="164" t="s">
        <v>9252</v>
      </c>
      <c r="BB8878" s="164">
        <v>14.05</v>
      </c>
      <c r="BC8878" s="82">
        <f t="shared" si="155"/>
        <v>17.000499999999999</v>
      </c>
    </row>
    <row r="8879" spans="53:55" x14ac:dyDescent="0.25">
      <c r="BA8879" s="164" t="s">
        <v>9253</v>
      </c>
      <c r="BB8879" s="164">
        <v>15.702999999999999</v>
      </c>
      <c r="BC8879" s="82">
        <f t="shared" si="155"/>
        <v>19.000629999999997</v>
      </c>
    </row>
    <row r="8880" spans="53:55" x14ac:dyDescent="0.25">
      <c r="BA8880" s="164" t="s">
        <v>9254</v>
      </c>
      <c r="BB8880" s="164">
        <v>112.39700000000001</v>
      </c>
      <c r="BC8880" s="82">
        <f t="shared" si="155"/>
        <v>136.00037</v>
      </c>
    </row>
    <row r="8881" spans="53:55" x14ac:dyDescent="0.25">
      <c r="BA8881" s="164" t="s">
        <v>9255</v>
      </c>
      <c r="BB8881" s="164">
        <v>61.984000000000002</v>
      </c>
      <c r="BC8881" s="82">
        <f t="shared" si="155"/>
        <v>75.000640000000004</v>
      </c>
    </row>
    <row r="8882" spans="53:55" x14ac:dyDescent="0.25">
      <c r="BA8882" s="164" t="s">
        <v>9256</v>
      </c>
      <c r="BB8882" s="164">
        <v>41.322000000000003</v>
      </c>
      <c r="BC8882" s="82">
        <f t="shared" si="155"/>
        <v>49.99962</v>
      </c>
    </row>
    <row r="8883" spans="53:55" x14ac:dyDescent="0.25">
      <c r="BA8883" s="164" t="s">
        <v>9257</v>
      </c>
      <c r="BB8883" s="164">
        <v>9.0909999999999993</v>
      </c>
      <c r="BC8883" s="82">
        <f t="shared" si="155"/>
        <v>11.000109999999999</v>
      </c>
    </row>
    <row r="8884" spans="53:55" x14ac:dyDescent="0.25">
      <c r="BA8884" s="164" t="s">
        <v>9258</v>
      </c>
      <c r="BB8884" s="164">
        <v>26.446000000000002</v>
      </c>
      <c r="BC8884" s="82">
        <f t="shared" si="155"/>
        <v>31.999660000000002</v>
      </c>
    </row>
    <row r="8885" spans="53:55" x14ac:dyDescent="0.25">
      <c r="BA8885" s="164" t="s">
        <v>9259</v>
      </c>
      <c r="BB8885" s="164">
        <v>14.875999999999999</v>
      </c>
      <c r="BC8885" s="82">
        <f t="shared" si="155"/>
        <v>17.999959999999998</v>
      </c>
    </row>
    <row r="8886" spans="53:55" x14ac:dyDescent="0.25">
      <c r="BA8886" s="164" t="s">
        <v>9260</v>
      </c>
      <c r="BB8886" s="164">
        <v>9.0909999999999993</v>
      </c>
      <c r="BC8886" s="82">
        <f t="shared" si="155"/>
        <v>11.000109999999999</v>
      </c>
    </row>
    <row r="8887" spans="53:55" x14ac:dyDescent="0.25">
      <c r="BA8887" s="164" t="s">
        <v>9261</v>
      </c>
      <c r="BB8887" s="164">
        <v>14.05</v>
      </c>
      <c r="BC8887" s="82">
        <f t="shared" si="155"/>
        <v>17.000499999999999</v>
      </c>
    </row>
    <row r="8888" spans="53:55" x14ac:dyDescent="0.25">
      <c r="BA8888" s="164" t="s">
        <v>9262</v>
      </c>
      <c r="BB8888" s="164">
        <v>12.397</v>
      </c>
      <c r="BC8888" s="82">
        <f t="shared" si="155"/>
        <v>15.00037</v>
      </c>
    </row>
    <row r="8889" spans="53:55" x14ac:dyDescent="0.25">
      <c r="BA8889" s="164" t="s">
        <v>9263</v>
      </c>
      <c r="BB8889" s="164">
        <v>15.702999999999999</v>
      </c>
      <c r="BC8889" s="82">
        <f t="shared" si="155"/>
        <v>19.000629999999997</v>
      </c>
    </row>
    <row r="8890" spans="53:55" x14ac:dyDescent="0.25">
      <c r="BA8890" s="164" t="s">
        <v>9264</v>
      </c>
      <c r="BB8890" s="164">
        <v>17.355</v>
      </c>
      <c r="BC8890" s="82">
        <f t="shared" si="155"/>
        <v>20.999549999999999</v>
      </c>
    </row>
    <row r="8891" spans="53:55" x14ac:dyDescent="0.25">
      <c r="BA8891" s="164" t="s">
        <v>9265</v>
      </c>
      <c r="BB8891" s="164">
        <v>19.835000000000001</v>
      </c>
      <c r="BC8891" s="82">
        <f t="shared" si="155"/>
        <v>24.000350000000001</v>
      </c>
    </row>
    <row r="8892" spans="53:55" x14ac:dyDescent="0.25">
      <c r="BA8892" s="164" t="s">
        <v>9266</v>
      </c>
      <c r="BB8892" s="164">
        <v>19.835000000000001</v>
      </c>
      <c r="BC8892" s="82">
        <f t="shared" si="155"/>
        <v>24.000350000000001</v>
      </c>
    </row>
    <row r="8893" spans="53:55" x14ac:dyDescent="0.25">
      <c r="BA8893" s="164" t="s">
        <v>9267</v>
      </c>
      <c r="BB8893" s="164">
        <v>23.140999999999998</v>
      </c>
      <c r="BC8893" s="82">
        <f t="shared" si="155"/>
        <v>28.000609999999998</v>
      </c>
    </row>
    <row r="8894" spans="53:55" x14ac:dyDescent="0.25">
      <c r="BA8894" s="164" t="s">
        <v>9268</v>
      </c>
      <c r="BB8894" s="164">
        <v>25.62</v>
      </c>
      <c r="BC8894" s="82">
        <f t="shared" si="155"/>
        <v>31.0002</v>
      </c>
    </row>
    <row r="8895" spans="53:55" x14ac:dyDescent="0.25">
      <c r="BA8895" s="164" t="s">
        <v>9269</v>
      </c>
      <c r="BB8895" s="164">
        <v>8.2650000000000006</v>
      </c>
      <c r="BC8895" s="82">
        <f t="shared" si="155"/>
        <v>10.00065</v>
      </c>
    </row>
    <row r="8896" spans="53:55" x14ac:dyDescent="0.25">
      <c r="BA8896" s="164" t="s">
        <v>9270</v>
      </c>
      <c r="BB8896" s="164">
        <v>23.140999999999998</v>
      </c>
      <c r="BC8896" s="82">
        <f t="shared" si="155"/>
        <v>28.000609999999998</v>
      </c>
    </row>
    <row r="8897" spans="53:55" x14ac:dyDescent="0.25">
      <c r="BA8897" s="164" t="s">
        <v>9271</v>
      </c>
      <c r="BB8897" s="164">
        <v>12.397</v>
      </c>
      <c r="BC8897" s="82">
        <f t="shared" si="155"/>
        <v>15.00037</v>
      </c>
    </row>
    <row r="8898" spans="53:55" x14ac:dyDescent="0.25">
      <c r="BA8898" s="164" t="s">
        <v>9272</v>
      </c>
      <c r="BB8898" s="164">
        <v>14.875999999999999</v>
      </c>
      <c r="BC8898" s="82">
        <f t="shared" si="155"/>
        <v>17.999959999999998</v>
      </c>
    </row>
    <row r="8899" spans="53:55" x14ac:dyDescent="0.25">
      <c r="BA8899" s="164" t="s">
        <v>9273</v>
      </c>
      <c r="BB8899" s="164">
        <v>16.529</v>
      </c>
      <c r="BC8899" s="82">
        <f t="shared" ref="BC8899:BC8962" si="156">BB8899*1.21</f>
        <v>20.00009</v>
      </c>
    </row>
    <row r="8900" spans="53:55" x14ac:dyDescent="0.25">
      <c r="BA8900" s="164" t="s">
        <v>9274</v>
      </c>
      <c r="BB8900" s="164">
        <v>9.9169999999999998</v>
      </c>
      <c r="BC8900" s="82">
        <f t="shared" si="156"/>
        <v>11.99957</v>
      </c>
    </row>
    <row r="8901" spans="53:55" x14ac:dyDescent="0.25">
      <c r="BA8901" s="164" t="s">
        <v>9275</v>
      </c>
      <c r="BB8901" s="164">
        <v>14.875999999999999</v>
      </c>
      <c r="BC8901" s="82">
        <f t="shared" si="156"/>
        <v>17.999959999999998</v>
      </c>
    </row>
    <row r="8902" spans="53:55" x14ac:dyDescent="0.25">
      <c r="BA8902" s="164" t="s">
        <v>9276</v>
      </c>
      <c r="BB8902" s="164">
        <v>18.181999999999999</v>
      </c>
      <c r="BC8902" s="82">
        <f t="shared" si="156"/>
        <v>22.000219999999999</v>
      </c>
    </row>
    <row r="8903" spans="53:55" x14ac:dyDescent="0.25">
      <c r="BA8903" s="164" t="s">
        <v>9277</v>
      </c>
      <c r="BB8903" s="164">
        <v>19.835000000000001</v>
      </c>
      <c r="BC8903" s="82">
        <f t="shared" si="156"/>
        <v>24.000350000000001</v>
      </c>
    </row>
    <row r="8904" spans="53:55" x14ac:dyDescent="0.25">
      <c r="BA8904" s="164" t="s">
        <v>9278</v>
      </c>
      <c r="BB8904" s="164">
        <v>33.884</v>
      </c>
      <c r="BC8904" s="82">
        <f t="shared" si="156"/>
        <v>40.999639999999999</v>
      </c>
    </row>
    <row r="8905" spans="53:55" x14ac:dyDescent="0.25">
      <c r="BA8905" s="164" t="s">
        <v>9279</v>
      </c>
      <c r="BB8905" s="164">
        <v>39.668999999999997</v>
      </c>
      <c r="BC8905" s="82">
        <f t="shared" si="156"/>
        <v>47.999489999999994</v>
      </c>
    </row>
    <row r="8906" spans="53:55" x14ac:dyDescent="0.25">
      <c r="BA8906" s="164" t="s">
        <v>9280</v>
      </c>
      <c r="BB8906" s="164">
        <v>42.975000000000001</v>
      </c>
      <c r="BC8906" s="82">
        <f t="shared" si="156"/>
        <v>51.999749999999999</v>
      </c>
    </row>
    <row r="8907" spans="53:55" x14ac:dyDescent="0.25">
      <c r="BA8907" s="164" t="s">
        <v>9281</v>
      </c>
      <c r="BB8907" s="164">
        <v>85.123999999999995</v>
      </c>
      <c r="BC8907" s="82">
        <f t="shared" si="156"/>
        <v>103.00003999999998</v>
      </c>
    </row>
    <row r="8908" spans="53:55" x14ac:dyDescent="0.25">
      <c r="BA8908" s="164" t="s">
        <v>9282</v>
      </c>
      <c r="BB8908" s="164">
        <v>87.602999999999994</v>
      </c>
      <c r="BC8908" s="82">
        <f t="shared" si="156"/>
        <v>105.99963</v>
      </c>
    </row>
    <row r="8909" spans="53:55" x14ac:dyDescent="0.25">
      <c r="BA8909" s="164" t="s">
        <v>9283</v>
      </c>
      <c r="BB8909" s="164">
        <v>31.405000000000001</v>
      </c>
      <c r="BC8909" s="82">
        <f t="shared" si="156"/>
        <v>38.000050000000002</v>
      </c>
    </row>
    <row r="8910" spans="53:55" x14ac:dyDescent="0.25">
      <c r="BA8910" s="164" t="s">
        <v>9284</v>
      </c>
      <c r="BB8910" s="164">
        <v>198.34700000000001</v>
      </c>
      <c r="BC8910" s="82">
        <f t="shared" si="156"/>
        <v>239.99987000000002</v>
      </c>
    </row>
    <row r="8911" spans="53:55" x14ac:dyDescent="0.25">
      <c r="BA8911" s="164" t="s">
        <v>9285</v>
      </c>
      <c r="BB8911" s="164">
        <v>64.462999999999994</v>
      </c>
      <c r="BC8911" s="82">
        <f t="shared" si="156"/>
        <v>78.000229999999988</v>
      </c>
    </row>
    <row r="8912" spans="53:55" x14ac:dyDescent="0.25">
      <c r="BA8912" s="164" t="s">
        <v>9286</v>
      </c>
      <c r="BB8912" s="164">
        <v>4.1319999999999997</v>
      </c>
      <c r="BC8912" s="82">
        <f t="shared" si="156"/>
        <v>4.9997199999999991</v>
      </c>
    </row>
    <row r="8913" spans="53:55" x14ac:dyDescent="0.25">
      <c r="BA8913" s="164" t="s">
        <v>9287</v>
      </c>
      <c r="BB8913" s="164">
        <v>9.0909999999999993</v>
      </c>
      <c r="BC8913" s="82">
        <f t="shared" si="156"/>
        <v>11.000109999999999</v>
      </c>
    </row>
    <row r="8914" spans="53:55" x14ac:dyDescent="0.25">
      <c r="BA8914" s="164" t="s">
        <v>9288</v>
      </c>
      <c r="BB8914" s="164">
        <v>24.792999999999999</v>
      </c>
      <c r="BC8914" s="82">
        <f t="shared" si="156"/>
        <v>29.999529999999996</v>
      </c>
    </row>
    <row r="8915" spans="53:55" x14ac:dyDescent="0.25">
      <c r="BA8915" s="164" t="s">
        <v>9289</v>
      </c>
      <c r="BB8915" s="164">
        <v>41.322000000000003</v>
      </c>
      <c r="BC8915" s="82">
        <f t="shared" si="156"/>
        <v>49.99962</v>
      </c>
    </row>
    <row r="8916" spans="53:55" x14ac:dyDescent="0.25">
      <c r="BA8916" s="164" t="s">
        <v>9290</v>
      </c>
      <c r="BB8916" s="164">
        <v>16.529</v>
      </c>
      <c r="BC8916" s="82">
        <f t="shared" si="156"/>
        <v>20.00009</v>
      </c>
    </row>
    <row r="8917" spans="53:55" x14ac:dyDescent="0.25">
      <c r="BA8917" s="164" t="s">
        <v>9291</v>
      </c>
      <c r="BB8917" s="164">
        <v>8.2650000000000006</v>
      </c>
      <c r="BC8917" s="82">
        <f t="shared" si="156"/>
        <v>10.00065</v>
      </c>
    </row>
    <row r="8918" spans="53:55" x14ac:dyDescent="0.25">
      <c r="BA8918" s="164" t="s">
        <v>9292</v>
      </c>
      <c r="BB8918" s="164">
        <v>71.900999999999996</v>
      </c>
      <c r="BC8918" s="82">
        <f t="shared" si="156"/>
        <v>87.000209999999996</v>
      </c>
    </row>
    <row r="8919" spans="53:55" x14ac:dyDescent="0.25">
      <c r="BA8919" s="164" t="s">
        <v>9293</v>
      </c>
      <c r="BB8919" s="164">
        <v>14.875999999999999</v>
      </c>
      <c r="BC8919" s="82">
        <f t="shared" si="156"/>
        <v>17.999959999999998</v>
      </c>
    </row>
    <row r="8920" spans="53:55" x14ac:dyDescent="0.25">
      <c r="BA8920" s="164" t="s">
        <v>9294</v>
      </c>
      <c r="BB8920" s="164">
        <v>20.661000000000001</v>
      </c>
      <c r="BC8920" s="82">
        <f t="shared" si="156"/>
        <v>24.99981</v>
      </c>
    </row>
    <row r="8921" spans="53:55" x14ac:dyDescent="0.25">
      <c r="BA8921" s="164" t="s">
        <v>9295</v>
      </c>
      <c r="BB8921" s="164">
        <v>20.661000000000001</v>
      </c>
      <c r="BC8921" s="82">
        <f t="shared" si="156"/>
        <v>24.99981</v>
      </c>
    </row>
    <row r="8922" spans="53:55" x14ac:dyDescent="0.25">
      <c r="BA8922" s="164" t="s">
        <v>9296</v>
      </c>
      <c r="BB8922" s="164">
        <v>21.488</v>
      </c>
      <c r="BC8922" s="82">
        <f t="shared" si="156"/>
        <v>26.00048</v>
      </c>
    </row>
    <row r="8923" spans="53:55" x14ac:dyDescent="0.25">
      <c r="BA8923" s="164" t="s">
        <v>9297</v>
      </c>
      <c r="BB8923" s="164">
        <v>27.273</v>
      </c>
      <c r="BC8923" s="82">
        <f t="shared" si="156"/>
        <v>33.000329999999998</v>
      </c>
    </row>
    <row r="8924" spans="53:55" x14ac:dyDescent="0.25">
      <c r="BA8924" s="164" t="s">
        <v>9298</v>
      </c>
      <c r="BB8924" s="164">
        <v>25.62</v>
      </c>
      <c r="BC8924" s="82">
        <f t="shared" si="156"/>
        <v>31.0002</v>
      </c>
    </row>
    <row r="8925" spans="53:55" x14ac:dyDescent="0.25">
      <c r="BA8925" s="164" t="s">
        <v>9299</v>
      </c>
      <c r="BB8925" s="164">
        <v>8.2650000000000006</v>
      </c>
      <c r="BC8925" s="82">
        <f t="shared" si="156"/>
        <v>10.00065</v>
      </c>
    </row>
    <row r="8926" spans="53:55" x14ac:dyDescent="0.25">
      <c r="BA8926" s="164" t="s">
        <v>9300</v>
      </c>
      <c r="BB8926" s="164">
        <v>8.2650000000000006</v>
      </c>
      <c r="BC8926" s="82">
        <f t="shared" si="156"/>
        <v>10.00065</v>
      </c>
    </row>
    <row r="8927" spans="53:55" x14ac:dyDescent="0.25">
      <c r="BA8927" s="164" t="s">
        <v>9301</v>
      </c>
      <c r="BB8927" s="164">
        <v>14.875999999999999</v>
      </c>
      <c r="BC8927" s="82">
        <f t="shared" si="156"/>
        <v>17.999959999999998</v>
      </c>
    </row>
    <row r="8928" spans="53:55" x14ac:dyDescent="0.25">
      <c r="BA8928" s="164" t="s">
        <v>9302</v>
      </c>
      <c r="BB8928" s="164">
        <v>14.875999999999999</v>
      </c>
      <c r="BC8928" s="82">
        <f t="shared" si="156"/>
        <v>17.999959999999998</v>
      </c>
    </row>
    <row r="8929" spans="53:55" x14ac:dyDescent="0.25">
      <c r="BA8929" s="164" t="s">
        <v>9303</v>
      </c>
      <c r="BB8929" s="164">
        <v>4.1319999999999997</v>
      </c>
      <c r="BC8929" s="82">
        <f t="shared" si="156"/>
        <v>4.9997199999999991</v>
      </c>
    </row>
    <row r="8930" spans="53:55" x14ac:dyDescent="0.25">
      <c r="BA8930" s="164" t="s">
        <v>9304</v>
      </c>
      <c r="BB8930" s="164">
        <v>43.802</v>
      </c>
      <c r="BC8930" s="82">
        <f t="shared" si="156"/>
        <v>53.000419999999998</v>
      </c>
    </row>
    <row r="8931" spans="53:55" x14ac:dyDescent="0.25">
      <c r="BA8931" s="164" t="s">
        <v>9305</v>
      </c>
      <c r="BB8931" s="164">
        <v>5.7850000000000001</v>
      </c>
      <c r="BC8931" s="82">
        <f t="shared" si="156"/>
        <v>6.9998500000000003</v>
      </c>
    </row>
    <row r="8932" spans="53:55" x14ac:dyDescent="0.25">
      <c r="BA8932" s="164" t="s">
        <v>9306</v>
      </c>
      <c r="BB8932" s="164">
        <v>1.653</v>
      </c>
      <c r="BC8932" s="82">
        <f t="shared" si="156"/>
        <v>2.00013</v>
      </c>
    </row>
    <row r="8933" spans="53:55" x14ac:dyDescent="0.25">
      <c r="BA8933" s="164" t="s">
        <v>9307</v>
      </c>
      <c r="BB8933" s="164">
        <v>3.306</v>
      </c>
      <c r="BC8933" s="82">
        <f t="shared" si="156"/>
        <v>4.0002599999999999</v>
      </c>
    </row>
    <row r="8934" spans="53:55" x14ac:dyDescent="0.25">
      <c r="BA8934" s="164" t="s">
        <v>9308</v>
      </c>
      <c r="BB8934" s="164">
        <v>14.875999999999999</v>
      </c>
      <c r="BC8934" s="82">
        <f t="shared" si="156"/>
        <v>17.999959999999998</v>
      </c>
    </row>
    <row r="8935" spans="53:55" x14ac:dyDescent="0.25">
      <c r="BA8935" s="164" t="s">
        <v>9309</v>
      </c>
      <c r="BB8935" s="164">
        <v>138.017</v>
      </c>
      <c r="BC8935" s="82">
        <f t="shared" si="156"/>
        <v>167.00056999999998</v>
      </c>
    </row>
    <row r="8936" spans="53:55" x14ac:dyDescent="0.25">
      <c r="BA8936" s="164" t="s">
        <v>9310</v>
      </c>
      <c r="BB8936" s="164">
        <v>5.7850000000000001</v>
      </c>
      <c r="BC8936" s="82">
        <f t="shared" si="156"/>
        <v>6.9998500000000003</v>
      </c>
    </row>
    <row r="8937" spans="53:55" x14ac:dyDescent="0.25">
      <c r="BA8937" s="164" t="s">
        <v>9311</v>
      </c>
      <c r="BB8937" s="164">
        <v>3.306</v>
      </c>
      <c r="BC8937" s="82">
        <f t="shared" si="156"/>
        <v>4.0002599999999999</v>
      </c>
    </row>
    <row r="8938" spans="53:55" x14ac:dyDescent="0.25">
      <c r="BA8938" s="164" t="s">
        <v>9312</v>
      </c>
      <c r="BB8938" s="164">
        <v>1.653</v>
      </c>
      <c r="BC8938" s="82">
        <f t="shared" si="156"/>
        <v>2.00013</v>
      </c>
    </row>
    <row r="8939" spans="53:55" x14ac:dyDescent="0.25">
      <c r="BA8939" s="164" t="s">
        <v>9313</v>
      </c>
      <c r="BB8939" s="164">
        <v>1.653</v>
      </c>
      <c r="BC8939" s="82">
        <f t="shared" si="156"/>
        <v>2.00013</v>
      </c>
    </row>
    <row r="8940" spans="53:55" x14ac:dyDescent="0.25">
      <c r="BA8940" s="164" t="s">
        <v>9314</v>
      </c>
      <c r="BB8940" s="164">
        <v>1.653</v>
      </c>
      <c r="BC8940" s="82">
        <f t="shared" si="156"/>
        <v>2.00013</v>
      </c>
    </row>
    <row r="8941" spans="53:55" x14ac:dyDescent="0.25">
      <c r="BA8941" s="164" t="s">
        <v>9315</v>
      </c>
      <c r="BB8941" s="164">
        <v>1.653</v>
      </c>
      <c r="BC8941" s="82">
        <f t="shared" si="156"/>
        <v>2.00013</v>
      </c>
    </row>
    <row r="8942" spans="53:55" x14ac:dyDescent="0.25">
      <c r="BA8942" s="164" t="s">
        <v>9316</v>
      </c>
      <c r="BB8942" s="164">
        <v>17.355</v>
      </c>
      <c r="BC8942" s="82">
        <f t="shared" si="156"/>
        <v>20.999549999999999</v>
      </c>
    </row>
    <row r="8943" spans="53:55" x14ac:dyDescent="0.25">
      <c r="BA8943" s="164" t="s">
        <v>9317</v>
      </c>
      <c r="BB8943" s="164">
        <v>15.702999999999999</v>
      </c>
      <c r="BC8943" s="82">
        <f t="shared" si="156"/>
        <v>19.000629999999997</v>
      </c>
    </row>
    <row r="8944" spans="53:55" x14ac:dyDescent="0.25">
      <c r="BA8944" s="164" t="s">
        <v>9318</v>
      </c>
      <c r="BB8944" s="164">
        <v>6.6120000000000001</v>
      </c>
      <c r="BC8944" s="82">
        <f t="shared" si="156"/>
        <v>8.0005199999999999</v>
      </c>
    </row>
    <row r="8945" spans="53:55" x14ac:dyDescent="0.25">
      <c r="BA8945" s="164" t="s">
        <v>9319</v>
      </c>
      <c r="BB8945" s="164">
        <v>8.2650000000000006</v>
      </c>
      <c r="BC8945" s="82">
        <f t="shared" si="156"/>
        <v>10.00065</v>
      </c>
    </row>
    <row r="8946" spans="53:55" x14ac:dyDescent="0.25">
      <c r="BA8946" s="164" t="s">
        <v>9320</v>
      </c>
      <c r="BB8946" s="164">
        <v>14.05</v>
      </c>
      <c r="BC8946" s="82">
        <f t="shared" si="156"/>
        <v>17.000499999999999</v>
      </c>
    </row>
    <row r="8947" spans="53:55" x14ac:dyDescent="0.25">
      <c r="BA8947" s="164" t="s">
        <v>9321</v>
      </c>
      <c r="BB8947" s="164">
        <v>19.835000000000001</v>
      </c>
      <c r="BC8947" s="82">
        <f t="shared" si="156"/>
        <v>24.000350000000001</v>
      </c>
    </row>
    <row r="8948" spans="53:55" x14ac:dyDescent="0.25">
      <c r="BA8948" s="164" t="s">
        <v>9322</v>
      </c>
      <c r="BB8948" s="164">
        <v>41.322000000000003</v>
      </c>
      <c r="BC8948" s="82">
        <f t="shared" si="156"/>
        <v>49.99962</v>
      </c>
    </row>
    <row r="8949" spans="53:55" x14ac:dyDescent="0.25">
      <c r="BA8949" s="164" t="s">
        <v>9323</v>
      </c>
      <c r="BB8949" s="164">
        <v>7.4379999999999997</v>
      </c>
      <c r="BC8949" s="82">
        <f t="shared" si="156"/>
        <v>8.999979999999999</v>
      </c>
    </row>
    <row r="8950" spans="53:55" x14ac:dyDescent="0.25">
      <c r="BA8950" s="164" t="s">
        <v>9324</v>
      </c>
      <c r="BB8950" s="164">
        <v>1.653</v>
      </c>
      <c r="BC8950" s="82">
        <f t="shared" si="156"/>
        <v>2.00013</v>
      </c>
    </row>
    <row r="8951" spans="53:55" x14ac:dyDescent="0.25">
      <c r="BA8951" s="164" t="s">
        <v>9325</v>
      </c>
      <c r="BB8951" s="164">
        <v>9.9169999999999998</v>
      </c>
      <c r="BC8951" s="82">
        <f t="shared" si="156"/>
        <v>11.99957</v>
      </c>
    </row>
    <row r="8952" spans="53:55" x14ac:dyDescent="0.25">
      <c r="BA8952" s="164" t="s">
        <v>9326</v>
      </c>
      <c r="BB8952" s="164">
        <v>19.835000000000001</v>
      </c>
      <c r="BC8952" s="82">
        <f t="shared" si="156"/>
        <v>24.000350000000001</v>
      </c>
    </row>
    <row r="8953" spans="53:55" x14ac:dyDescent="0.25">
      <c r="BA8953" s="164" t="s">
        <v>9327</v>
      </c>
      <c r="BB8953" s="164">
        <v>22.314</v>
      </c>
      <c r="BC8953" s="82">
        <f t="shared" si="156"/>
        <v>26.999939999999999</v>
      </c>
    </row>
    <row r="8954" spans="53:55" x14ac:dyDescent="0.25">
      <c r="BA8954" s="164" t="s">
        <v>9328</v>
      </c>
      <c r="BB8954" s="164">
        <v>8.2650000000000006</v>
      </c>
      <c r="BC8954" s="82">
        <f t="shared" si="156"/>
        <v>10.00065</v>
      </c>
    </row>
    <row r="8955" spans="53:55" x14ac:dyDescent="0.25">
      <c r="BA8955" s="164" t="s">
        <v>9329</v>
      </c>
      <c r="BB8955" s="164">
        <v>6.57</v>
      </c>
      <c r="BC8955" s="82">
        <f t="shared" si="156"/>
        <v>7.9497</v>
      </c>
    </row>
    <row r="8956" spans="53:55" x14ac:dyDescent="0.25">
      <c r="BA8956" s="164" t="s">
        <v>9330</v>
      </c>
      <c r="BB8956" s="164">
        <v>10.702</v>
      </c>
      <c r="BC8956" s="82">
        <f t="shared" si="156"/>
        <v>12.94942</v>
      </c>
    </row>
    <row r="8957" spans="53:55" x14ac:dyDescent="0.25">
      <c r="BA8957" s="164" t="s">
        <v>9331</v>
      </c>
      <c r="BB8957" s="164">
        <v>197.52099999999999</v>
      </c>
      <c r="BC8957" s="82">
        <f t="shared" si="156"/>
        <v>239.00040999999999</v>
      </c>
    </row>
    <row r="8958" spans="53:55" x14ac:dyDescent="0.25">
      <c r="BA8958" s="164" t="s">
        <v>9332</v>
      </c>
      <c r="BB8958" s="164">
        <v>253.71899999999999</v>
      </c>
      <c r="BC8958" s="82">
        <f t="shared" si="156"/>
        <v>306.99998999999997</v>
      </c>
    </row>
    <row r="8959" spans="53:55" x14ac:dyDescent="0.25">
      <c r="BA8959" s="164" t="s">
        <v>9333</v>
      </c>
      <c r="BB8959" s="164">
        <v>329.75200000000001</v>
      </c>
      <c r="BC8959" s="82">
        <f t="shared" si="156"/>
        <v>398.99991999999997</v>
      </c>
    </row>
    <row r="8960" spans="53:55" x14ac:dyDescent="0.25">
      <c r="BA8960" s="164" t="s">
        <v>9334</v>
      </c>
      <c r="BB8960" s="164">
        <v>491.73599999999999</v>
      </c>
      <c r="BC8960" s="82">
        <f t="shared" si="156"/>
        <v>595.00055999999995</v>
      </c>
    </row>
    <row r="8961" spans="53:55" x14ac:dyDescent="0.25">
      <c r="BA8961" s="164" t="s">
        <v>9335</v>
      </c>
      <c r="BB8961" s="164">
        <v>20.62</v>
      </c>
      <c r="BC8961" s="82">
        <f t="shared" si="156"/>
        <v>24.950199999999999</v>
      </c>
    </row>
    <row r="8962" spans="53:55" x14ac:dyDescent="0.25">
      <c r="BA8962" s="164" t="s">
        <v>9336</v>
      </c>
      <c r="BB8962" s="164">
        <v>34.710999999999999</v>
      </c>
      <c r="BC8962" s="82">
        <f t="shared" si="156"/>
        <v>42.000309999999999</v>
      </c>
    </row>
    <row r="8963" spans="53:55" x14ac:dyDescent="0.25">
      <c r="BA8963" s="164" t="s">
        <v>9337</v>
      </c>
      <c r="BB8963" s="164">
        <v>34.710999999999999</v>
      </c>
      <c r="BC8963" s="82">
        <f t="shared" ref="BC8963:BC9026" si="157">BB8963*1.21</f>
        <v>42.000309999999999</v>
      </c>
    </row>
    <row r="8964" spans="53:55" x14ac:dyDescent="0.25">
      <c r="BA8964" s="164" t="s">
        <v>9338</v>
      </c>
      <c r="BB8964" s="164">
        <v>4.9169999999999998</v>
      </c>
      <c r="BC8964" s="82">
        <f t="shared" si="157"/>
        <v>5.9495699999999996</v>
      </c>
    </row>
    <row r="8965" spans="53:55" x14ac:dyDescent="0.25">
      <c r="BA8965" s="164" t="s">
        <v>9339</v>
      </c>
      <c r="BB8965" s="164">
        <v>5.7439999999999998</v>
      </c>
      <c r="BC8965" s="82">
        <f t="shared" si="157"/>
        <v>6.9502399999999991</v>
      </c>
    </row>
    <row r="8966" spans="53:55" x14ac:dyDescent="0.25">
      <c r="BA8966" s="164" t="s">
        <v>9340</v>
      </c>
      <c r="BB8966" s="164">
        <v>3.2650000000000001</v>
      </c>
      <c r="BC8966" s="82">
        <f t="shared" si="157"/>
        <v>3.95065</v>
      </c>
    </row>
    <row r="8967" spans="53:55" x14ac:dyDescent="0.25">
      <c r="BA8967" s="164" t="s">
        <v>9341</v>
      </c>
      <c r="BB8967" s="164">
        <v>1.653</v>
      </c>
      <c r="BC8967" s="82">
        <f t="shared" si="157"/>
        <v>2.00013</v>
      </c>
    </row>
    <row r="8968" spans="53:55" x14ac:dyDescent="0.25">
      <c r="BA8968" s="164" t="s">
        <v>9342</v>
      </c>
      <c r="BB8968" s="164">
        <v>22.306000000000001</v>
      </c>
      <c r="BC8968" s="82">
        <f t="shared" si="157"/>
        <v>26.990259999999999</v>
      </c>
    </row>
    <row r="8969" spans="53:55" x14ac:dyDescent="0.25">
      <c r="BA8969" s="164" t="s">
        <v>9343</v>
      </c>
      <c r="BB8969" s="164">
        <v>21.478999999999999</v>
      </c>
      <c r="BC8969" s="82">
        <f t="shared" si="157"/>
        <v>25.98959</v>
      </c>
    </row>
    <row r="8970" spans="53:55" x14ac:dyDescent="0.25">
      <c r="BA8970" s="164" t="s">
        <v>9344</v>
      </c>
      <c r="BB8970" s="164">
        <v>3.2639999999999998</v>
      </c>
      <c r="BC8970" s="82">
        <f t="shared" si="157"/>
        <v>3.9494399999999996</v>
      </c>
    </row>
    <row r="8971" spans="53:55" x14ac:dyDescent="0.25">
      <c r="BA8971" s="164" t="s">
        <v>9345</v>
      </c>
      <c r="BB8971" s="164">
        <v>4.0910000000000002</v>
      </c>
      <c r="BC8971" s="82">
        <f t="shared" si="157"/>
        <v>4.9501100000000005</v>
      </c>
    </row>
    <row r="8972" spans="53:55" x14ac:dyDescent="0.25">
      <c r="BA8972" s="164" t="s">
        <v>9346</v>
      </c>
      <c r="BB8972" s="164">
        <v>3.2229999999999999</v>
      </c>
      <c r="BC8972" s="82">
        <f t="shared" si="157"/>
        <v>3.8998299999999997</v>
      </c>
    </row>
    <row r="8973" spans="53:55" x14ac:dyDescent="0.25">
      <c r="BA8973" s="164" t="s">
        <v>9347</v>
      </c>
      <c r="BB8973" s="164">
        <v>8.2230000000000008</v>
      </c>
      <c r="BC8973" s="82">
        <f t="shared" si="157"/>
        <v>9.9498300000000004</v>
      </c>
    </row>
    <row r="8974" spans="53:55" x14ac:dyDescent="0.25">
      <c r="BA8974" s="164" t="s">
        <v>9348</v>
      </c>
      <c r="BB8974" s="164">
        <v>18.14</v>
      </c>
      <c r="BC8974" s="82">
        <f t="shared" si="157"/>
        <v>21.949400000000001</v>
      </c>
    </row>
    <row r="8975" spans="53:55" x14ac:dyDescent="0.25">
      <c r="BA8975" s="164" t="s">
        <v>9349</v>
      </c>
      <c r="BB8975" s="164">
        <v>18.14</v>
      </c>
      <c r="BC8975" s="82">
        <f t="shared" si="157"/>
        <v>21.949400000000001</v>
      </c>
    </row>
    <row r="8976" spans="53:55" x14ac:dyDescent="0.25">
      <c r="BA8976" s="164" t="s">
        <v>9350</v>
      </c>
      <c r="BB8976" s="164">
        <v>450.41300000000001</v>
      </c>
      <c r="BC8976" s="82">
        <f t="shared" si="157"/>
        <v>544.99973</v>
      </c>
    </row>
    <row r="8977" spans="53:55" x14ac:dyDescent="0.25">
      <c r="BA8977" s="164" t="s">
        <v>9351</v>
      </c>
      <c r="BB8977" s="164">
        <v>926.44600000000003</v>
      </c>
      <c r="BC8977" s="82">
        <f t="shared" si="157"/>
        <v>1120.9996599999999</v>
      </c>
    </row>
    <row r="8978" spans="53:55" x14ac:dyDescent="0.25">
      <c r="BA8978" s="164" t="s">
        <v>9352</v>
      </c>
      <c r="BB8978" s="164">
        <v>538.01700000000005</v>
      </c>
      <c r="BC8978" s="82">
        <f t="shared" si="157"/>
        <v>651.00057000000004</v>
      </c>
    </row>
    <row r="8979" spans="53:55" x14ac:dyDescent="0.25">
      <c r="BA8979" s="164" t="s">
        <v>9353</v>
      </c>
      <c r="BB8979" s="164">
        <v>770.24800000000005</v>
      </c>
      <c r="BC8979" s="82">
        <f t="shared" si="157"/>
        <v>932.00008000000003</v>
      </c>
    </row>
    <row r="8980" spans="53:55" x14ac:dyDescent="0.25">
      <c r="BA8980" s="164" t="s">
        <v>9354</v>
      </c>
      <c r="BB8980" s="164">
        <v>933.88400000000001</v>
      </c>
      <c r="BC8980" s="82">
        <f t="shared" si="157"/>
        <v>1129.99964</v>
      </c>
    </row>
    <row r="8981" spans="53:55" x14ac:dyDescent="0.25">
      <c r="BA8981" s="164" t="s">
        <v>9355</v>
      </c>
      <c r="BB8981" s="164">
        <v>133.88399999999999</v>
      </c>
      <c r="BC8981" s="82">
        <f t="shared" si="157"/>
        <v>161.99963999999997</v>
      </c>
    </row>
    <row r="8982" spans="53:55" x14ac:dyDescent="0.25">
      <c r="BA8982" s="164" t="s">
        <v>9356</v>
      </c>
      <c r="BB8982" s="164">
        <v>149.58699999999999</v>
      </c>
      <c r="BC8982" s="82">
        <f t="shared" si="157"/>
        <v>181.00026999999997</v>
      </c>
    </row>
    <row r="8983" spans="53:55" x14ac:dyDescent="0.25">
      <c r="BA8983" s="164" t="s">
        <v>9357</v>
      </c>
      <c r="BB8983" s="164">
        <v>190.90899999999999</v>
      </c>
      <c r="BC8983" s="82">
        <f t="shared" si="157"/>
        <v>230.99988999999999</v>
      </c>
    </row>
    <row r="8984" spans="53:55" x14ac:dyDescent="0.25">
      <c r="BA8984" s="164" t="s">
        <v>9358</v>
      </c>
      <c r="BB8984" s="164">
        <v>200.82599999999999</v>
      </c>
      <c r="BC8984" s="82">
        <f t="shared" si="157"/>
        <v>242.99945999999997</v>
      </c>
    </row>
    <row r="8985" spans="53:55" x14ac:dyDescent="0.25">
      <c r="BA8985" s="164" t="s">
        <v>9359</v>
      </c>
      <c r="BB8985" s="164">
        <v>136.364</v>
      </c>
      <c r="BC8985" s="82">
        <f t="shared" si="157"/>
        <v>165.00044</v>
      </c>
    </row>
    <row r="8986" spans="53:55" x14ac:dyDescent="0.25">
      <c r="BA8986" s="164" t="s">
        <v>9360</v>
      </c>
      <c r="BB8986" s="164">
        <v>34.710999999999999</v>
      </c>
      <c r="BC8986" s="82">
        <f t="shared" si="157"/>
        <v>42.000309999999999</v>
      </c>
    </row>
    <row r="8987" spans="53:55" x14ac:dyDescent="0.25">
      <c r="BA8987" s="164" t="s">
        <v>9361</v>
      </c>
      <c r="BB8987" s="164">
        <v>4.9589999999999996</v>
      </c>
      <c r="BC8987" s="82">
        <f t="shared" si="157"/>
        <v>6.0003899999999994</v>
      </c>
    </row>
    <row r="8988" spans="53:55" x14ac:dyDescent="0.25">
      <c r="BA8988" s="164" t="s">
        <v>9362</v>
      </c>
      <c r="BB8988" s="164">
        <v>1.653</v>
      </c>
      <c r="BC8988" s="82">
        <f t="shared" si="157"/>
        <v>2.00013</v>
      </c>
    </row>
    <row r="8989" spans="53:55" x14ac:dyDescent="0.25">
      <c r="BA8989" s="164" t="s">
        <v>9363</v>
      </c>
      <c r="BB8989" s="164">
        <v>1.653</v>
      </c>
      <c r="BC8989" s="82">
        <f t="shared" si="157"/>
        <v>2.00013</v>
      </c>
    </row>
    <row r="8990" spans="53:55" x14ac:dyDescent="0.25">
      <c r="BA8990" s="164" t="s">
        <v>9364</v>
      </c>
      <c r="BB8990" s="164">
        <v>3.306</v>
      </c>
      <c r="BC8990" s="82">
        <f t="shared" si="157"/>
        <v>4.0002599999999999</v>
      </c>
    </row>
    <row r="8991" spans="53:55" x14ac:dyDescent="0.25">
      <c r="BA8991" s="164" t="s">
        <v>9365</v>
      </c>
      <c r="BB8991" s="164">
        <v>1.653</v>
      </c>
      <c r="BC8991" s="82">
        <f t="shared" si="157"/>
        <v>2.00013</v>
      </c>
    </row>
    <row r="8992" spans="53:55" x14ac:dyDescent="0.25">
      <c r="BA8992" s="164" t="s">
        <v>9366</v>
      </c>
      <c r="BB8992" s="164">
        <v>4.9589999999999996</v>
      </c>
      <c r="BC8992" s="82">
        <f t="shared" si="157"/>
        <v>6.0003899999999994</v>
      </c>
    </row>
    <row r="8993" spans="53:55" x14ac:dyDescent="0.25">
      <c r="BA8993" s="164" t="s">
        <v>9367</v>
      </c>
      <c r="BB8993" s="164">
        <v>10.744</v>
      </c>
      <c r="BC8993" s="82">
        <f t="shared" si="157"/>
        <v>13.00024</v>
      </c>
    </row>
    <row r="8994" spans="53:55" x14ac:dyDescent="0.25">
      <c r="BA8994" s="164" t="s">
        <v>9368</v>
      </c>
      <c r="BB8994" s="164">
        <v>3.306</v>
      </c>
      <c r="BC8994" s="82">
        <f t="shared" si="157"/>
        <v>4.0002599999999999</v>
      </c>
    </row>
    <row r="8995" spans="53:55" x14ac:dyDescent="0.25">
      <c r="BA8995" s="164" t="s">
        <v>9369</v>
      </c>
      <c r="BB8995" s="164">
        <v>6.6120000000000001</v>
      </c>
      <c r="BC8995" s="82">
        <f t="shared" si="157"/>
        <v>8.0005199999999999</v>
      </c>
    </row>
    <row r="8996" spans="53:55" x14ac:dyDescent="0.25">
      <c r="BA8996" s="164" t="s">
        <v>9370</v>
      </c>
      <c r="BB8996" s="164">
        <v>1.653</v>
      </c>
      <c r="BC8996" s="82">
        <f t="shared" si="157"/>
        <v>2.00013</v>
      </c>
    </row>
    <row r="8997" spans="53:55" x14ac:dyDescent="0.25">
      <c r="BA8997" s="164" t="s">
        <v>9371</v>
      </c>
      <c r="BB8997" s="164">
        <v>87.602999999999994</v>
      </c>
      <c r="BC8997" s="82">
        <f t="shared" si="157"/>
        <v>105.99963</v>
      </c>
    </row>
    <row r="8998" spans="53:55" x14ac:dyDescent="0.25">
      <c r="BA8998" s="164" t="s">
        <v>9372</v>
      </c>
      <c r="BB8998" s="164">
        <v>45.454999999999998</v>
      </c>
      <c r="BC8998" s="82">
        <f t="shared" si="157"/>
        <v>55.000549999999997</v>
      </c>
    </row>
    <row r="8999" spans="53:55" x14ac:dyDescent="0.25">
      <c r="BA8999" s="164" t="s">
        <v>9373</v>
      </c>
      <c r="BB8999" s="164">
        <v>1.653</v>
      </c>
      <c r="BC8999" s="82">
        <f t="shared" si="157"/>
        <v>2.00013</v>
      </c>
    </row>
    <row r="9000" spans="53:55" x14ac:dyDescent="0.25">
      <c r="BA9000" s="164" t="s">
        <v>9374</v>
      </c>
      <c r="BB9000" s="164">
        <v>1.653</v>
      </c>
      <c r="BC9000" s="82">
        <f t="shared" si="157"/>
        <v>2.00013</v>
      </c>
    </row>
    <row r="9001" spans="53:55" x14ac:dyDescent="0.25">
      <c r="BA9001" s="164" t="s">
        <v>9375</v>
      </c>
      <c r="BB9001" s="164">
        <v>7.4379999999999997</v>
      </c>
      <c r="BC9001" s="82">
        <f t="shared" si="157"/>
        <v>8.999979999999999</v>
      </c>
    </row>
    <row r="9002" spans="53:55" x14ac:dyDescent="0.25">
      <c r="BA9002" s="164" t="s">
        <v>9376</v>
      </c>
      <c r="BB9002" s="164">
        <v>4.9589999999999996</v>
      </c>
      <c r="BC9002" s="82">
        <f t="shared" si="157"/>
        <v>6.0003899999999994</v>
      </c>
    </row>
    <row r="9003" spans="53:55" x14ac:dyDescent="0.25">
      <c r="BA9003" s="164" t="s">
        <v>9377</v>
      </c>
      <c r="BB9003" s="164">
        <v>4.9589999999999996</v>
      </c>
      <c r="BC9003" s="82">
        <f t="shared" si="157"/>
        <v>6.0003899999999994</v>
      </c>
    </row>
    <row r="9004" spans="53:55" x14ac:dyDescent="0.25">
      <c r="BA9004" s="164" t="s">
        <v>9378</v>
      </c>
      <c r="BB9004" s="164">
        <v>4.9589999999999996</v>
      </c>
      <c r="BC9004" s="82">
        <f t="shared" si="157"/>
        <v>6.0003899999999994</v>
      </c>
    </row>
    <row r="9005" spans="53:55" x14ac:dyDescent="0.25">
      <c r="BA9005" s="164" t="s">
        <v>9379</v>
      </c>
      <c r="BB9005" s="164">
        <v>14.875999999999999</v>
      </c>
      <c r="BC9005" s="82">
        <f t="shared" si="157"/>
        <v>17.999959999999998</v>
      </c>
    </row>
    <row r="9006" spans="53:55" x14ac:dyDescent="0.25">
      <c r="BA9006" s="164" t="s">
        <v>9380</v>
      </c>
      <c r="BB9006" s="164">
        <v>9.9169999999999998</v>
      </c>
      <c r="BC9006" s="82">
        <f t="shared" si="157"/>
        <v>11.99957</v>
      </c>
    </row>
    <row r="9007" spans="53:55" x14ac:dyDescent="0.25">
      <c r="BA9007" s="164" t="s">
        <v>9381</v>
      </c>
      <c r="BB9007" s="164">
        <v>16.529</v>
      </c>
      <c r="BC9007" s="82">
        <f t="shared" si="157"/>
        <v>20.00009</v>
      </c>
    </row>
    <row r="9008" spans="53:55" x14ac:dyDescent="0.25">
      <c r="BA9008" s="164" t="s">
        <v>9382</v>
      </c>
      <c r="BB9008" s="164">
        <v>14.05</v>
      </c>
      <c r="BC9008" s="82">
        <f t="shared" si="157"/>
        <v>17.000499999999999</v>
      </c>
    </row>
    <row r="9009" spans="53:55" x14ac:dyDescent="0.25">
      <c r="BA9009" s="164" t="s">
        <v>9383</v>
      </c>
      <c r="BB9009" s="164">
        <v>9.0909999999999993</v>
      </c>
      <c r="BC9009" s="82">
        <f t="shared" si="157"/>
        <v>11.000109999999999</v>
      </c>
    </row>
    <row r="9010" spans="53:55" x14ac:dyDescent="0.25">
      <c r="BA9010" s="164" t="s">
        <v>9384</v>
      </c>
      <c r="BB9010" s="164">
        <v>5.7850000000000001</v>
      </c>
      <c r="BC9010" s="82">
        <f t="shared" si="157"/>
        <v>6.9998500000000003</v>
      </c>
    </row>
    <row r="9011" spans="53:55" x14ac:dyDescent="0.25">
      <c r="BA9011" s="164" t="s">
        <v>9385</v>
      </c>
      <c r="BB9011" s="164">
        <v>17.355</v>
      </c>
      <c r="BC9011" s="82">
        <f t="shared" si="157"/>
        <v>20.999549999999999</v>
      </c>
    </row>
    <row r="9012" spans="53:55" x14ac:dyDescent="0.25">
      <c r="BA9012" s="164" t="s">
        <v>9386</v>
      </c>
      <c r="BB9012" s="164">
        <v>6.6120000000000001</v>
      </c>
      <c r="BC9012" s="82">
        <f t="shared" si="157"/>
        <v>8.0005199999999999</v>
      </c>
    </row>
    <row r="9013" spans="53:55" x14ac:dyDescent="0.25">
      <c r="BA9013" s="164" t="s">
        <v>9387</v>
      </c>
      <c r="BB9013" s="164">
        <v>4.9589999999999996</v>
      </c>
      <c r="BC9013" s="82">
        <f t="shared" si="157"/>
        <v>6.0003899999999994</v>
      </c>
    </row>
    <row r="9014" spans="53:55" x14ac:dyDescent="0.25">
      <c r="BA9014" s="164" t="s">
        <v>9388</v>
      </c>
      <c r="BB9014" s="164">
        <v>5.7850000000000001</v>
      </c>
      <c r="BC9014" s="82">
        <f t="shared" si="157"/>
        <v>6.9998500000000003</v>
      </c>
    </row>
    <row r="9015" spans="53:55" x14ac:dyDescent="0.25">
      <c r="BA9015" s="164" t="s">
        <v>9389</v>
      </c>
      <c r="BB9015" s="164">
        <v>5.7850000000000001</v>
      </c>
      <c r="BC9015" s="82">
        <f t="shared" si="157"/>
        <v>6.9998500000000003</v>
      </c>
    </row>
    <row r="9016" spans="53:55" x14ac:dyDescent="0.25">
      <c r="BA9016" s="164" t="s">
        <v>9390</v>
      </c>
      <c r="BB9016" s="164">
        <v>0.82599999999999996</v>
      </c>
      <c r="BC9016" s="82">
        <f t="shared" si="157"/>
        <v>0.9994599999999999</v>
      </c>
    </row>
    <row r="9017" spans="53:55" x14ac:dyDescent="0.25">
      <c r="BA9017" s="164" t="s">
        <v>9391</v>
      </c>
      <c r="BB9017" s="164">
        <v>0.82599999999999996</v>
      </c>
      <c r="BC9017" s="82">
        <f t="shared" si="157"/>
        <v>0.9994599999999999</v>
      </c>
    </row>
    <row r="9018" spans="53:55" x14ac:dyDescent="0.25">
      <c r="BA9018" s="164" t="s">
        <v>9392</v>
      </c>
      <c r="BB9018" s="164">
        <v>2.4790000000000001</v>
      </c>
      <c r="BC9018" s="82">
        <f t="shared" si="157"/>
        <v>2.99959</v>
      </c>
    </row>
    <row r="9019" spans="53:55" x14ac:dyDescent="0.25">
      <c r="BA9019" s="164" t="s">
        <v>9393</v>
      </c>
      <c r="BB9019" s="164">
        <v>3.306</v>
      </c>
      <c r="BC9019" s="82">
        <f t="shared" si="157"/>
        <v>4.0002599999999999</v>
      </c>
    </row>
    <row r="9020" spans="53:55" x14ac:dyDescent="0.25">
      <c r="BA9020" s="164" t="s">
        <v>9394</v>
      </c>
      <c r="BB9020" s="164">
        <v>3.306</v>
      </c>
      <c r="BC9020" s="82">
        <f t="shared" si="157"/>
        <v>4.0002599999999999</v>
      </c>
    </row>
    <row r="9021" spans="53:55" x14ac:dyDescent="0.25">
      <c r="BA9021" s="164" t="s">
        <v>9395</v>
      </c>
      <c r="BB9021" s="164">
        <v>3.306</v>
      </c>
      <c r="BC9021" s="82">
        <f t="shared" si="157"/>
        <v>4.0002599999999999</v>
      </c>
    </row>
    <row r="9022" spans="53:55" x14ac:dyDescent="0.25">
      <c r="BA9022" s="164" t="s">
        <v>9396</v>
      </c>
      <c r="BB9022" s="164">
        <v>3.306</v>
      </c>
      <c r="BC9022" s="82">
        <f t="shared" si="157"/>
        <v>4.0002599999999999</v>
      </c>
    </row>
    <row r="9023" spans="53:55" x14ac:dyDescent="0.25">
      <c r="BA9023" s="164" t="s">
        <v>9397</v>
      </c>
      <c r="BB9023" s="164">
        <v>4.9589999999999996</v>
      </c>
      <c r="BC9023" s="82">
        <f t="shared" si="157"/>
        <v>6.0003899999999994</v>
      </c>
    </row>
    <row r="9024" spans="53:55" x14ac:dyDescent="0.25">
      <c r="BA9024" s="164" t="s">
        <v>9398</v>
      </c>
      <c r="BB9024" s="164">
        <v>4.9589999999999996</v>
      </c>
      <c r="BC9024" s="82">
        <f t="shared" si="157"/>
        <v>6.0003899999999994</v>
      </c>
    </row>
    <row r="9025" spans="53:55" x14ac:dyDescent="0.25">
      <c r="BA9025" s="164" t="s">
        <v>9399</v>
      </c>
      <c r="BB9025" s="164">
        <v>4.9589999999999996</v>
      </c>
      <c r="BC9025" s="82">
        <f t="shared" si="157"/>
        <v>6.0003899999999994</v>
      </c>
    </row>
    <row r="9026" spans="53:55" x14ac:dyDescent="0.25">
      <c r="BA9026" s="164" t="s">
        <v>9400</v>
      </c>
      <c r="BB9026" s="164">
        <v>15.694000000000001</v>
      </c>
      <c r="BC9026" s="82">
        <f t="shared" si="157"/>
        <v>18.989740000000001</v>
      </c>
    </row>
    <row r="9027" spans="53:55" x14ac:dyDescent="0.25">
      <c r="BA9027" s="164" t="s">
        <v>9401</v>
      </c>
      <c r="BB9027" s="164">
        <v>96.694000000000003</v>
      </c>
      <c r="BC9027" s="82">
        <f t="shared" ref="BC9027:BC9090" si="158">BB9027*1.21</f>
        <v>116.99974</v>
      </c>
    </row>
    <row r="9028" spans="53:55" x14ac:dyDescent="0.25">
      <c r="BA9028" s="164" t="s">
        <v>9402</v>
      </c>
      <c r="BB9028" s="164">
        <v>128.09899999999999</v>
      </c>
      <c r="BC9028" s="82">
        <f t="shared" si="158"/>
        <v>154.99978999999999</v>
      </c>
    </row>
    <row r="9029" spans="53:55" x14ac:dyDescent="0.25">
      <c r="BA9029" s="164" t="s">
        <v>9403</v>
      </c>
      <c r="BB9029" s="164">
        <v>388.42899999999997</v>
      </c>
      <c r="BC9029" s="82">
        <f t="shared" si="158"/>
        <v>469.99908999999997</v>
      </c>
    </row>
    <row r="9030" spans="53:55" x14ac:dyDescent="0.25">
      <c r="BA9030" s="164" t="s">
        <v>9404</v>
      </c>
      <c r="BB9030" s="164">
        <v>219.00800000000001</v>
      </c>
      <c r="BC9030" s="82">
        <f t="shared" si="158"/>
        <v>264.99968000000001</v>
      </c>
    </row>
    <row r="9031" spans="53:55" x14ac:dyDescent="0.25">
      <c r="BA9031" s="164" t="s">
        <v>9405</v>
      </c>
      <c r="BB9031" s="164">
        <v>254.54599999999999</v>
      </c>
      <c r="BC9031" s="82">
        <f t="shared" si="158"/>
        <v>308.00065999999998</v>
      </c>
    </row>
    <row r="9032" spans="53:55" x14ac:dyDescent="0.25">
      <c r="BA9032" s="164" t="s">
        <v>9406</v>
      </c>
      <c r="BB9032" s="164">
        <v>8.2230000000000008</v>
      </c>
      <c r="BC9032" s="82">
        <f t="shared" si="158"/>
        <v>9.9498300000000004</v>
      </c>
    </row>
    <row r="9033" spans="53:55" x14ac:dyDescent="0.25">
      <c r="BA9033" s="164" t="s">
        <v>9407</v>
      </c>
      <c r="BB9033" s="164">
        <v>8.2230000000000008</v>
      </c>
      <c r="BC9033" s="82">
        <f t="shared" si="158"/>
        <v>9.9498300000000004</v>
      </c>
    </row>
    <row r="9034" spans="53:55" x14ac:dyDescent="0.25">
      <c r="BA9034" s="164" t="s">
        <v>9408</v>
      </c>
      <c r="BB9034" s="164">
        <v>18.14</v>
      </c>
      <c r="BC9034" s="82">
        <f t="shared" si="158"/>
        <v>21.949400000000001</v>
      </c>
    </row>
    <row r="9035" spans="53:55" x14ac:dyDescent="0.25">
      <c r="BA9035" s="164" t="s">
        <v>9409</v>
      </c>
      <c r="BB9035" s="164">
        <v>18.14</v>
      </c>
      <c r="BC9035" s="82">
        <f t="shared" si="158"/>
        <v>21.949400000000001</v>
      </c>
    </row>
    <row r="9036" spans="53:55" x14ac:dyDescent="0.25">
      <c r="BA9036" s="164" t="s">
        <v>9410</v>
      </c>
      <c r="BB9036" s="164">
        <v>2.4380000000000002</v>
      </c>
      <c r="BC9036" s="82">
        <f t="shared" si="158"/>
        <v>2.94998</v>
      </c>
    </row>
    <row r="9037" spans="53:55" x14ac:dyDescent="0.25">
      <c r="BA9037" s="164" t="s">
        <v>9411</v>
      </c>
      <c r="BB9037" s="164">
        <v>2.4380000000000002</v>
      </c>
      <c r="BC9037" s="82">
        <f t="shared" si="158"/>
        <v>2.94998</v>
      </c>
    </row>
    <row r="9038" spans="53:55" x14ac:dyDescent="0.25">
      <c r="BA9038" s="164" t="s">
        <v>9412</v>
      </c>
      <c r="BB9038" s="164">
        <v>2.4380000000000002</v>
      </c>
      <c r="BC9038" s="82">
        <f t="shared" si="158"/>
        <v>2.94998</v>
      </c>
    </row>
    <row r="9039" spans="53:55" x14ac:dyDescent="0.25">
      <c r="BA9039" s="164" t="s">
        <v>9413</v>
      </c>
      <c r="BB9039" s="164">
        <v>3.2639999999999998</v>
      </c>
      <c r="BC9039" s="82">
        <f t="shared" si="158"/>
        <v>3.9494399999999996</v>
      </c>
    </row>
    <row r="9040" spans="53:55" x14ac:dyDescent="0.25">
      <c r="BA9040" s="164" t="s">
        <v>9414</v>
      </c>
      <c r="BB9040" s="164">
        <v>3.2639999999999998</v>
      </c>
      <c r="BC9040" s="82">
        <f t="shared" si="158"/>
        <v>3.9494399999999996</v>
      </c>
    </row>
    <row r="9041" spans="53:55" x14ac:dyDescent="0.25">
      <c r="BA9041" s="164" t="s">
        <v>9415</v>
      </c>
      <c r="BB9041" s="164">
        <v>3.2639999999999998</v>
      </c>
      <c r="BC9041" s="82">
        <f t="shared" si="158"/>
        <v>3.9494399999999996</v>
      </c>
    </row>
    <row r="9042" spans="53:55" x14ac:dyDescent="0.25">
      <c r="BA9042" s="164" t="s">
        <v>9416</v>
      </c>
      <c r="BB9042" s="164">
        <v>4.9169999999999998</v>
      </c>
      <c r="BC9042" s="82">
        <f t="shared" si="158"/>
        <v>5.9495699999999996</v>
      </c>
    </row>
    <row r="9043" spans="53:55" x14ac:dyDescent="0.25">
      <c r="BA9043" s="164" t="s">
        <v>9417</v>
      </c>
      <c r="BB9043" s="164">
        <v>4.9169999999999998</v>
      </c>
      <c r="BC9043" s="82">
        <f t="shared" si="158"/>
        <v>5.9495699999999996</v>
      </c>
    </row>
    <row r="9044" spans="53:55" x14ac:dyDescent="0.25">
      <c r="BA9044" s="164" t="s">
        <v>9418</v>
      </c>
      <c r="BB9044" s="164">
        <v>4.0910000000000002</v>
      </c>
      <c r="BC9044" s="82">
        <f t="shared" si="158"/>
        <v>4.9501100000000005</v>
      </c>
    </row>
    <row r="9045" spans="53:55" x14ac:dyDescent="0.25">
      <c r="BA9045" s="164" t="s">
        <v>9419</v>
      </c>
      <c r="BB9045" s="164">
        <v>4.0910000000000002</v>
      </c>
      <c r="BC9045" s="82">
        <f t="shared" si="158"/>
        <v>4.9501100000000005</v>
      </c>
    </row>
    <row r="9046" spans="53:55" x14ac:dyDescent="0.25">
      <c r="BA9046" s="164" t="s">
        <v>9420</v>
      </c>
      <c r="BB9046" s="164">
        <v>4.0910000000000002</v>
      </c>
      <c r="BC9046" s="82">
        <f t="shared" si="158"/>
        <v>4.9501100000000005</v>
      </c>
    </row>
    <row r="9047" spans="53:55" x14ac:dyDescent="0.25">
      <c r="BA9047" s="164" t="s">
        <v>9421</v>
      </c>
      <c r="BB9047" s="164">
        <v>7.3970000000000002</v>
      </c>
      <c r="BC9047" s="82">
        <f t="shared" si="158"/>
        <v>8.9503699999999995</v>
      </c>
    </row>
    <row r="9048" spans="53:55" x14ac:dyDescent="0.25">
      <c r="BA9048" s="164" t="s">
        <v>9422</v>
      </c>
      <c r="BB9048" s="164">
        <v>7.3970000000000002</v>
      </c>
      <c r="BC9048" s="82">
        <f t="shared" si="158"/>
        <v>8.9503699999999995</v>
      </c>
    </row>
    <row r="9049" spans="53:55" x14ac:dyDescent="0.25">
      <c r="BA9049" s="164" t="s">
        <v>9423</v>
      </c>
      <c r="BB9049" s="164">
        <v>7.3970000000000002</v>
      </c>
      <c r="BC9049" s="82">
        <f t="shared" si="158"/>
        <v>8.9503699999999995</v>
      </c>
    </row>
    <row r="9050" spans="53:55" x14ac:dyDescent="0.25">
      <c r="BA9050" s="164" t="s">
        <v>9424</v>
      </c>
      <c r="BB9050" s="164">
        <v>2.4790000000000001</v>
      </c>
      <c r="BC9050" s="82">
        <f t="shared" si="158"/>
        <v>2.99959</v>
      </c>
    </row>
    <row r="9051" spans="53:55" x14ac:dyDescent="0.25">
      <c r="BA9051" s="164" t="s">
        <v>9425</v>
      </c>
      <c r="BB9051" s="164">
        <v>2.4790000000000001</v>
      </c>
      <c r="BC9051" s="82">
        <f t="shared" si="158"/>
        <v>2.99959</v>
      </c>
    </row>
    <row r="9052" spans="53:55" x14ac:dyDescent="0.25">
      <c r="BA9052" s="164" t="s">
        <v>9426</v>
      </c>
      <c r="BB9052" s="164">
        <v>8.2560000000000002</v>
      </c>
      <c r="BC9052" s="82">
        <f t="shared" si="158"/>
        <v>9.9897600000000004</v>
      </c>
    </row>
    <row r="9053" spans="53:55" x14ac:dyDescent="0.25">
      <c r="BA9053" s="164" t="s">
        <v>9427</v>
      </c>
      <c r="BB9053" s="164">
        <v>8.2560000000000002</v>
      </c>
      <c r="BC9053" s="82">
        <f t="shared" si="158"/>
        <v>9.9897600000000004</v>
      </c>
    </row>
    <row r="9054" spans="53:55" x14ac:dyDescent="0.25">
      <c r="BA9054" s="164" t="s">
        <v>9428</v>
      </c>
      <c r="BB9054" s="164">
        <v>7.3970000000000002</v>
      </c>
      <c r="BC9054" s="82">
        <f t="shared" si="158"/>
        <v>8.9503699999999995</v>
      </c>
    </row>
    <row r="9055" spans="53:55" x14ac:dyDescent="0.25">
      <c r="BA9055" s="164" t="s">
        <v>9429</v>
      </c>
      <c r="BB9055" s="164">
        <v>7.3970000000000002</v>
      </c>
      <c r="BC9055" s="82">
        <f t="shared" si="158"/>
        <v>8.9503699999999995</v>
      </c>
    </row>
    <row r="9056" spans="53:55" x14ac:dyDescent="0.25">
      <c r="BA9056" s="164" t="s">
        <v>9430</v>
      </c>
      <c r="BB9056" s="164">
        <v>81.819999999999993</v>
      </c>
      <c r="BC9056" s="82">
        <f t="shared" si="158"/>
        <v>99.002199999999988</v>
      </c>
    </row>
    <row r="9057" spans="53:55" x14ac:dyDescent="0.25">
      <c r="BA9057" s="164" t="s">
        <v>9431</v>
      </c>
      <c r="BB9057" s="164">
        <v>61.94</v>
      </c>
      <c r="BC9057" s="82">
        <f t="shared" si="158"/>
        <v>74.947400000000002</v>
      </c>
    </row>
    <row r="9058" spans="53:55" x14ac:dyDescent="0.25">
      <c r="BA9058" s="164" t="s">
        <v>9432</v>
      </c>
      <c r="BB9058" s="164">
        <v>37.19</v>
      </c>
      <c r="BC9058" s="82">
        <f t="shared" si="158"/>
        <v>44.999899999999997</v>
      </c>
    </row>
    <row r="9059" spans="53:55" x14ac:dyDescent="0.25">
      <c r="BA9059" s="164" t="s">
        <v>9433</v>
      </c>
      <c r="BB9059" s="164">
        <v>20.62</v>
      </c>
      <c r="BC9059" s="82">
        <f t="shared" si="158"/>
        <v>24.950199999999999</v>
      </c>
    </row>
    <row r="9060" spans="53:55" x14ac:dyDescent="0.25">
      <c r="BA9060" s="164" t="s">
        <v>9434</v>
      </c>
      <c r="BB9060" s="164">
        <v>37.19</v>
      </c>
      <c r="BC9060" s="82">
        <f t="shared" si="158"/>
        <v>44.999899999999997</v>
      </c>
    </row>
    <row r="9061" spans="53:55" x14ac:dyDescent="0.25">
      <c r="BA9061" s="164" t="s">
        <v>9435</v>
      </c>
      <c r="BB9061" s="164">
        <v>24.79</v>
      </c>
      <c r="BC9061" s="82">
        <f t="shared" si="158"/>
        <v>29.995899999999999</v>
      </c>
    </row>
    <row r="9062" spans="53:55" x14ac:dyDescent="0.25">
      <c r="BA9062" s="164" t="s">
        <v>9436</v>
      </c>
      <c r="BB9062" s="164">
        <v>12.4</v>
      </c>
      <c r="BC9062" s="82">
        <f t="shared" si="158"/>
        <v>15.004</v>
      </c>
    </row>
    <row r="9063" spans="53:55" x14ac:dyDescent="0.25">
      <c r="BA9063" s="164" t="s">
        <v>9437</v>
      </c>
      <c r="BB9063" s="164">
        <v>37.19</v>
      </c>
      <c r="BC9063" s="82">
        <f t="shared" si="158"/>
        <v>44.999899999999997</v>
      </c>
    </row>
    <row r="9064" spans="53:55" x14ac:dyDescent="0.25">
      <c r="BA9064" s="164" t="s">
        <v>9438</v>
      </c>
      <c r="BB9064" s="164">
        <v>8.2200000000000006</v>
      </c>
      <c r="BC9064" s="82">
        <f t="shared" si="158"/>
        <v>9.946200000000001</v>
      </c>
    </row>
    <row r="9065" spans="53:55" x14ac:dyDescent="0.25">
      <c r="BA9065" s="164" t="s">
        <v>9439</v>
      </c>
      <c r="BB9065" s="164">
        <v>23.97</v>
      </c>
      <c r="BC9065" s="82">
        <f t="shared" si="158"/>
        <v>29.003699999999998</v>
      </c>
    </row>
    <row r="9066" spans="53:55" x14ac:dyDescent="0.25">
      <c r="BA9066" s="164" t="s">
        <v>9440</v>
      </c>
      <c r="BB9066" s="164">
        <v>16.53</v>
      </c>
      <c r="BC9066" s="82">
        <f t="shared" si="158"/>
        <v>20.001300000000001</v>
      </c>
    </row>
    <row r="9067" spans="53:55" x14ac:dyDescent="0.25">
      <c r="BA9067" s="164" t="s">
        <v>9441</v>
      </c>
      <c r="BB9067" s="164">
        <v>41.28</v>
      </c>
      <c r="BC9067" s="82">
        <f t="shared" si="158"/>
        <v>49.948799999999999</v>
      </c>
    </row>
    <row r="9068" spans="53:55" x14ac:dyDescent="0.25">
      <c r="BA9068" s="164" t="s">
        <v>9442</v>
      </c>
      <c r="BB9068" s="164">
        <v>28.925999999999998</v>
      </c>
      <c r="BC9068" s="82">
        <f t="shared" si="158"/>
        <v>35.000459999999997</v>
      </c>
    </row>
    <row r="9069" spans="53:55" x14ac:dyDescent="0.25">
      <c r="BA9069" s="164" t="s">
        <v>9443</v>
      </c>
      <c r="BB9069" s="164">
        <v>4.7519999999999998</v>
      </c>
      <c r="BC9069" s="82">
        <f t="shared" si="158"/>
        <v>5.7499199999999995</v>
      </c>
    </row>
    <row r="9070" spans="53:55" x14ac:dyDescent="0.25">
      <c r="BA9070" s="164" t="s">
        <v>9444</v>
      </c>
      <c r="BB9070" s="164">
        <v>8.2650000000000006</v>
      </c>
      <c r="BC9070" s="82">
        <f t="shared" si="158"/>
        <v>10.00065</v>
      </c>
    </row>
    <row r="9071" spans="53:55" x14ac:dyDescent="0.25">
      <c r="BA9071" s="164" t="s">
        <v>9445</v>
      </c>
      <c r="BB9071" s="164">
        <v>28.925999999999998</v>
      </c>
      <c r="BC9071" s="82">
        <f t="shared" si="158"/>
        <v>35.000459999999997</v>
      </c>
    </row>
    <row r="9072" spans="53:55" x14ac:dyDescent="0.25">
      <c r="BA9072" s="164" t="s">
        <v>9446</v>
      </c>
      <c r="BB9072" s="164">
        <v>41.28</v>
      </c>
      <c r="BC9072" s="82">
        <f t="shared" si="158"/>
        <v>49.948799999999999</v>
      </c>
    </row>
    <row r="9073" spans="53:55" x14ac:dyDescent="0.25">
      <c r="BA9073" s="164" t="s">
        <v>9447</v>
      </c>
      <c r="BB9073" s="164">
        <v>12.4</v>
      </c>
      <c r="BC9073" s="82">
        <f t="shared" si="158"/>
        <v>15.004</v>
      </c>
    </row>
    <row r="9074" spans="53:55" x14ac:dyDescent="0.25">
      <c r="BA9074" s="164" t="s">
        <v>9448</v>
      </c>
      <c r="BB9074" s="164">
        <v>40.496000000000002</v>
      </c>
      <c r="BC9074" s="82">
        <f t="shared" si="158"/>
        <v>49.000160000000001</v>
      </c>
    </row>
    <row r="9075" spans="53:55" x14ac:dyDescent="0.25">
      <c r="BA9075" s="164" t="s">
        <v>9449</v>
      </c>
      <c r="BB9075" s="164">
        <v>65.290000000000006</v>
      </c>
      <c r="BC9075" s="82">
        <f t="shared" si="158"/>
        <v>79.000900000000001</v>
      </c>
    </row>
    <row r="9076" spans="53:55" x14ac:dyDescent="0.25">
      <c r="BA9076" s="164" t="s">
        <v>9450</v>
      </c>
      <c r="BB9076" s="164">
        <v>95.04</v>
      </c>
      <c r="BC9076" s="82">
        <f t="shared" si="158"/>
        <v>114.9984</v>
      </c>
    </row>
    <row r="9077" spans="53:55" x14ac:dyDescent="0.25">
      <c r="BA9077" s="164" t="s">
        <v>9451</v>
      </c>
      <c r="BB9077" s="164">
        <v>106.61199999999999</v>
      </c>
      <c r="BC9077" s="82">
        <f t="shared" si="158"/>
        <v>129.00051999999999</v>
      </c>
    </row>
    <row r="9078" spans="53:55" x14ac:dyDescent="0.25">
      <c r="BA9078" s="164" t="s">
        <v>9452</v>
      </c>
      <c r="BB9078" s="164">
        <v>288.43</v>
      </c>
      <c r="BC9078" s="82">
        <f t="shared" si="158"/>
        <v>349.00029999999998</v>
      </c>
    </row>
    <row r="9079" spans="53:55" x14ac:dyDescent="0.25">
      <c r="BA9079" s="164" t="s">
        <v>9453</v>
      </c>
      <c r="BB9079" s="164">
        <v>48.76</v>
      </c>
      <c r="BC9079" s="82">
        <f t="shared" si="158"/>
        <v>58.999599999999994</v>
      </c>
    </row>
    <row r="9080" spans="53:55" x14ac:dyDescent="0.25">
      <c r="BA9080" s="164" t="s">
        <v>9454</v>
      </c>
      <c r="BB9080" s="164">
        <v>45.454999999999998</v>
      </c>
      <c r="BC9080" s="82">
        <f t="shared" si="158"/>
        <v>55.000549999999997</v>
      </c>
    </row>
    <row r="9081" spans="53:55" x14ac:dyDescent="0.25">
      <c r="BA9081" s="164" t="s">
        <v>9455</v>
      </c>
      <c r="BB9081" s="164">
        <v>20.66</v>
      </c>
      <c r="BC9081" s="82">
        <f t="shared" si="158"/>
        <v>24.9986</v>
      </c>
    </row>
    <row r="9082" spans="53:55" x14ac:dyDescent="0.25">
      <c r="BA9082" s="164" t="s">
        <v>9456</v>
      </c>
      <c r="BB9082" s="164">
        <v>65.290000000000006</v>
      </c>
      <c r="BC9082" s="82">
        <f t="shared" si="158"/>
        <v>79.000900000000001</v>
      </c>
    </row>
    <row r="9083" spans="53:55" x14ac:dyDescent="0.25">
      <c r="BA9083" s="164" t="s">
        <v>9457</v>
      </c>
      <c r="BB9083" s="164">
        <v>32.229999999999997</v>
      </c>
      <c r="BC9083" s="82">
        <f t="shared" si="158"/>
        <v>38.998299999999993</v>
      </c>
    </row>
    <row r="9084" spans="53:55" x14ac:dyDescent="0.25">
      <c r="BA9084" s="164" t="s">
        <v>9458</v>
      </c>
      <c r="BB9084" s="164">
        <v>31.405000000000001</v>
      </c>
      <c r="BC9084" s="82">
        <f t="shared" si="158"/>
        <v>38.000050000000002</v>
      </c>
    </row>
    <row r="9085" spans="53:55" x14ac:dyDescent="0.25">
      <c r="BA9085" s="164" t="s">
        <v>9459</v>
      </c>
      <c r="BB9085" s="164">
        <v>13.223000000000001</v>
      </c>
      <c r="BC9085" s="82">
        <f t="shared" si="158"/>
        <v>15.999830000000001</v>
      </c>
    </row>
    <row r="9086" spans="53:55" x14ac:dyDescent="0.25">
      <c r="BA9086" s="164" t="s">
        <v>9460</v>
      </c>
      <c r="BB9086" s="164">
        <v>24.792999999999999</v>
      </c>
      <c r="BC9086" s="82">
        <f t="shared" si="158"/>
        <v>29.999529999999996</v>
      </c>
    </row>
    <row r="9087" spans="53:55" x14ac:dyDescent="0.25">
      <c r="BA9087" s="164" t="s">
        <v>9461</v>
      </c>
      <c r="BB9087" s="164">
        <v>20.661000000000001</v>
      </c>
      <c r="BC9087" s="82">
        <f t="shared" si="158"/>
        <v>24.99981</v>
      </c>
    </row>
    <row r="9088" spans="53:55" x14ac:dyDescent="0.25">
      <c r="BA9088" s="164" t="s">
        <v>9462</v>
      </c>
      <c r="BB9088" s="164">
        <v>16.53</v>
      </c>
      <c r="BC9088" s="82">
        <f t="shared" si="158"/>
        <v>20.001300000000001</v>
      </c>
    </row>
    <row r="9089" spans="53:55" x14ac:dyDescent="0.25">
      <c r="BA9089" s="164" t="s">
        <v>9463</v>
      </c>
      <c r="BB9089" s="164">
        <v>5.2069999999999999</v>
      </c>
      <c r="BC9089" s="82">
        <f t="shared" si="158"/>
        <v>6.3004699999999998</v>
      </c>
    </row>
    <row r="9090" spans="53:55" x14ac:dyDescent="0.25">
      <c r="BA9090" s="164" t="s">
        <v>9464</v>
      </c>
      <c r="BB9090" s="164">
        <v>20.661000000000001</v>
      </c>
      <c r="BC9090" s="82">
        <f t="shared" si="158"/>
        <v>24.99981</v>
      </c>
    </row>
    <row r="9091" spans="53:55" x14ac:dyDescent="0.25">
      <c r="BA9091" s="164" t="s">
        <v>9465</v>
      </c>
      <c r="BB9091" s="164">
        <v>33.017000000000003</v>
      </c>
      <c r="BC9091" s="82">
        <f t="shared" ref="BC9091:BC9154" si="159">BB9091*1.21</f>
        <v>39.950569999999999</v>
      </c>
    </row>
    <row r="9092" spans="53:55" x14ac:dyDescent="0.25">
      <c r="BA9092" s="164" t="s">
        <v>9466</v>
      </c>
      <c r="BB9092" s="164">
        <v>16.529</v>
      </c>
      <c r="BC9092" s="82">
        <f t="shared" si="159"/>
        <v>20.00009</v>
      </c>
    </row>
    <row r="9093" spans="53:55" x14ac:dyDescent="0.25">
      <c r="BA9093" s="164" t="s">
        <v>9467</v>
      </c>
      <c r="BB9093" s="164">
        <v>20.314</v>
      </c>
      <c r="BC9093" s="82">
        <f t="shared" si="159"/>
        <v>24.579940000000001</v>
      </c>
    </row>
    <row r="9094" spans="53:55" x14ac:dyDescent="0.25">
      <c r="BA9094" s="164" t="s">
        <v>9468</v>
      </c>
      <c r="BB9094" s="164">
        <v>20.661000000000001</v>
      </c>
      <c r="BC9094" s="82">
        <f t="shared" si="159"/>
        <v>24.99981</v>
      </c>
    </row>
    <row r="9095" spans="53:55" x14ac:dyDescent="0.25">
      <c r="BA9095" s="164" t="s">
        <v>9469</v>
      </c>
      <c r="BB9095" s="164">
        <v>6.57</v>
      </c>
      <c r="BC9095" s="82">
        <f t="shared" si="159"/>
        <v>7.9497</v>
      </c>
    </row>
    <row r="9096" spans="53:55" x14ac:dyDescent="0.25">
      <c r="BA9096" s="164" t="s">
        <v>9470</v>
      </c>
      <c r="BB9096" s="164">
        <v>13.215</v>
      </c>
      <c r="BC9096" s="82">
        <f t="shared" si="159"/>
        <v>15.99015</v>
      </c>
    </row>
    <row r="9097" spans="53:55" x14ac:dyDescent="0.25">
      <c r="BA9097" s="164" t="s">
        <v>9471</v>
      </c>
      <c r="BB9097" s="164">
        <v>48.76</v>
      </c>
      <c r="BC9097" s="82">
        <f t="shared" si="159"/>
        <v>58.999599999999994</v>
      </c>
    </row>
    <row r="9098" spans="53:55" x14ac:dyDescent="0.25">
      <c r="BA9098" s="164" t="s">
        <v>9472</v>
      </c>
      <c r="BB9098" s="164">
        <v>90.909000000000006</v>
      </c>
      <c r="BC9098" s="82">
        <f t="shared" si="159"/>
        <v>109.99989000000001</v>
      </c>
    </row>
    <row r="9099" spans="53:55" x14ac:dyDescent="0.25">
      <c r="BA9099" s="164" t="s">
        <v>9473</v>
      </c>
      <c r="BB9099" s="164">
        <v>24.751999999999999</v>
      </c>
      <c r="BC9099" s="82">
        <f t="shared" si="159"/>
        <v>29.949919999999999</v>
      </c>
    </row>
    <row r="9100" spans="53:55" x14ac:dyDescent="0.25">
      <c r="BA9100" s="164" t="s">
        <v>9474</v>
      </c>
      <c r="BB9100" s="164">
        <v>81.817999999999998</v>
      </c>
      <c r="BC9100" s="82">
        <f t="shared" si="159"/>
        <v>98.999780000000001</v>
      </c>
    </row>
    <row r="9101" spans="53:55" x14ac:dyDescent="0.25">
      <c r="BA9101" s="164" t="s">
        <v>9475</v>
      </c>
      <c r="BB9101" s="164">
        <v>56.198</v>
      </c>
      <c r="BC9101" s="82">
        <f t="shared" si="159"/>
        <v>67.999579999999995</v>
      </c>
    </row>
    <row r="9102" spans="53:55" x14ac:dyDescent="0.25">
      <c r="BA9102" s="164" t="s">
        <v>9476</v>
      </c>
      <c r="BB9102" s="164">
        <v>49.587000000000003</v>
      </c>
      <c r="BC9102" s="82">
        <f t="shared" si="159"/>
        <v>60.00027</v>
      </c>
    </row>
    <row r="9103" spans="53:55" x14ac:dyDescent="0.25">
      <c r="BA9103" s="164" t="s">
        <v>9477</v>
      </c>
      <c r="BB9103" s="164">
        <v>45.454999999999998</v>
      </c>
      <c r="BC9103" s="82">
        <f t="shared" si="159"/>
        <v>55.000549999999997</v>
      </c>
    </row>
    <row r="9104" spans="53:55" x14ac:dyDescent="0.25">
      <c r="BA9104" s="164" t="s">
        <v>9478</v>
      </c>
      <c r="BB9104" s="164">
        <v>45.454999999999998</v>
      </c>
      <c r="BC9104" s="82">
        <f t="shared" si="159"/>
        <v>55.000549999999997</v>
      </c>
    </row>
    <row r="9105" spans="53:55" x14ac:dyDescent="0.25">
      <c r="BA9105" s="164" t="s">
        <v>9479</v>
      </c>
      <c r="BB9105" s="164">
        <v>3.306</v>
      </c>
      <c r="BC9105" s="82">
        <f t="shared" si="159"/>
        <v>4.0002599999999999</v>
      </c>
    </row>
    <row r="9106" spans="53:55" x14ac:dyDescent="0.25">
      <c r="BA9106" s="164" t="s">
        <v>9480</v>
      </c>
      <c r="BB9106" s="164">
        <v>16.529</v>
      </c>
      <c r="BC9106" s="82">
        <f t="shared" si="159"/>
        <v>20.00009</v>
      </c>
    </row>
    <row r="9107" spans="53:55" x14ac:dyDescent="0.25">
      <c r="BA9107" s="164" t="s">
        <v>9481</v>
      </c>
      <c r="BB9107" s="164">
        <v>4.9589999999999996</v>
      </c>
      <c r="BC9107" s="82">
        <f t="shared" si="159"/>
        <v>6.0003899999999994</v>
      </c>
    </row>
    <row r="9108" spans="53:55" x14ac:dyDescent="0.25">
      <c r="BA9108" s="164" t="s">
        <v>9482</v>
      </c>
      <c r="BB9108" s="164">
        <v>47.106999999999999</v>
      </c>
      <c r="BC9108" s="82">
        <f t="shared" si="159"/>
        <v>56.999469999999995</v>
      </c>
    </row>
    <row r="9109" spans="53:55" x14ac:dyDescent="0.25">
      <c r="BA9109" s="164" t="s">
        <v>9483</v>
      </c>
      <c r="BB9109" s="164">
        <v>40.496000000000002</v>
      </c>
      <c r="BC9109" s="82">
        <f t="shared" si="159"/>
        <v>49.000160000000001</v>
      </c>
    </row>
    <row r="9110" spans="53:55" x14ac:dyDescent="0.25">
      <c r="BA9110" s="164" t="s">
        <v>9484</v>
      </c>
      <c r="BB9110" s="164">
        <v>12.4</v>
      </c>
      <c r="BC9110" s="82">
        <f t="shared" si="159"/>
        <v>15.004</v>
      </c>
    </row>
    <row r="9111" spans="53:55" x14ac:dyDescent="0.25">
      <c r="BA9111" s="164" t="s">
        <v>9485</v>
      </c>
      <c r="BB9111" s="164">
        <v>6.6120000000000001</v>
      </c>
      <c r="BC9111" s="82">
        <f t="shared" si="159"/>
        <v>8.0005199999999999</v>
      </c>
    </row>
    <row r="9112" spans="53:55" x14ac:dyDescent="0.25">
      <c r="BA9112" s="164" t="s">
        <v>9486</v>
      </c>
      <c r="BB9112" s="164">
        <v>7.44</v>
      </c>
      <c r="BC9112" s="82">
        <f t="shared" si="159"/>
        <v>9.0023999999999997</v>
      </c>
    </row>
    <row r="9113" spans="53:55" x14ac:dyDescent="0.25">
      <c r="BA9113" s="164" t="s">
        <v>9487</v>
      </c>
      <c r="BB9113" s="164">
        <v>4.92</v>
      </c>
      <c r="BC9113" s="82">
        <f t="shared" si="159"/>
        <v>5.9531999999999998</v>
      </c>
    </row>
    <row r="9114" spans="53:55" x14ac:dyDescent="0.25">
      <c r="BA9114" s="164" t="s">
        <v>9488</v>
      </c>
      <c r="BB9114" s="164">
        <v>24.7</v>
      </c>
      <c r="BC9114" s="82">
        <f t="shared" si="159"/>
        <v>29.886999999999997</v>
      </c>
    </row>
    <row r="9115" spans="53:55" x14ac:dyDescent="0.25">
      <c r="BA9115" s="164" t="s">
        <v>9489</v>
      </c>
      <c r="BB9115" s="164">
        <v>20.661000000000001</v>
      </c>
      <c r="BC9115" s="82">
        <f t="shared" si="159"/>
        <v>24.99981</v>
      </c>
    </row>
    <row r="9116" spans="53:55" x14ac:dyDescent="0.25">
      <c r="BA9116" s="164" t="s">
        <v>9490</v>
      </c>
      <c r="BB9116" s="164">
        <v>12.355</v>
      </c>
      <c r="BC9116" s="82">
        <f t="shared" si="159"/>
        <v>14.94955</v>
      </c>
    </row>
    <row r="9117" spans="53:55" x14ac:dyDescent="0.25">
      <c r="BA9117" s="164" t="s">
        <v>9491</v>
      </c>
      <c r="BB9117" s="164">
        <v>10.7</v>
      </c>
      <c r="BC9117" s="82">
        <f t="shared" si="159"/>
        <v>12.946999999999999</v>
      </c>
    </row>
    <row r="9118" spans="53:55" x14ac:dyDescent="0.25">
      <c r="BA9118" s="164" t="s">
        <v>9492</v>
      </c>
      <c r="BB9118" s="164">
        <v>21.4</v>
      </c>
      <c r="BC9118" s="82">
        <f t="shared" si="159"/>
        <v>25.893999999999998</v>
      </c>
    </row>
    <row r="9119" spans="53:55" x14ac:dyDescent="0.25">
      <c r="BA9119" s="164" t="s">
        <v>9493</v>
      </c>
      <c r="BB9119" s="164">
        <v>21.4</v>
      </c>
      <c r="BC9119" s="82">
        <f t="shared" si="159"/>
        <v>25.893999999999998</v>
      </c>
    </row>
    <row r="9120" spans="53:55" x14ac:dyDescent="0.25">
      <c r="BA9120" s="164" t="s">
        <v>9494</v>
      </c>
      <c r="BB9120" s="164">
        <v>8.2650000000000006</v>
      </c>
      <c r="BC9120" s="82">
        <f t="shared" si="159"/>
        <v>10.00065</v>
      </c>
    </row>
    <row r="9121" spans="53:55" x14ac:dyDescent="0.25">
      <c r="BA9121" s="164" t="s">
        <v>9495</v>
      </c>
      <c r="BB9121" s="164">
        <v>8.2650000000000006</v>
      </c>
      <c r="BC9121" s="82">
        <f t="shared" si="159"/>
        <v>10.00065</v>
      </c>
    </row>
    <row r="9122" spans="53:55" x14ac:dyDescent="0.25">
      <c r="BA9122" s="164" t="s">
        <v>9496</v>
      </c>
      <c r="BB9122" s="164">
        <v>8.2650000000000006</v>
      </c>
      <c r="BC9122" s="82">
        <f t="shared" si="159"/>
        <v>10.00065</v>
      </c>
    </row>
    <row r="9123" spans="53:55" x14ac:dyDescent="0.25">
      <c r="BA9123" s="164" t="s">
        <v>9497</v>
      </c>
      <c r="BB9123" s="164">
        <v>14.05</v>
      </c>
      <c r="BC9123" s="82">
        <f t="shared" si="159"/>
        <v>17.000499999999999</v>
      </c>
    </row>
    <row r="9124" spans="53:55" x14ac:dyDescent="0.25">
      <c r="BA9124" s="164" t="s">
        <v>9498</v>
      </c>
      <c r="BB9124" s="164">
        <v>16.529</v>
      </c>
      <c r="BC9124" s="82">
        <f t="shared" si="159"/>
        <v>20.00009</v>
      </c>
    </row>
    <row r="9125" spans="53:55" x14ac:dyDescent="0.25">
      <c r="BA9125" s="164" t="s">
        <v>9499</v>
      </c>
      <c r="BB9125" s="164">
        <v>21.4</v>
      </c>
      <c r="BC9125" s="82">
        <f t="shared" si="159"/>
        <v>25.893999999999998</v>
      </c>
    </row>
    <row r="9126" spans="53:55" x14ac:dyDescent="0.25">
      <c r="BA9126" s="164" t="s">
        <v>9500</v>
      </c>
      <c r="BB9126" s="164">
        <v>10.7</v>
      </c>
      <c r="BC9126" s="82">
        <f t="shared" si="159"/>
        <v>12.946999999999999</v>
      </c>
    </row>
    <row r="9127" spans="53:55" x14ac:dyDescent="0.25">
      <c r="BA9127" s="164" t="s">
        <v>9501</v>
      </c>
      <c r="BB9127" s="164">
        <v>8.2639999999999993</v>
      </c>
      <c r="BC9127" s="82">
        <f t="shared" si="159"/>
        <v>9.9994399999999981</v>
      </c>
    </row>
    <row r="9128" spans="53:55" x14ac:dyDescent="0.25">
      <c r="BA9128" s="164" t="s">
        <v>9502</v>
      </c>
      <c r="BB9128" s="164">
        <v>17.355</v>
      </c>
      <c r="BC9128" s="82">
        <f t="shared" si="159"/>
        <v>20.999549999999999</v>
      </c>
    </row>
    <row r="9129" spans="53:55" x14ac:dyDescent="0.25">
      <c r="BA9129" s="164" t="s">
        <v>9503</v>
      </c>
      <c r="BB9129" s="164">
        <v>50.412999999999997</v>
      </c>
      <c r="BC9129" s="82">
        <f t="shared" si="159"/>
        <v>60.999729999999992</v>
      </c>
    </row>
    <row r="9130" spans="53:55" x14ac:dyDescent="0.25">
      <c r="BA9130" s="164" t="s">
        <v>9504</v>
      </c>
      <c r="BB9130" s="164">
        <v>61.156999999999996</v>
      </c>
      <c r="BC9130" s="82">
        <f t="shared" si="159"/>
        <v>73.99996999999999</v>
      </c>
    </row>
    <row r="9131" spans="53:55" x14ac:dyDescent="0.25">
      <c r="BA9131" s="164" t="s">
        <v>9505</v>
      </c>
      <c r="BB9131" s="164">
        <v>412.39699999999999</v>
      </c>
      <c r="BC9131" s="82">
        <f t="shared" si="159"/>
        <v>499.00036999999998</v>
      </c>
    </row>
    <row r="9132" spans="53:55" x14ac:dyDescent="0.25">
      <c r="BA9132" s="164" t="s">
        <v>9506</v>
      </c>
      <c r="BB9132" s="164">
        <v>462.81</v>
      </c>
      <c r="BC9132" s="82">
        <f t="shared" si="159"/>
        <v>560.00009999999997</v>
      </c>
    </row>
    <row r="9133" spans="53:55" x14ac:dyDescent="0.25">
      <c r="BA9133" s="164" t="s">
        <v>9507</v>
      </c>
      <c r="BB9133" s="164">
        <v>5.7850000000000001</v>
      </c>
      <c r="BC9133" s="82">
        <f t="shared" si="159"/>
        <v>6.9998500000000003</v>
      </c>
    </row>
    <row r="9134" spans="53:55" x14ac:dyDescent="0.25">
      <c r="BA9134" s="164" t="s">
        <v>9508</v>
      </c>
      <c r="BB9134" s="164">
        <v>10.702999999999999</v>
      </c>
      <c r="BC9134" s="82">
        <f t="shared" si="159"/>
        <v>12.950629999999999</v>
      </c>
    </row>
    <row r="9135" spans="53:55" x14ac:dyDescent="0.25">
      <c r="BA9135" s="164" t="s">
        <v>9509</v>
      </c>
      <c r="BB9135" s="164">
        <v>12.355</v>
      </c>
      <c r="BC9135" s="82">
        <f t="shared" si="159"/>
        <v>14.94955</v>
      </c>
    </row>
    <row r="9136" spans="53:55" x14ac:dyDescent="0.25">
      <c r="BA9136" s="164" t="s">
        <v>9510</v>
      </c>
      <c r="BB9136" s="164">
        <v>8.2650000000000006</v>
      </c>
      <c r="BC9136" s="82">
        <f t="shared" si="159"/>
        <v>10.00065</v>
      </c>
    </row>
    <row r="9137" spans="53:55" x14ac:dyDescent="0.25">
      <c r="BA9137" s="164" t="s">
        <v>9511</v>
      </c>
      <c r="BB9137" s="164">
        <v>24.751999999999999</v>
      </c>
      <c r="BC9137" s="82">
        <f t="shared" si="159"/>
        <v>29.949919999999999</v>
      </c>
    </row>
    <row r="9138" spans="53:55" x14ac:dyDescent="0.25">
      <c r="BA9138" s="164" t="s">
        <v>9512</v>
      </c>
      <c r="BB9138" s="164">
        <v>643.80200000000002</v>
      </c>
      <c r="BC9138" s="82">
        <f t="shared" si="159"/>
        <v>779.00041999999996</v>
      </c>
    </row>
    <row r="9139" spans="53:55" x14ac:dyDescent="0.25">
      <c r="BA9139" s="164" t="s">
        <v>9513</v>
      </c>
      <c r="BB9139" s="164">
        <v>74.38</v>
      </c>
      <c r="BC9139" s="82">
        <f t="shared" si="159"/>
        <v>89.999799999999993</v>
      </c>
    </row>
    <row r="9140" spans="53:55" x14ac:dyDescent="0.25">
      <c r="BA9140" s="164" t="s">
        <v>9514</v>
      </c>
      <c r="BB9140" s="164">
        <v>37.19</v>
      </c>
      <c r="BC9140" s="82">
        <f t="shared" si="159"/>
        <v>44.999899999999997</v>
      </c>
    </row>
    <row r="9141" spans="53:55" x14ac:dyDescent="0.25">
      <c r="BA9141" s="164" t="s">
        <v>9515</v>
      </c>
      <c r="BB9141" s="164">
        <v>37.19</v>
      </c>
      <c r="BC9141" s="82">
        <f t="shared" si="159"/>
        <v>44.999899999999997</v>
      </c>
    </row>
    <row r="9142" spans="53:55" x14ac:dyDescent="0.25">
      <c r="BA9142" s="164" t="s">
        <v>9516</v>
      </c>
      <c r="BB9142" s="164">
        <v>57.85</v>
      </c>
      <c r="BC9142" s="82">
        <f t="shared" si="159"/>
        <v>69.998499999999993</v>
      </c>
    </row>
    <row r="9143" spans="53:55" x14ac:dyDescent="0.25">
      <c r="BA9143" s="164" t="s">
        <v>9517</v>
      </c>
      <c r="BB9143" s="164">
        <v>74.38</v>
      </c>
      <c r="BC9143" s="82">
        <f t="shared" si="159"/>
        <v>89.999799999999993</v>
      </c>
    </row>
    <row r="9144" spans="53:55" x14ac:dyDescent="0.25">
      <c r="BA9144" s="164" t="s">
        <v>9518</v>
      </c>
      <c r="BB9144" s="164">
        <v>103.306</v>
      </c>
      <c r="BC9144" s="82">
        <f t="shared" si="159"/>
        <v>125.00026</v>
      </c>
    </row>
    <row r="9145" spans="53:55" x14ac:dyDescent="0.25">
      <c r="BA9145" s="164" t="s">
        <v>9519</v>
      </c>
      <c r="BB9145" s="164">
        <v>185.95</v>
      </c>
      <c r="BC9145" s="82">
        <f t="shared" si="159"/>
        <v>224.99949999999998</v>
      </c>
    </row>
    <row r="9146" spans="53:55" x14ac:dyDescent="0.25">
      <c r="BA9146" s="164" t="s">
        <v>9520</v>
      </c>
      <c r="BB9146" s="164">
        <v>140.49600000000001</v>
      </c>
      <c r="BC9146" s="82">
        <f t="shared" si="159"/>
        <v>170.00015999999999</v>
      </c>
    </row>
    <row r="9147" spans="53:55" x14ac:dyDescent="0.25">
      <c r="BA9147" s="164" t="s">
        <v>9521</v>
      </c>
      <c r="BB9147" s="164">
        <v>161.16</v>
      </c>
      <c r="BC9147" s="82">
        <f t="shared" si="159"/>
        <v>195.00359999999998</v>
      </c>
    </row>
    <row r="9148" spans="53:55" x14ac:dyDescent="0.25">
      <c r="BA9148" s="164" t="s">
        <v>9522</v>
      </c>
      <c r="BB9148" s="164">
        <v>185.95</v>
      </c>
      <c r="BC9148" s="82">
        <f t="shared" si="159"/>
        <v>224.99949999999998</v>
      </c>
    </row>
    <row r="9149" spans="53:55" x14ac:dyDescent="0.25">
      <c r="BA9149" s="164" t="s">
        <v>9523</v>
      </c>
      <c r="BB9149" s="164">
        <v>164.46</v>
      </c>
      <c r="BC9149" s="82">
        <f t="shared" si="159"/>
        <v>198.9966</v>
      </c>
    </row>
    <row r="9150" spans="53:55" x14ac:dyDescent="0.25">
      <c r="BA9150" s="164" t="s">
        <v>9524</v>
      </c>
      <c r="BB9150" s="164">
        <v>219.01</v>
      </c>
      <c r="BC9150" s="82">
        <f t="shared" si="159"/>
        <v>265.00209999999998</v>
      </c>
    </row>
    <row r="9151" spans="53:55" x14ac:dyDescent="0.25">
      <c r="BA9151" s="164" t="s">
        <v>9525</v>
      </c>
      <c r="BB9151" s="164">
        <v>276.86</v>
      </c>
      <c r="BC9151" s="82">
        <f t="shared" si="159"/>
        <v>335.00060000000002</v>
      </c>
    </row>
    <row r="9152" spans="53:55" x14ac:dyDescent="0.25">
      <c r="BA9152" s="164" t="s">
        <v>9526</v>
      </c>
      <c r="BB9152" s="164">
        <v>99.174000000000007</v>
      </c>
      <c r="BC9152" s="82">
        <f t="shared" si="159"/>
        <v>120.00054</v>
      </c>
    </row>
    <row r="9153" spans="53:55" x14ac:dyDescent="0.25">
      <c r="BA9153" s="164" t="s">
        <v>9527</v>
      </c>
      <c r="BB9153" s="164">
        <v>123.967</v>
      </c>
      <c r="BC9153" s="82">
        <f t="shared" si="159"/>
        <v>150.00006999999999</v>
      </c>
    </row>
    <row r="9154" spans="53:55" x14ac:dyDescent="0.25">
      <c r="BA9154" s="164" t="s">
        <v>9528</v>
      </c>
      <c r="BB9154" s="164">
        <v>136.36000000000001</v>
      </c>
      <c r="BC9154" s="82">
        <f t="shared" si="159"/>
        <v>164.99560000000002</v>
      </c>
    </row>
    <row r="9155" spans="53:55" x14ac:dyDescent="0.25">
      <c r="BA9155" s="164" t="s">
        <v>9529</v>
      </c>
      <c r="BB9155" s="164">
        <v>185.95</v>
      </c>
      <c r="BC9155" s="82">
        <f t="shared" ref="BC9155:BC9218" si="160">BB9155*1.21</f>
        <v>224.99949999999998</v>
      </c>
    </row>
    <row r="9156" spans="53:55" x14ac:dyDescent="0.25">
      <c r="BA9156" s="164" t="s">
        <v>9530</v>
      </c>
      <c r="BB9156" s="164">
        <v>285.12</v>
      </c>
      <c r="BC9156" s="82">
        <f t="shared" si="160"/>
        <v>344.99520000000001</v>
      </c>
    </row>
    <row r="9157" spans="53:55" x14ac:dyDescent="0.25">
      <c r="BA9157" s="164" t="s">
        <v>9531</v>
      </c>
      <c r="BB9157" s="164">
        <v>289.26</v>
      </c>
      <c r="BC9157" s="82">
        <f t="shared" si="160"/>
        <v>350.00459999999998</v>
      </c>
    </row>
    <row r="9158" spans="53:55" x14ac:dyDescent="0.25">
      <c r="BA9158" s="164" t="s">
        <v>9532</v>
      </c>
      <c r="BB9158" s="164">
        <v>392.56</v>
      </c>
      <c r="BC9158" s="82">
        <f t="shared" si="160"/>
        <v>474.99759999999998</v>
      </c>
    </row>
    <row r="9159" spans="53:55" x14ac:dyDescent="0.25">
      <c r="BA9159" s="164" t="s">
        <v>9533</v>
      </c>
      <c r="BB9159" s="164">
        <v>247.11</v>
      </c>
      <c r="BC9159" s="82">
        <f t="shared" si="160"/>
        <v>299.00310000000002</v>
      </c>
    </row>
    <row r="9160" spans="53:55" x14ac:dyDescent="0.25">
      <c r="BA9160" s="164" t="s">
        <v>9534</v>
      </c>
      <c r="BB9160" s="164">
        <v>305.78500000000003</v>
      </c>
      <c r="BC9160" s="82">
        <f t="shared" si="160"/>
        <v>369.99985000000004</v>
      </c>
    </row>
    <row r="9161" spans="53:55" x14ac:dyDescent="0.25">
      <c r="BA9161" s="164" t="s">
        <v>9535</v>
      </c>
      <c r="BB9161" s="164">
        <v>537.19000000000005</v>
      </c>
      <c r="BC9161" s="82">
        <f t="shared" si="160"/>
        <v>649.99990000000003</v>
      </c>
    </row>
    <row r="9162" spans="53:55" x14ac:dyDescent="0.25">
      <c r="BA9162" s="164" t="s">
        <v>9536</v>
      </c>
      <c r="BB9162" s="164">
        <v>619.83500000000004</v>
      </c>
      <c r="BC9162" s="82">
        <f t="shared" si="160"/>
        <v>750.00035000000003</v>
      </c>
    </row>
    <row r="9163" spans="53:55" x14ac:dyDescent="0.25">
      <c r="BA9163" s="164" t="s">
        <v>9537</v>
      </c>
      <c r="BB9163" s="164">
        <v>764.46</v>
      </c>
      <c r="BC9163" s="82">
        <f t="shared" si="160"/>
        <v>924.99660000000006</v>
      </c>
    </row>
    <row r="9164" spans="53:55" x14ac:dyDescent="0.25">
      <c r="BA9164" s="164" t="s">
        <v>9538</v>
      </c>
      <c r="BB9164" s="164">
        <v>330.58</v>
      </c>
      <c r="BC9164" s="82">
        <f t="shared" si="160"/>
        <v>400.00179999999995</v>
      </c>
    </row>
    <row r="9165" spans="53:55" x14ac:dyDescent="0.25">
      <c r="BA9165" s="164" t="s">
        <v>9539</v>
      </c>
      <c r="BB9165" s="164">
        <v>413.22</v>
      </c>
      <c r="BC9165" s="82">
        <f t="shared" si="160"/>
        <v>499.99620000000004</v>
      </c>
    </row>
    <row r="9166" spans="53:55" x14ac:dyDescent="0.25">
      <c r="BA9166" s="164" t="s">
        <v>9540</v>
      </c>
      <c r="BB9166" s="164">
        <v>537.19000000000005</v>
      </c>
      <c r="BC9166" s="82">
        <f t="shared" si="160"/>
        <v>649.99990000000003</v>
      </c>
    </row>
    <row r="9167" spans="53:55" x14ac:dyDescent="0.25">
      <c r="BA9167" s="164" t="s">
        <v>9541</v>
      </c>
      <c r="BB9167" s="164">
        <v>578.51</v>
      </c>
      <c r="BC9167" s="82">
        <f t="shared" si="160"/>
        <v>699.99709999999993</v>
      </c>
    </row>
    <row r="9168" spans="53:55" x14ac:dyDescent="0.25">
      <c r="BA9168" s="164" t="s">
        <v>9542</v>
      </c>
      <c r="BB9168" s="164">
        <v>657.02499999999998</v>
      </c>
      <c r="BC9168" s="82">
        <f t="shared" si="160"/>
        <v>795.00024999999994</v>
      </c>
    </row>
    <row r="9169" spans="53:55" x14ac:dyDescent="0.25">
      <c r="BA9169" s="164" t="s">
        <v>9543</v>
      </c>
      <c r="BB9169" s="164">
        <v>657.02499999999998</v>
      </c>
      <c r="BC9169" s="82">
        <f t="shared" si="160"/>
        <v>795.00024999999994</v>
      </c>
    </row>
    <row r="9170" spans="53:55" x14ac:dyDescent="0.25">
      <c r="BA9170" s="164" t="s">
        <v>9544</v>
      </c>
      <c r="BB9170" s="164">
        <v>260.33</v>
      </c>
      <c r="BC9170" s="82">
        <f t="shared" si="160"/>
        <v>314.99929999999995</v>
      </c>
    </row>
    <row r="9171" spans="53:55" x14ac:dyDescent="0.25">
      <c r="BA9171" s="164" t="s">
        <v>9545</v>
      </c>
      <c r="BB9171" s="164">
        <v>189.26</v>
      </c>
      <c r="BC9171" s="82">
        <f t="shared" si="160"/>
        <v>229.00459999999998</v>
      </c>
    </row>
    <row r="9172" spans="53:55" x14ac:dyDescent="0.25">
      <c r="BA9172" s="164" t="s">
        <v>9546</v>
      </c>
      <c r="BB9172" s="164">
        <v>99.174000000000007</v>
      </c>
      <c r="BC9172" s="82">
        <f t="shared" si="160"/>
        <v>120.00054</v>
      </c>
    </row>
    <row r="9173" spans="53:55" x14ac:dyDescent="0.25">
      <c r="BA9173" s="164" t="s">
        <v>9547</v>
      </c>
      <c r="BB9173" s="164">
        <v>106.61199999999999</v>
      </c>
      <c r="BC9173" s="82">
        <f t="shared" si="160"/>
        <v>129.00051999999999</v>
      </c>
    </row>
    <row r="9174" spans="53:55" x14ac:dyDescent="0.25">
      <c r="BA9174" s="164" t="s">
        <v>9548</v>
      </c>
      <c r="BB9174" s="164">
        <v>189.26</v>
      </c>
      <c r="BC9174" s="82">
        <f t="shared" si="160"/>
        <v>229.00459999999998</v>
      </c>
    </row>
    <row r="9175" spans="53:55" x14ac:dyDescent="0.25">
      <c r="BA9175" s="164" t="s">
        <v>9549</v>
      </c>
      <c r="BB9175" s="164">
        <v>70.248000000000005</v>
      </c>
      <c r="BC9175" s="82">
        <f t="shared" si="160"/>
        <v>85.000079999999997</v>
      </c>
    </row>
    <row r="9176" spans="53:55" x14ac:dyDescent="0.25">
      <c r="BA9176" s="164" t="s">
        <v>9550</v>
      </c>
      <c r="BB9176" s="164">
        <v>230.58</v>
      </c>
      <c r="BC9176" s="82">
        <f t="shared" si="160"/>
        <v>279.0018</v>
      </c>
    </row>
    <row r="9177" spans="53:55" x14ac:dyDescent="0.25">
      <c r="BA9177" s="164" t="s">
        <v>9551</v>
      </c>
      <c r="BB9177" s="164">
        <v>214.05</v>
      </c>
      <c r="BC9177" s="82">
        <f t="shared" si="160"/>
        <v>259.00049999999999</v>
      </c>
    </row>
    <row r="9178" spans="53:55" x14ac:dyDescent="0.25">
      <c r="BA9178" s="164" t="s">
        <v>9552</v>
      </c>
      <c r="BB9178" s="164">
        <v>271.90100000000001</v>
      </c>
      <c r="BC9178" s="82">
        <f t="shared" si="160"/>
        <v>329.00020999999998</v>
      </c>
    </row>
    <row r="9179" spans="53:55" x14ac:dyDescent="0.25">
      <c r="BA9179" s="164" t="s">
        <v>9553</v>
      </c>
      <c r="BB9179" s="164">
        <v>172.727</v>
      </c>
      <c r="BC9179" s="82">
        <f t="shared" si="160"/>
        <v>208.99967000000001</v>
      </c>
    </row>
    <row r="9180" spans="53:55" x14ac:dyDescent="0.25">
      <c r="BA9180" s="164" t="s">
        <v>9554</v>
      </c>
      <c r="BB9180" s="164">
        <v>180.99</v>
      </c>
      <c r="BC9180" s="82">
        <f t="shared" si="160"/>
        <v>218.99790000000002</v>
      </c>
    </row>
    <row r="9181" spans="53:55" x14ac:dyDescent="0.25">
      <c r="BA9181" s="164" t="s">
        <v>9555</v>
      </c>
      <c r="BB9181" s="164">
        <v>197.52</v>
      </c>
      <c r="BC9181" s="82">
        <f t="shared" si="160"/>
        <v>238.9992</v>
      </c>
    </row>
    <row r="9182" spans="53:55" x14ac:dyDescent="0.25">
      <c r="BA9182" s="164" t="s">
        <v>9556</v>
      </c>
      <c r="BB9182" s="164">
        <v>1</v>
      </c>
      <c r="BC9182" s="82">
        <f t="shared" si="160"/>
        <v>1.21</v>
      </c>
    </row>
    <row r="9183" spans="53:55" x14ac:dyDescent="0.25">
      <c r="BA9183" s="164" t="s">
        <v>9557</v>
      </c>
      <c r="BB9183" s="164">
        <v>115.7</v>
      </c>
      <c r="BC9183" s="82">
        <f t="shared" si="160"/>
        <v>139.99699999999999</v>
      </c>
    </row>
    <row r="9184" spans="53:55" x14ac:dyDescent="0.25">
      <c r="BA9184" s="164" t="s">
        <v>9558</v>
      </c>
      <c r="BB9184" s="164">
        <v>165.28899999999999</v>
      </c>
      <c r="BC9184" s="82">
        <f t="shared" si="160"/>
        <v>199.99968999999999</v>
      </c>
    </row>
    <row r="9185" spans="53:55" x14ac:dyDescent="0.25">
      <c r="BA9185" s="164" t="s">
        <v>9559</v>
      </c>
      <c r="BB9185" s="164">
        <v>99.17</v>
      </c>
      <c r="BC9185" s="82">
        <f t="shared" si="160"/>
        <v>119.9957</v>
      </c>
    </row>
    <row r="9186" spans="53:55" x14ac:dyDescent="0.25">
      <c r="BA9186" s="164" t="s">
        <v>9560</v>
      </c>
      <c r="BB9186" s="164">
        <v>119.83499999999999</v>
      </c>
      <c r="BC9186" s="82">
        <f t="shared" si="160"/>
        <v>145.00035</v>
      </c>
    </row>
    <row r="9187" spans="53:55" x14ac:dyDescent="0.25">
      <c r="BA9187" s="164" t="s">
        <v>9561</v>
      </c>
      <c r="BB9187" s="164">
        <v>136.36000000000001</v>
      </c>
      <c r="BC9187" s="82">
        <f t="shared" si="160"/>
        <v>164.99560000000002</v>
      </c>
    </row>
    <row r="9188" spans="53:55" x14ac:dyDescent="0.25">
      <c r="BA9188" s="164" t="s">
        <v>9562</v>
      </c>
      <c r="BB9188" s="164">
        <v>177.69</v>
      </c>
      <c r="BC9188" s="82">
        <f t="shared" si="160"/>
        <v>215.00489999999999</v>
      </c>
    </row>
    <row r="9189" spans="53:55" x14ac:dyDescent="0.25">
      <c r="BA9189" s="164" t="s">
        <v>9563</v>
      </c>
      <c r="BB9189" s="164">
        <v>189.26</v>
      </c>
      <c r="BC9189" s="82">
        <f t="shared" si="160"/>
        <v>229.00459999999998</v>
      </c>
    </row>
    <row r="9190" spans="53:55" x14ac:dyDescent="0.25">
      <c r="BA9190" s="164" t="s">
        <v>9564</v>
      </c>
      <c r="BB9190" s="164">
        <v>243.8</v>
      </c>
      <c r="BC9190" s="82">
        <f t="shared" si="160"/>
        <v>294.99799999999999</v>
      </c>
    </row>
    <row r="9191" spans="53:55" x14ac:dyDescent="0.25">
      <c r="BA9191" s="164" t="s">
        <v>9565</v>
      </c>
      <c r="BB9191" s="164">
        <v>231.405</v>
      </c>
      <c r="BC9191" s="82">
        <f t="shared" si="160"/>
        <v>280.00004999999999</v>
      </c>
    </row>
    <row r="9192" spans="53:55" x14ac:dyDescent="0.25">
      <c r="BA9192" s="164" t="s">
        <v>9566</v>
      </c>
      <c r="BB9192" s="164">
        <v>222.31399999999999</v>
      </c>
      <c r="BC9192" s="82">
        <f t="shared" si="160"/>
        <v>268.99993999999998</v>
      </c>
    </row>
    <row r="9193" spans="53:55" x14ac:dyDescent="0.25">
      <c r="BA9193" s="164" t="s">
        <v>9567</v>
      </c>
      <c r="BB9193" s="164">
        <v>289.25599999999997</v>
      </c>
      <c r="BC9193" s="82">
        <f t="shared" si="160"/>
        <v>349.99975999999998</v>
      </c>
    </row>
    <row r="9194" spans="53:55" x14ac:dyDescent="0.25">
      <c r="BA9194" s="164" t="s">
        <v>9568</v>
      </c>
      <c r="BB9194" s="164">
        <v>247.934</v>
      </c>
      <c r="BC9194" s="82">
        <f t="shared" si="160"/>
        <v>300.00013999999999</v>
      </c>
    </row>
    <row r="9195" spans="53:55" x14ac:dyDescent="0.25">
      <c r="BA9195" s="164" t="s">
        <v>9569</v>
      </c>
      <c r="BB9195" s="164">
        <v>280.99200000000002</v>
      </c>
      <c r="BC9195" s="82">
        <f t="shared" si="160"/>
        <v>340.00031999999999</v>
      </c>
    </row>
    <row r="9196" spans="53:55" x14ac:dyDescent="0.25">
      <c r="BA9196" s="164" t="s">
        <v>9570</v>
      </c>
      <c r="BB9196" s="164">
        <v>361.15699999999998</v>
      </c>
      <c r="BC9196" s="82">
        <f t="shared" si="160"/>
        <v>436.99996999999996</v>
      </c>
    </row>
    <row r="9197" spans="53:55" x14ac:dyDescent="0.25">
      <c r="BA9197" s="164" t="s">
        <v>9571</v>
      </c>
      <c r="BB9197" s="164">
        <v>326.44600000000003</v>
      </c>
      <c r="BC9197" s="82">
        <f t="shared" si="160"/>
        <v>394.99966000000001</v>
      </c>
    </row>
    <row r="9198" spans="53:55" x14ac:dyDescent="0.25">
      <c r="BA9198" s="164" t="s">
        <v>9572</v>
      </c>
      <c r="BB9198" s="164">
        <v>355.37200000000001</v>
      </c>
      <c r="BC9198" s="82">
        <f t="shared" si="160"/>
        <v>430.00011999999998</v>
      </c>
    </row>
    <row r="9199" spans="53:55" x14ac:dyDescent="0.25">
      <c r="BA9199" s="164" t="s">
        <v>9573</v>
      </c>
      <c r="BB9199" s="164">
        <v>413.22300000000001</v>
      </c>
      <c r="BC9199" s="82">
        <f t="shared" si="160"/>
        <v>499.99982999999997</v>
      </c>
    </row>
    <row r="9200" spans="53:55" x14ac:dyDescent="0.25">
      <c r="BA9200" s="164" t="s">
        <v>9574</v>
      </c>
      <c r="BB9200" s="164">
        <v>400.82600000000002</v>
      </c>
      <c r="BC9200" s="82">
        <f t="shared" si="160"/>
        <v>484.99946</v>
      </c>
    </row>
    <row r="9201" spans="53:55" x14ac:dyDescent="0.25">
      <c r="BA9201" s="164" t="s">
        <v>9575</v>
      </c>
      <c r="BB9201" s="164">
        <v>487.60300000000001</v>
      </c>
      <c r="BC9201" s="82">
        <f t="shared" si="160"/>
        <v>589.99963000000002</v>
      </c>
    </row>
    <row r="9202" spans="53:55" x14ac:dyDescent="0.25">
      <c r="BA9202" s="164" t="s">
        <v>9576</v>
      </c>
      <c r="BB9202" s="164">
        <v>636.36400000000003</v>
      </c>
      <c r="BC9202" s="82">
        <f t="shared" si="160"/>
        <v>770.00044000000003</v>
      </c>
    </row>
    <row r="9203" spans="53:55" x14ac:dyDescent="0.25">
      <c r="BA9203" s="164" t="s">
        <v>9577</v>
      </c>
      <c r="BB9203" s="164">
        <v>230.57900000000001</v>
      </c>
      <c r="BC9203" s="82">
        <f t="shared" si="160"/>
        <v>279.00058999999999</v>
      </c>
    </row>
    <row r="9204" spans="53:55" x14ac:dyDescent="0.25">
      <c r="BA9204" s="164" t="s">
        <v>9578</v>
      </c>
      <c r="BB9204" s="164">
        <v>209.09100000000001</v>
      </c>
      <c r="BC9204" s="82">
        <f t="shared" si="160"/>
        <v>253.00011000000001</v>
      </c>
    </row>
    <row r="9205" spans="53:55" x14ac:dyDescent="0.25">
      <c r="BA9205" s="164" t="s">
        <v>9579</v>
      </c>
      <c r="BB9205" s="164">
        <v>209.09100000000001</v>
      </c>
      <c r="BC9205" s="82">
        <f t="shared" si="160"/>
        <v>253.00011000000001</v>
      </c>
    </row>
    <row r="9206" spans="53:55" x14ac:dyDescent="0.25">
      <c r="BA9206" s="164" t="s">
        <v>9580</v>
      </c>
      <c r="BB9206" s="164">
        <v>295.041</v>
      </c>
      <c r="BC9206" s="82">
        <f t="shared" si="160"/>
        <v>356.99960999999996</v>
      </c>
    </row>
    <row r="9207" spans="53:55" x14ac:dyDescent="0.25">
      <c r="BA9207" s="164" t="s">
        <v>9581</v>
      </c>
      <c r="BB9207" s="164">
        <v>295.041</v>
      </c>
      <c r="BC9207" s="82">
        <f t="shared" si="160"/>
        <v>356.99960999999996</v>
      </c>
    </row>
    <row r="9208" spans="53:55" x14ac:dyDescent="0.25">
      <c r="BA9208" s="164" t="s">
        <v>9582</v>
      </c>
      <c r="BB9208" s="164">
        <v>295.041</v>
      </c>
      <c r="BC9208" s="82">
        <f t="shared" si="160"/>
        <v>356.99960999999996</v>
      </c>
    </row>
    <row r="9209" spans="53:55" x14ac:dyDescent="0.25">
      <c r="BA9209" s="164" t="s">
        <v>9583</v>
      </c>
      <c r="BB9209" s="164">
        <v>306.61200000000002</v>
      </c>
      <c r="BC9209" s="82">
        <f t="shared" si="160"/>
        <v>371.00051999999999</v>
      </c>
    </row>
    <row r="9210" spans="53:55" x14ac:dyDescent="0.25">
      <c r="BA9210" s="164" t="s">
        <v>9584</v>
      </c>
      <c r="BB9210" s="164">
        <v>306.61200000000002</v>
      </c>
      <c r="BC9210" s="82">
        <f t="shared" si="160"/>
        <v>371.00051999999999</v>
      </c>
    </row>
    <row r="9211" spans="53:55" x14ac:dyDescent="0.25">
      <c r="BA9211" s="164" t="s">
        <v>9585</v>
      </c>
      <c r="BB9211" s="164">
        <v>306.61200000000002</v>
      </c>
      <c r="BC9211" s="82">
        <f t="shared" si="160"/>
        <v>371.00051999999999</v>
      </c>
    </row>
    <row r="9212" spans="53:55" x14ac:dyDescent="0.25">
      <c r="BA9212" s="164" t="s">
        <v>9586</v>
      </c>
      <c r="BB9212" s="164">
        <v>510.74400000000003</v>
      </c>
      <c r="BC9212" s="82">
        <f t="shared" si="160"/>
        <v>618.00023999999996</v>
      </c>
    </row>
    <row r="9213" spans="53:55" x14ac:dyDescent="0.25">
      <c r="BA9213" s="164" t="s">
        <v>9587</v>
      </c>
      <c r="BB9213" s="164">
        <v>510.74400000000003</v>
      </c>
      <c r="BC9213" s="82">
        <f t="shared" si="160"/>
        <v>618.00023999999996</v>
      </c>
    </row>
    <row r="9214" spans="53:55" x14ac:dyDescent="0.25">
      <c r="BA9214" s="164" t="s">
        <v>9588</v>
      </c>
      <c r="BB9214" s="164">
        <v>510.74400000000003</v>
      </c>
      <c r="BC9214" s="82">
        <f t="shared" si="160"/>
        <v>618.00023999999996</v>
      </c>
    </row>
    <row r="9215" spans="53:55" x14ac:dyDescent="0.25">
      <c r="BA9215" s="164" t="s">
        <v>9589</v>
      </c>
      <c r="BB9215" s="164">
        <v>453.71899999999999</v>
      </c>
      <c r="BC9215" s="82">
        <f t="shared" si="160"/>
        <v>548.99999000000003</v>
      </c>
    </row>
    <row r="9216" spans="53:55" x14ac:dyDescent="0.25">
      <c r="BA9216" s="164" t="s">
        <v>9590</v>
      </c>
      <c r="BB9216" s="164">
        <v>453.71899999999999</v>
      </c>
      <c r="BC9216" s="82">
        <f t="shared" si="160"/>
        <v>548.99999000000003</v>
      </c>
    </row>
    <row r="9217" spans="53:55" x14ac:dyDescent="0.25">
      <c r="BA9217" s="164" t="s">
        <v>9591</v>
      </c>
      <c r="BB9217" s="164">
        <v>453.71899999999999</v>
      </c>
      <c r="BC9217" s="82">
        <f t="shared" si="160"/>
        <v>548.99999000000003</v>
      </c>
    </row>
    <row r="9218" spans="53:55" x14ac:dyDescent="0.25">
      <c r="BA9218" s="164" t="s">
        <v>9592</v>
      </c>
      <c r="BB9218" s="164">
        <v>544.62800000000004</v>
      </c>
      <c r="BC9218" s="82">
        <f t="shared" si="160"/>
        <v>658.99988000000008</v>
      </c>
    </row>
    <row r="9219" spans="53:55" x14ac:dyDescent="0.25">
      <c r="BA9219" s="164" t="s">
        <v>9593</v>
      </c>
      <c r="BB9219" s="164">
        <v>544.62800000000004</v>
      </c>
      <c r="BC9219" s="82">
        <f t="shared" ref="BC9219:BC9282" si="161">BB9219*1.21</f>
        <v>658.99988000000008</v>
      </c>
    </row>
    <row r="9220" spans="53:55" x14ac:dyDescent="0.25">
      <c r="BA9220" s="164" t="s">
        <v>9594</v>
      </c>
      <c r="BB9220" s="164">
        <v>544.62800000000004</v>
      </c>
      <c r="BC9220" s="82">
        <f t="shared" si="161"/>
        <v>658.99988000000008</v>
      </c>
    </row>
    <row r="9221" spans="53:55" x14ac:dyDescent="0.25">
      <c r="BA9221" s="164" t="s">
        <v>9595</v>
      </c>
      <c r="BB9221" s="164">
        <v>652.89300000000003</v>
      </c>
      <c r="BC9221" s="82">
        <f t="shared" si="161"/>
        <v>790.00053000000003</v>
      </c>
    </row>
    <row r="9222" spans="53:55" x14ac:dyDescent="0.25">
      <c r="BA9222" s="164" t="s">
        <v>9596</v>
      </c>
      <c r="BB9222" s="164">
        <v>652.89300000000003</v>
      </c>
      <c r="BC9222" s="82">
        <f t="shared" si="161"/>
        <v>790.00053000000003</v>
      </c>
    </row>
    <row r="9223" spans="53:55" x14ac:dyDescent="0.25">
      <c r="BA9223" s="164" t="s">
        <v>9597</v>
      </c>
      <c r="BB9223" s="164">
        <v>652.89300000000003</v>
      </c>
      <c r="BC9223" s="82">
        <f t="shared" si="161"/>
        <v>790.00053000000003</v>
      </c>
    </row>
    <row r="9224" spans="53:55" x14ac:dyDescent="0.25">
      <c r="BA9224" s="164" t="s">
        <v>9598</v>
      </c>
      <c r="BB9224" s="164">
        <v>544.62800000000004</v>
      </c>
      <c r="BC9224" s="82">
        <f t="shared" si="161"/>
        <v>658.99988000000008</v>
      </c>
    </row>
    <row r="9225" spans="53:55" x14ac:dyDescent="0.25">
      <c r="BA9225" s="164" t="s">
        <v>9599</v>
      </c>
      <c r="BB9225" s="164">
        <v>544.62800000000004</v>
      </c>
      <c r="BC9225" s="82">
        <f t="shared" si="161"/>
        <v>658.99988000000008</v>
      </c>
    </row>
    <row r="9226" spans="53:55" x14ac:dyDescent="0.25">
      <c r="BA9226" s="164" t="s">
        <v>9600</v>
      </c>
      <c r="BB9226" s="164">
        <v>544.62800000000004</v>
      </c>
      <c r="BC9226" s="82">
        <f t="shared" si="161"/>
        <v>658.99988000000008</v>
      </c>
    </row>
    <row r="9227" spans="53:55" x14ac:dyDescent="0.25">
      <c r="BA9227" s="164" t="s">
        <v>9601</v>
      </c>
      <c r="BB9227" s="164">
        <v>487.60300000000001</v>
      </c>
      <c r="BC9227" s="82">
        <f t="shared" si="161"/>
        <v>589.99963000000002</v>
      </c>
    </row>
    <row r="9228" spans="53:55" x14ac:dyDescent="0.25">
      <c r="BA9228" s="164" t="s">
        <v>9602</v>
      </c>
      <c r="BB9228" s="164">
        <v>487.60300000000001</v>
      </c>
      <c r="BC9228" s="82">
        <f t="shared" si="161"/>
        <v>589.99963000000002</v>
      </c>
    </row>
    <row r="9229" spans="53:55" x14ac:dyDescent="0.25">
      <c r="BA9229" s="164" t="s">
        <v>9603</v>
      </c>
      <c r="BB9229" s="164">
        <v>487.60300000000001</v>
      </c>
      <c r="BC9229" s="82">
        <f t="shared" si="161"/>
        <v>589.99963000000002</v>
      </c>
    </row>
    <row r="9230" spans="53:55" x14ac:dyDescent="0.25">
      <c r="BA9230" s="164" t="s">
        <v>9604</v>
      </c>
      <c r="BB9230" s="164">
        <v>728.92600000000004</v>
      </c>
      <c r="BC9230" s="82">
        <f t="shared" si="161"/>
        <v>882.00045999999998</v>
      </c>
    </row>
    <row r="9231" spans="53:55" x14ac:dyDescent="0.25">
      <c r="BA9231" s="164" t="s">
        <v>9605</v>
      </c>
      <c r="BB9231" s="164">
        <v>728.92600000000004</v>
      </c>
      <c r="BC9231" s="82">
        <f t="shared" si="161"/>
        <v>882.00045999999998</v>
      </c>
    </row>
    <row r="9232" spans="53:55" x14ac:dyDescent="0.25">
      <c r="BA9232" s="164" t="s">
        <v>9606</v>
      </c>
      <c r="BB9232" s="164">
        <v>728.92600000000004</v>
      </c>
      <c r="BC9232" s="82">
        <f t="shared" si="161"/>
        <v>882.00045999999998</v>
      </c>
    </row>
    <row r="9233" spans="53:55" x14ac:dyDescent="0.25">
      <c r="BA9233" s="164" t="s">
        <v>9607</v>
      </c>
      <c r="BB9233" s="164">
        <v>247.934</v>
      </c>
      <c r="BC9233" s="82">
        <f t="shared" si="161"/>
        <v>300.00013999999999</v>
      </c>
    </row>
    <row r="9234" spans="53:55" x14ac:dyDescent="0.25">
      <c r="BA9234" s="164" t="s">
        <v>9608</v>
      </c>
      <c r="BB9234" s="164">
        <v>227.27</v>
      </c>
      <c r="BC9234" s="82">
        <f t="shared" si="161"/>
        <v>274.99670000000003</v>
      </c>
    </row>
    <row r="9235" spans="53:55" x14ac:dyDescent="0.25">
      <c r="BA9235" s="164" t="s">
        <v>9609</v>
      </c>
      <c r="BB9235" s="164">
        <v>272.72699999999998</v>
      </c>
      <c r="BC9235" s="82">
        <f t="shared" si="161"/>
        <v>329.99966999999998</v>
      </c>
    </row>
    <row r="9236" spans="53:55" x14ac:dyDescent="0.25">
      <c r="BA9236" s="164" t="s">
        <v>9610</v>
      </c>
      <c r="BB9236" s="164">
        <v>7.4210000000000003</v>
      </c>
      <c r="BC9236" s="82">
        <f t="shared" si="161"/>
        <v>8.9794099999999997</v>
      </c>
    </row>
    <row r="9237" spans="53:55" x14ac:dyDescent="0.25">
      <c r="BA9237" s="164" t="s">
        <v>9611</v>
      </c>
      <c r="BB9237" s="164">
        <v>102.479</v>
      </c>
      <c r="BC9237" s="82">
        <f t="shared" si="161"/>
        <v>123.99959</v>
      </c>
    </row>
    <row r="9238" spans="53:55" x14ac:dyDescent="0.25">
      <c r="BA9238" s="164" t="s">
        <v>9612</v>
      </c>
      <c r="BB9238" s="164">
        <v>111.57</v>
      </c>
      <c r="BC9238" s="82">
        <f t="shared" si="161"/>
        <v>134.99969999999999</v>
      </c>
    </row>
    <row r="9239" spans="53:55" x14ac:dyDescent="0.25">
      <c r="BA9239" s="164" t="s">
        <v>9613</v>
      </c>
      <c r="BB9239" s="164">
        <v>171.90100000000001</v>
      </c>
      <c r="BC9239" s="82">
        <f t="shared" si="161"/>
        <v>208.00021000000001</v>
      </c>
    </row>
    <row r="9240" spans="53:55" x14ac:dyDescent="0.25">
      <c r="BA9240" s="164" t="s">
        <v>9614</v>
      </c>
      <c r="BB9240" s="164">
        <v>255.37200000000001</v>
      </c>
      <c r="BC9240" s="82">
        <f t="shared" si="161"/>
        <v>309.00011999999998</v>
      </c>
    </row>
    <row r="9241" spans="53:55" x14ac:dyDescent="0.25">
      <c r="BA9241" s="164" t="s">
        <v>9615</v>
      </c>
      <c r="BB9241" s="164">
        <v>386.77699999999999</v>
      </c>
      <c r="BC9241" s="82">
        <f t="shared" si="161"/>
        <v>468.00016999999997</v>
      </c>
    </row>
    <row r="9242" spans="53:55" x14ac:dyDescent="0.25">
      <c r="BA9242" s="164" t="s">
        <v>9616</v>
      </c>
      <c r="BB9242" s="164">
        <v>13.22</v>
      </c>
      <c r="BC9242" s="82">
        <f t="shared" si="161"/>
        <v>15.9962</v>
      </c>
    </row>
    <row r="9243" spans="53:55" x14ac:dyDescent="0.25">
      <c r="BA9243" s="164" t="s">
        <v>9617</v>
      </c>
      <c r="BB9243" s="164">
        <v>161.16</v>
      </c>
      <c r="BC9243" s="82">
        <f t="shared" si="161"/>
        <v>195.00359999999998</v>
      </c>
    </row>
    <row r="9244" spans="53:55" x14ac:dyDescent="0.25">
      <c r="BA9244" s="164" t="s">
        <v>9618</v>
      </c>
      <c r="BB9244" s="164">
        <v>161.16</v>
      </c>
      <c r="BC9244" s="82">
        <f t="shared" si="161"/>
        <v>195.00359999999998</v>
      </c>
    </row>
    <row r="9245" spans="53:55" x14ac:dyDescent="0.25">
      <c r="BA9245" s="164" t="s">
        <v>9619</v>
      </c>
      <c r="BB9245" s="164">
        <v>119.83499999999999</v>
      </c>
      <c r="BC9245" s="82">
        <f t="shared" si="161"/>
        <v>145.00035</v>
      </c>
    </row>
    <row r="9246" spans="53:55" x14ac:dyDescent="0.25">
      <c r="BA9246" s="164" t="s">
        <v>9620</v>
      </c>
      <c r="BB9246" s="164">
        <v>119.83499999999999</v>
      </c>
      <c r="BC9246" s="82">
        <f t="shared" si="161"/>
        <v>145.00035</v>
      </c>
    </row>
    <row r="9247" spans="53:55" x14ac:dyDescent="0.25">
      <c r="BA9247" s="164" t="s">
        <v>9621</v>
      </c>
      <c r="BB9247" s="164">
        <v>180.99199999999999</v>
      </c>
      <c r="BC9247" s="82">
        <f t="shared" si="161"/>
        <v>219.00031999999999</v>
      </c>
    </row>
    <row r="9248" spans="53:55" x14ac:dyDescent="0.25">
      <c r="BA9248" s="164" t="s">
        <v>9622</v>
      </c>
      <c r="BB9248" s="164">
        <v>180.99199999999999</v>
      </c>
      <c r="BC9248" s="82">
        <f t="shared" si="161"/>
        <v>219.00031999999999</v>
      </c>
    </row>
    <row r="9249" spans="53:55" x14ac:dyDescent="0.25">
      <c r="BA9249" s="164" t="s">
        <v>9623</v>
      </c>
      <c r="BB9249" s="164">
        <v>5.3719999999999999</v>
      </c>
      <c r="BC9249" s="82">
        <f t="shared" si="161"/>
        <v>6.5001199999999999</v>
      </c>
    </row>
    <row r="9250" spans="53:55" x14ac:dyDescent="0.25">
      <c r="BA9250" s="164" t="s">
        <v>9624</v>
      </c>
      <c r="BB9250" s="164">
        <v>5.3719999999999999</v>
      </c>
      <c r="BC9250" s="82">
        <f t="shared" si="161"/>
        <v>6.5001199999999999</v>
      </c>
    </row>
    <row r="9251" spans="53:55" x14ac:dyDescent="0.25">
      <c r="BA9251" s="164" t="s">
        <v>9625</v>
      </c>
      <c r="BB9251" s="164">
        <v>70.248000000000005</v>
      </c>
      <c r="BC9251" s="82">
        <f t="shared" si="161"/>
        <v>85.000079999999997</v>
      </c>
    </row>
    <row r="9252" spans="53:55" x14ac:dyDescent="0.25">
      <c r="BA9252" s="164" t="s">
        <v>9626</v>
      </c>
      <c r="BB9252" s="164">
        <v>70.248000000000005</v>
      </c>
      <c r="BC9252" s="82">
        <f t="shared" si="161"/>
        <v>85.000079999999997</v>
      </c>
    </row>
    <row r="9253" spans="53:55" x14ac:dyDescent="0.25">
      <c r="BA9253" s="164" t="s">
        <v>9627</v>
      </c>
      <c r="BB9253" s="164">
        <v>15.702999999999999</v>
      </c>
      <c r="BC9253" s="82">
        <f t="shared" si="161"/>
        <v>19.000629999999997</v>
      </c>
    </row>
    <row r="9254" spans="53:55" x14ac:dyDescent="0.25">
      <c r="BA9254" s="164" t="s">
        <v>9628</v>
      </c>
      <c r="BB9254" s="164">
        <v>15.702999999999999</v>
      </c>
      <c r="BC9254" s="82">
        <f t="shared" si="161"/>
        <v>19.000629999999997</v>
      </c>
    </row>
    <row r="9255" spans="53:55" x14ac:dyDescent="0.25">
      <c r="BA9255" s="164" t="s">
        <v>9629</v>
      </c>
      <c r="BB9255" s="164">
        <v>15.702999999999999</v>
      </c>
      <c r="BC9255" s="82">
        <f t="shared" si="161"/>
        <v>19.000629999999997</v>
      </c>
    </row>
    <row r="9256" spans="53:55" x14ac:dyDescent="0.25">
      <c r="BA9256" s="164" t="s">
        <v>9630</v>
      </c>
      <c r="BB9256" s="164">
        <v>41.322000000000003</v>
      </c>
      <c r="BC9256" s="82">
        <f t="shared" si="161"/>
        <v>49.99962</v>
      </c>
    </row>
    <row r="9257" spans="53:55" x14ac:dyDescent="0.25">
      <c r="BA9257" s="164" t="s">
        <v>9631</v>
      </c>
      <c r="BB9257" s="164">
        <v>41.322000000000003</v>
      </c>
      <c r="BC9257" s="82">
        <f t="shared" si="161"/>
        <v>49.99962</v>
      </c>
    </row>
    <row r="9258" spans="53:55" x14ac:dyDescent="0.25">
      <c r="BA9258" s="164" t="s">
        <v>9632</v>
      </c>
      <c r="BB9258" s="164">
        <v>41.322000000000003</v>
      </c>
      <c r="BC9258" s="82">
        <f t="shared" si="161"/>
        <v>49.99962</v>
      </c>
    </row>
    <row r="9259" spans="53:55" x14ac:dyDescent="0.25">
      <c r="BA9259" s="164" t="s">
        <v>9633</v>
      </c>
      <c r="BB9259" s="164">
        <v>41.322000000000003</v>
      </c>
      <c r="BC9259" s="82">
        <f t="shared" si="161"/>
        <v>49.99962</v>
      </c>
    </row>
    <row r="9260" spans="53:55" x14ac:dyDescent="0.25">
      <c r="BA9260" s="164" t="s">
        <v>9634</v>
      </c>
      <c r="BB9260" s="164">
        <v>1115.7</v>
      </c>
      <c r="BC9260" s="82">
        <f t="shared" si="161"/>
        <v>1349.9970000000001</v>
      </c>
    </row>
    <row r="9261" spans="53:55" x14ac:dyDescent="0.25">
      <c r="BA9261" s="164" t="s">
        <v>9635</v>
      </c>
      <c r="BB9261" s="164">
        <v>1069.421</v>
      </c>
      <c r="BC9261" s="82">
        <f t="shared" si="161"/>
        <v>1293.9994100000001</v>
      </c>
    </row>
    <row r="9262" spans="53:55" x14ac:dyDescent="0.25">
      <c r="BA9262" s="164" t="s">
        <v>9636</v>
      </c>
      <c r="BB9262" s="164">
        <v>1069.421</v>
      </c>
      <c r="BC9262" s="82">
        <f t="shared" si="161"/>
        <v>1293.9994100000001</v>
      </c>
    </row>
    <row r="9263" spans="53:55" x14ac:dyDescent="0.25">
      <c r="BA9263" s="164" t="s">
        <v>9637</v>
      </c>
      <c r="BB9263" s="164">
        <v>961.98299999999995</v>
      </c>
      <c r="BC9263" s="82">
        <f t="shared" si="161"/>
        <v>1163.9994299999998</v>
      </c>
    </row>
    <row r="9264" spans="53:55" x14ac:dyDescent="0.25">
      <c r="BA9264" s="164" t="s">
        <v>9638</v>
      </c>
      <c r="BB9264" s="164">
        <v>961.98299999999995</v>
      </c>
      <c r="BC9264" s="82">
        <f t="shared" si="161"/>
        <v>1163.9994299999998</v>
      </c>
    </row>
    <row r="9265" spans="53:55" x14ac:dyDescent="0.25">
      <c r="BA9265" s="164" t="s">
        <v>9639</v>
      </c>
      <c r="BB9265" s="164">
        <v>4537.1899999999996</v>
      </c>
      <c r="BC9265" s="82">
        <f t="shared" si="161"/>
        <v>5489.9998999999998</v>
      </c>
    </row>
    <row r="9266" spans="53:55" x14ac:dyDescent="0.25">
      <c r="BA9266" s="164" t="s">
        <v>9640</v>
      </c>
      <c r="BB9266" s="164">
        <v>4537.1899999999996</v>
      </c>
      <c r="BC9266" s="82">
        <f t="shared" si="161"/>
        <v>5489.9998999999998</v>
      </c>
    </row>
    <row r="9267" spans="53:55" x14ac:dyDescent="0.25">
      <c r="BA9267" s="164" t="s">
        <v>9641</v>
      </c>
      <c r="BB9267" s="164">
        <v>1185.124</v>
      </c>
      <c r="BC9267" s="82">
        <f t="shared" si="161"/>
        <v>1434.0000399999999</v>
      </c>
    </row>
    <row r="9268" spans="53:55" x14ac:dyDescent="0.25">
      <c r="BA9268" s="164" t="s">
        <v>9642</v>
      </c>
      <c r="BB9268" s="164">
        <v>1185.124</v>
      </c>
      <c r="BC9268" s="82">
        <f t="shared" si="161"/>
        <v>1434.0000399999999</v>
      </c>
    </row>
    <row r="9269" spans="53:55" x14ac:dyDescent="0.25">
      <c r="BA9269" s="164" t="s">
        <v>9643</v>
      </c>
      <c r="BB9269" s="164">
        <v>387.60300000000001</v>
      </c>
      <c r="BC9269" s="82">
        <f t="shared" si="161"/>
        <v>468.99963000000002</v>
      </c>
    </row>
    <row r="9270" spans="53:55" x14ac:dyDescent="0.25">
      <c r="BA9270" s="164" t="s">
        <v>9644</v>
      </c>
      <c r="BB9270" s="164">
        <v>752.06600000000003</v>
      </c>
      <c r="BC9270" s="82">
        <f t="shared" si="161"/>
        <v>909.99986000000001</v>
      </c>
    </row>
    <row r="9271" spans="53:55" x14ac:dyDescent="0.25">
      <c r="BA9271" s="164" t="s">
        <v>9645</v>
      </c>
      <c r="BB9271" s="164">
        <v>2392.56</v>
      </c>
      <c r="BC9271" s="82">
        <f t="shared" si="161"/>
        <v>2894.9975999999997</v>
      </c>
    </row>
    <row r="9272" spans="53:55" x14ac:dyDescent="0.25">
      <c r="BA9272" s="164" t="s">
        <v>9646</v>
      </c>
      <c r="BB9272" s="164">
        <v>2962.81</v>
      </c>
      <c r="BC9272" s="82">
        <f t="shared" si="161"/>
        <v>3585.0000999999997</v>
      </c>
    </row>
    <row r="9273" spans="53:55" x14ac:dyDescent="0.25">
      <c r="BA9273" s="164" t="s">
        <v>9647</v>
      </c>
      <c r="BB9273" s="164">
        <v>3607.44</v>
      </c>
      <c r="BC9273" s="82">
        <f t="shared" si="161"/>
        <v>4365.0024000000003</v>
      </c>
    </row>
    <row r="9274" spans="53:55" x14ac:dyDescent="0.25">
      <c r="BA9274" s="164" t="s">
        <v>9648</v>
      </c>
      <c r="BB9274" s="164">
        <v>2309.92</v>
      </c>
      <c r="BC9274" s="82">
        <f t="shared" si="161"/>
        <v>2795.0032000000001</v>
      </c>
    </row>
    <row r="9275" spans="53:55" x14ac:dyDescent="0.25">
      <c r="BA9275" s="164" t="s">
        <v>9649</v>
      </c>
      <c r="BB9275" s="164">
        <v>2309.92</v>
      </c>
      <c r="BC9275" s="82">
        <f t="shared" si="161"/>
        <v>2795.0032000000001</v>
      </c>
    </row>
    <row r="9276" spans="53:55" x14ac:dyDescent="0.25">
      <c r="BA9276" s="164" t="s">
        <v>9650</v>
      </c>
      <c r="BB9276" s="164">
        <v>2230.58</v>
      </c>
      <c r="BC9276" s="82">
        <f t="shared" si="161"/>
        <v>2699.0018</v>
      </c>
    </row>
    <row r="9277" spans="53:55" x14ac:dyDescent="0.25">
      <c r="BA9277" s="164" t="s">
        <v>9651</v>
      </c>
      <c r="BB9277" s="164">
        <v>2230.58</v>
      </c>
      <c r="BC9277" s="82">
        <f t="shared" si="161"/>
        <v>2699.0018</v>
      </c>
    </row>
    <row r="9278" spans="53:55" x14ac:dyDescent="0.25">
      <c r="BA9278" s="164" t="s">
        <v>9652</v>
      </c>
      <c r="BB9278" s="164">
        <v>1166.942</v>
      </c>
      <c r="BC9278" s="82">
        <f t="shared" si="161"/>
        <v>1411.99982</v>
      </c>
    </row>
    <row r="9279" spans="53:55" x14ac:dyDescent="0.25">
      <c r="BA9279" s="164" t="s">
        <v>9653</v>
      </c>
      <c r="BB9279" s="164">
        <v>1206.6099999999999</v>
      </c>
      <c r="BC9279" s="82">
        <f t="shared" si="161"/>
        <v>1459.9980999999998</v>
      </c>
    </row>
    <row r="9280" spans="53:55" x14ac:dyDescent="0.25">
      <c r="BA9280" s="164" t="s">
        <v>9654</v>
      </c>
      <c r="BB9280" s="164">
        <v>1074.3800000000001</v>
      </c>
      <c r="BC9280" s="82">
        <f t="shared" si="161"/>
        <v>1299.9998000000001</v>
      </c>
    </row>
    <row r="9281" spans="53:55" x14ac:dyDescent="0.25">
      <c r="BA9281" s="164" t="s">
        <v>9655</v>
      </c>
      <c r="BB9281" s="164">
        <v>309.92</v>
      </c>
      <c r="BC9281" s="82">
        <f t="shared" si="161"/>
        <v>375.00319999999999</v>
      </c>
    </row>
    <row r="9282" spans="53:55" x14ac:dyDescent="0.25">
      <c r="BA9282" s="164" t="s">
        <v>9656</v>
      </c>
      <c r="BB9282" s="164">
        <v>309.92</v>
      </c>
      <c r="BC9282" s="82">
        <f t="shared" si="161"/>
        <v>375.00319999999999</v>
      </c>
    </row>
    <row r="9283" spans="53:55" x14ac:dyDescent="0.25">
      <c r="BA9283" s="164" t="s">
        <v>9657</v>
      </c>
      <c r="BB9283" s="164">
        <v>329.75</v>
      </c>
      <c r="BC9283" s="82">
        <f t="shared" ref="BC9283:BC9346" si="162">BB9283*1.21</f>
        <v>398.9975</v>
      </c>
    </row>
    <row r="9284" spans="53:55" x14ac:dyDescent="0.25">
      <c r="BA9284" s="164" t="s">
        <v>9658</v>
      </c>
      <c r="BB9284" s="164">
        <v>329.75</v>
      </c>
      <c r="BC9284" s="82">
        <f t="shared" si="162"/>
        <v>398.9975</v>
      </c>
    </row>
    <row r="9285" spans="53:55" x14ac:dyDescent="0.25">
      <c r="BA9285" s="164" t="s">
        <v>9659</v>
      </c>
      <c r="BB9285" s="164">
        <v>6603.3059999999996</v>
      </c>
      <c r="BC9285" s="82">
        <f t="shared" si="162"/>
        <v>7990.0002599999989</v>
      </c>
    </row>
    <row r="9286" spans="53:55" x14ac:dyDescent="0.25">
      <c r="BA9286" s="164" t="s">
        <v>9660</v>
      </c>
      <c r="BB9286" s="164">
        <v>6603.3059999999996</v>
      </c>
      <c r="BC9286" s="82">
        <f t="shared" si="162"/>
        <v>7990.0002599999989</v>
      </c>
    </row>
    <row r="9287" spans="53:55" x14ac:dyDescent="0.25">
      <c r="BA9287" s="164" t="s">
        <v>9661</v>
      </c>
      <c r="BB9287" s="164">
        <v>6024.79</v>
      </c>
      <c r="BC9287" s="82">
        <f t="shared" si="162"/>
        <v>7289.9958999999999</v>
      </c>
    </row>
    <row r="9288" spans="53:55" x14ac:dyDescent="0.25">
      <c r="BA9288" s="164" t="s">
        <v>9662</v>
      </c>
      <c r="BB9288" s="164">
        <v>6024.79</v>
      </c>
      <c r="BC9288" s="82">
        <f t="shared" si="162"/>
        <v>7289.9958999999999</v>
      </c>
    </row>
    <row r="9289" spans="53:55" x14ac:dyDescent="0.25">
      <c r="BA9289" s="164" t="s">
        <v>9663</v>
      </c>
      <c r="BB9289" s="164">
        <v>5363.64</v>
      </c>
      <c r="BC9289" s="82">
        <f t="shared" si="162"/>
        <v>6490.0043999999998</v>
      </c>
    </row>
    <row r="9290" spans="53:55" x14ac:dyDescent="0.25">
      <c r="BA9290" s="164" t="s">
        <v>9664</v>
      </c>
      <c r="BB9290" s="164">
        <v>5363.64</v>
      </c>
      <c r="BC9290" s="82">
        <f t="shared" si="162"/>
        <v>6490.0043999999998</v>
      </c>
    </row>
    <row r="9291" spans="53:55" x14ac:dyDescent="0.25">
      <c r="BA9291" s="164" t="s">
        <v>9665</v>
      </c>
      <c r="BB9291" s="164">
        <v>4785.1239999999998</v>
      </c>
      <c r="BC9291" s="82">
        <f t="shared" si="162"/>
        <v>5790.0000399999999</v>
      </c>
    </row>
    <row r="9292" spans="53:55" x14ac:dyDescent="0.25">
      <c r="BA9292" s="164" t="s">
        <v>9666</v>
      </c>
      <c r="BB9292" s="164">
        <v>4785.1239999999998</v>
      </c>
      <c r="BC9292" s="82">
        <f t="shared" si="162"/>
        <v>5790.0000399999999</v>
      </c>
    </row>
    <row r="9293" spans="53:55" x14ac:dyDescent="0.25">
      <c r="BA9293" s="164" t="s">
        <v>9667</v>
      </c>
      <c r="BB9293" s="164">
        <v>3462.81</v>
      </c>
      <c r="BC9293" s="82">
        <f t="shared" si="162"/>
        <v>4190.0001000000002</v>
      </c>
    </row>
    <row r="9294" spans="53:55" x14ac:dyDescent="0.25">
      <c r="BA9294" s="164" t="s">
        <v>9668</v>
      </c>
      <c r="BB9294" s="164">
        <v>3462.81</v>
      </c>
      <c r="BC9294" s="82">
        <f t="shared" si="162"/>
        <v>4190.0001000000002</v>
      </c>
    </row>
    <row r="9295" spans="53:55" x14ac:dyDescent="0.25">
      <c r="BA9295" s="164" t="s">
        <v>9669</v>
      </c>
      <c r="BB9295" s="164">
        <v>4454.55</v>
      </c>
      <c r="BC9295" s="82">
        <f t="shared" si="162"/>
        <v>5390.0055000000002</v>
      </c>
    </row>
    <row r="9296" spans="53:55" x14ac:dyDescent="0.25">
      <c r="BA9296" s="164" t="s">
        <v>9670</v>
      </c>
      <c r="BB9296" s="164">
        <v>3876.03</v>
      </c>
      <c r="BC9296" s="82">
        <f t="shared" si="162"/>
        <v>4689.9962999999998</v>
      </c>
    </row>
    <row r="9297" spans="53:55" x14ac:dyDescent="0.25">
      <c r="BA9297" s="164" t="s">
        <v>9671</v>
      </c>
      <c r="BB9297" s="164">
        <v>3876.03</v>
      </c>
      <c r="BC9297" s="82">
        <f t="shared" si="162"/>
        <v>4689.9962999999998</v>
      </c>
    </row>
    <row r="9298" spans="53:55" x14ac:dyDescent="0.25">
      <c r="BA9298" s="164" t="s">
        <v>9672</v>
      </c>
      <c r="BB9298" s="164">
        <v>3297.52</v>
      </c>
      <c r="BC9298" s="82">
        <f t="shared" si="162"/>
        <v>3989.9991999999997</v>
      </c>
    </row>
    <row r="9299" spans="53:55" x14ac:dyDescent="0.25">
      <c r="BA9299" s="164" t="s">
        <v>9673</v>
      </c>
      <c r="BB9299" s="164">
        <v>3297.52</v>
      </c>
      <c r="BC9299" s="82">
        <f t="shared" si="162"/>
        <v>3989.9991999999997</v>
      </c>
    </row>
    <row r="9300" spans="53:55" x14ac:dyDescent="0.25">
      <c r="BA9300" s="164" t="s">
        <v>9674</v>
      </c>
      <c r="BB9300" s="164">
        <v>3132.23</v>
      </c>
      <c r="BC9300" s="82">
        <f t="shared" si="162"/>
        <v>3789.9982999999997</v>
      </c>
    </row>
    <row r="9301" spans="53:55" x14ac:dyDescent="0.25">
      <c r="BA9301" s="164" t="s">
        <v>9675</v>
      </c>
      <c r="BB9301" s="164">
        <v>3132.23</v>
      </c>
      <c r="BC9301" s="82">
        <f t="shared" si="162"/>
        <v>3789.9982999999997</v>
      </c>
    </row>
    <row r="9302" spans="53:55" x14ac:dyDescent="0.25">
      <c r="BA9302" s="164" t="s">
        <v>9676</v>
      </c>
      <c r="BB9302" s="164">
        <v>2561.16</v>
      </c>
      <c r="BC9302" s="82">
        <f t="shared" si="162"/>
        <v>3099.0035999999996</v>
      </c>
    </row>
    <row r="9303" spans="53:55" x14ac:dyDescent="0.25">
      <c r="BA9303" s="164" t="s">
        <v>9677</v>
      </c>
      <c r="BB9303" s="164">
        <v>2561.16</v>
      </c>
      <c r="BC9303" s="82">
        <f t="shared" si="162"/>
        <v>3099.0035999999996</v>
      </c>
    </row>
    <row r="9304" spans="53:55" x14ac:dyDescent="0.25">
      <c r="BA9304" s="164" t="s">
        <v>9678</v>
      </c>
      <c r="BB9304" s="164">
        <v>2065.29</v>
      </c>
      <c r="BC9304" s="82">
        <f t="shared" si="162"/>
        <v>2499.0009</v>
      </c>
    </row>
    <row r="9305" spans="53:55" x14ac:dyDescent="0.25">
      <c r="BA9305" s="164" t="s">
        <v>9679</v>
      </c>
      <c r="BB9305" s="164">
        <v>2065.29</v>
      </c>
      <c r="BC9305" s="82">
        <f t="shared" si="162"/>
        <v>2499.0009</v>
      </c>
    </row>
    <row r="9306" spans="53:55" x14ac:dyDescent="0.25">
      <c r="BA9306" s="164" t="s">
        <v>9680</v>
      </c>
      <c r="BB9306" s="164">
        <v>1900</v>
      </c>
      <c r="BC9306" s="82">
        <f t="shared" si="162"/>
        <v>2299</v>
      </c>
    </row>
    <row r="9307" spans="53:55" x14ac:dyDescent="0.25">
      <c r="BA9307" s="164" t="s">
        <v>9681</v>
      </c>
      <c r="BB9307" s="164">
        <v>1900</v>
      </c>
      <c r="BC9307" s="82">
        <f t="shared" si="162"/>
        <v>2299</v>
      </c>
    </row>
    <row r="9308" spans="53:55" x14ac:dyDescent="0.25">
      <c r="BA9308" s="164" t="s">
        <v>9682</v>
      </c>
      <c r="BB9308" s="164">
        <v>3023.97</v>
      </c>
      <c r="BC9308" s="82">
        <f t="shared" si="162"/>
        <v>3659.0036999999998</v>
      </c>
    </row>
    <row r="9309" spans="53:55" x14ac:dyDescent="0.25">
      <c r="BA9309" s="164" t="s">
        <v>9683</v>
      </c>
      <c r="BB9309" s="164">
        <v>3023.97</v>
      </c>
      <c r="BC9309" s="82">
        <f t="shared" si="162"/>
        <v>3659.0036999999998</v>
      </c>
    </row>
    <row r="9310" spans="53:55" x14ac:dyDescent="0.25">
      <c r="BA9310" s="164" t="s">
        <v>9684</v>
      </c>
      <c r="BB9310" s="164">
        <v>2478.5100000000002</v>
      </c>
      <c r="BC9310" s="82">
        <f t="shared" si="162"/>
        <v>2998.9971</v>
      </c>
    </row>
    <row r="9311" spans="53:55" x14ac:dyDescent="0.25">
      <c r="BA9311" s="164" t="s">
        <v>9685</v>
      </c>
      <c r="BB9311" s="164">
        <v>2478.5100000000002</v>
      </c>
      <c r="BC9311" s="82">
        <f t="shared" si="162"/>
        <v>2998.9971</v>
      </c>
    </row>
    <row r="9312" spans="53:55" x14ac:dyDescent="0.25">
      <c r="BA9312" s="164" t="s">
        <v>9686</v>
      </c>
      <c r="BB9312" s="164">
        <v>2065.29</v>
      </c>
      <c r="BC9312" s="82">
        <f t="shared" si="162"/>
        <v>2499.0009</v>
      </c>
    </row>
    <row r="9313" spans="53:55" x14ac:dyDescent="0.25">
      <c r="BA9313" s="164" t="s">
        <v>9687</v>
      </c>
      <c r="BB9313" s="164">
        <v>2065.29</v>
      </c>
      <c r="BC9313" s="82">
        <f t="shared" si="162"/>
        <v>2499.0009</v>
      </c>
    </row>
    <row r="9314" spans="53:55" x14ac:dyDescent="0.25">
      <c r="BA9314" s="164" t="s">
        <v>9688</v>
      </c>
      <c r="BB9314" s="164">
        <v>2643.8</v>
      </c>
      <c r="BC9314" s="82">
        <f t="shared" si="162"/>
        <v>3198.998</v>
      </c>
    </row>
    <row r="9315" spans="53:55" x14ac:dyDescent="0.25">
      <c r="BA9315" s="164" t="s">
        <v>9689</v>
      </c>
      <c r="BB9315" s="164">
        <v>2643.8</v>
      </c>
      <c r="BC9315" s="82">
        <f t="shared" si="162"/>
        <v>3198.998</v>
      </c>
    </row>
    <row r="9316" spans="53:55" x14ac:dyDescent="0.25">
      <c r="BA9316" s="164" t="s">
        <v>9690</v>
      </c>
      <c r="BB9316" s="164">
        <v>2313.2199999999998</v>
      </c>
      <c r="BC9316" s="82">
        <f t="shared" si="162"/>
        <v>2798.9961999999996</v>
      </c>
    </row>
    <row r="9317" spans="53:55" x14ac:dyDescent="0.25">
      <c r="BA9317" s="164" t="s">
        <v>9691</v>
      </c>
      <c r="BB9317" s="164">
        <v>2313.2199999999998</v>
      </c>
      <c r="BC9317" s="82">
        <f t="shared" si="162"/>
        <v>2798.9961999999996</v>
      </c>
    </row>
    <row r="9318" spans="53:55" x14ac:dyDescent="0.25">
      <c r="BA9318" s="164" t="s">
        <v>9692</v>
      </c>
      <c r="BB9318" s="164">
        <v>2048.7600000000002</v>
      </c>
      <c r="BC9318" s="82">
        <f t="shared" si="162"/>
        <v>2478.9996000000001</v>
      </c>
    </row>
    <row r="9319" spans="53:55" x14ac:dyDescent="0.25">
      <c r="BA9319" s="164" t="s">
        <v>9693</v>
      </c>
      <c r="BB9319" s="164">
        <v>2048.7600000000002</v>
      </c>
      <c r="BC9319" s="82">
        <f t="shared" si="162"/>
        <v>2478.9996000000001</v>
      </c>
    </row>
    <row r="9320" spans="53:55" x14ac:dyDescent="0.25">
      <c r="BA9320" s="164" t="s">
        <v>9694</v>
      </c>
      <c r="BB9320" s="164">
        <v>1742.9749999999999</v>
      </c>
      <c r="BC9320" s="82">
        <f t="shared" si="162"/>
        <v>2108.9997499999999</v>
      </c>
    </row>
    <row r="9321" spans="53:55" x14ac:dyDescent="0.25">
      <c r="BA9321" s="164" t="s">
        <v>9695</v>
      </c>
      <c r="BB9321" s="164">
        <v>1742.9749999999999</v>
      </c>
      <c r="BC9321" s="82">
        <f t="shared" si="162"/>
        <v>2108.9997499999999</v>
      </c>
    </row>
    <row r="9322" spans="53:55" x14ac:dyDescent="0.25">
      <c r="BA9322" s="164" t="s">
        <v>9696</v>
      </c>
      <c r="BB9322" s="164">
        <v>1610.74</v>
      </c>
      <c r="BC9322" s="82">
        <f t="shared" si="162"/>
        <v>1948.9954</v>
      </c>
    </row>
    <row r="9323" spans="53:55" x14ac:dyDescent="0.25">
      <c r="BA9323" s="164" t="s">
        <v>9697</v>
      </c>
      <c r="BB9323" s="164">
        <v>1610.74</v>
      </c>
      <c r="BC9323" s="82">
        <f t="shared" si="162"/>
        <v>1948.9954</v>
      </c>
    </row>
    <row r="9324" spans="53:55" x14ac:dyDescent="0.25">
      <c r="BA9324" s="164" t="s">
        <v>9698</v>
      </c>
      <c r="BB9324" s="164">
        <v>1387.6</v>
      </c>
      <c r="BC9324" s="82">
        <f t="shared" si="162"/>
        <v>1678.9959999999999</v>
      </c>
    </row>
    <row r="9325" spans="53:55" x14ac:dyDescent="0.25">
      <c r="BA9325" s="164" t="s">
        <v>9699</v>
      </c>
      <c r="BB9325" s="164">
        <v>1387.6</v>
      </c>
      <c r="BC9325" s="82">
        <f t="shared" si="162"/>
        <v>1678.9959999999999</v>
      </c>
    </row>
    <row r="9326" spans="53:55" x14ac:dyDescent="0.25">
      <c r="BA9326" s="164" t="s">
        <v>9700</v>
      </c>
      <c r="BB9326" s="164">
        <v>1222.31</v>
      </c>
      <c r="BC9326" s="82">
        <f t="shared" si="162"/>
        <v>1478.9950999999999</v>
      </c>
    </row>
    <row r="9327" spans="53:55" x14ac:dyDescent="0.25">
      <c r="BA9327" s="164" t="s">
        <v>9701</v>
      </c>
      <c r="BB9327" s="164">
        <v>1222.31</v>
      </c>
      <c r="BC9327" s="82">
        <f t="shared" si="162"/>
        <v>1478.9950999999999</v>
      </c>
    </row>
    <row r="9328" spans="53:55" x14ac:dyDescent="0.25">
      <c r="BA9328" s="164" t="s">
        <v>9702</v>
      </c>
      <c r="BB9328" s="164">
        <v>3180.99</v>
      </c>
      <c r="BC9328" s="82">
        <f t="shared" si="162"/>
        <v>3848.9978999999998</v>
      </c>
    </row>
    <row r="9329" spans="53:55" x14ac:dyDescent="0.25">
      <c r="BA9329" s="164" t="s">
        <v>9703</v>
      </c>
      <c r="BB9329" s="164">
        <v>3180.99</v>
      </c>
      <c r="BC9329" s="82">
        <f t="shared" si="162"/>
        <v>3848.9978999999998</v>
      </c>
    </row>
    <row r="9330" spans="53:55" x14ac:dyDescent="0.25">
      <c r="BA9330" s="164" t="s">
        <v>9704</v>
      </c>
      <c r="BB9330" s="164">
        <v>2478.5100000000002</v>
      </c>
      <c r="BC9330" s="82">
        <f t="shared" si="162"/>
        <v>2998.9971</v>
      </c>
    </row>
    <row r="9331" spans="53:55" x14ac:dyDescent="0.25">
      <c r="BA9331" s="164" t="s">
        <v>9705</v>
      </c>
      <c r="BB9331" s="164">
        <v>2478.5100000000002</v>
      </c>
      <c r="BC9331" s="82">
        <f t="shared" si="162"/>
        <v>2998.9971</v>
      </c>
    </row>
    <row r="9332" spans="53:55" x14ac:dyDescent="0.25">
      <c r="BA9332" s="164" t="s">
        <v>9706</v>
      </c>
      <c r="BB9332" s="164">
        <v>2709.92</v>
      </c>
      <c r="BC9332" s="82">
        <f t="shared" si="162"/>
        <v>3279.0032000000001</v>
      </c>
    </row>
    <row r="9333" spans="53:55" x14ac:dyDescent="0.25">
      <c r="BA9333" s="164" t="s">
        <v>9707</v>
      </c>
      <c r="BB9333" s="164">
        <v>2709.92</v>
      </c>
      <c r="BC9333" s="82">
        <f t="shared" si="162"/>
        <v>3279.0032000000001</v>
      </c>
    </row>
    <row r="9334" spans="53:55" x14ac:dyDescent="0.25">
      <c r="BA9334" s="164" t="s">
        <v>9708</v>
      </c>
      <c r="BB9334" s="164">
        <v>2643.8</v>
      </c>
      <c r="BC9334" s="82">
        <f t="shared" si="162"/>
        <v>3198.998</v>
      </c>
    </row>
    <row r="9335" spans="53:55" x14ac:dyDescent="0.25">
      <c r="BA9335" s="164" t="s">
        <v>9709</v>
      </c>
      <c r="BB9335" s="164">
        <v>2643.8</v>
      </c>
      <c r="BC9335" s="82">
        <f t="shared" si="162"/>
        <v>3198.998</v>
      </c>
    </row>
    <row r="9336" spans="53:55" x14ac:dyDescent="0.25">
      <c r="BA9336" s="164" t="s">
        <v>9710</v>
      </c>
      <c r="BB9336" s="164">
        <v>2313.2199999999998</v>
      </c>
      <c r="BC9336" s="82">
        <f t="shared" si="162"/>
        <v>2798.9961999999996</v>
      </c>
    </row>
    <row r="9337" spans="53:55" x14ac:dyDescent="0.25">
      <c r="BA9337" s="164" t="s">
        <v>9711</v>
      </c>
      <c r="BB9337" s="164">
        <v>2313.2199999999998</v>
      </c>
      <c r="BC9337" s="82">
        <f t="shared" si="162"/>
        <v>2798.9961999999996</v>
      </c>
    </row>
    <row r="9338" spans="53:55" x14ac:dyDescent="0.25">
      <c r="BA9338" s="164" t="s">
        <v>9712</v>
      </c>
      <c r="BB9338" s="164">
        <v>2227.27</v>
      </c>
      <c r="BC9338" s="82">
        <f t="shared" si="162"/>
        <v>2694.9966999999997</v>
      </c>
    </row>
    <row r="9339" spans="53:55" x14ac:dyDescent="0.25">
      <c r="BA9339" s="164" t="s">
        <v>9713</v>
      </c>
      <c r="BB9339" s="164">
        <v>2227.27</v>
      </c>
      <c r="BC9339" s="82">
        <f t="shared" si="162"/>
        <v>2694.9966999999997</v>
      </c>
    </row>
    <row r="9340" spans="53:55" x14ac:dyDescent="0.25">
      <c r="BA9340" s="164" t="s">
        <v>9714</v>
      </c>
      <c r="BB9340" s="164">
        <v>1896.694</v>
      </c>
      <c r="BC9340" s="82">
        <f t="shared" si="162"/>
        <v>2294.9997399999997</v>
      </c>
    </row>
    <row r="9341" spans="53:55" x14ac:dyDescent="0.25">
      <c r="BA9341" s="164" t="s">
        <v>9715</v>
      </c>
      <c r="BB9341" s="164">
        <v>1896.694</v>
      </c>
      <c r="BC9341" s="82">
        <f t="shared" si="162"/>
        <v>2294.9997399999997</v>
      </c>
    </row>
    <row r="9342" spans="53:55" x14ac:dyDescent="0.25">
      <c r="BA9342" s="164" t="s">
        <v>9716</v>
      </c>
      <c r="BB9342" s="164">
        <v>1718.18</v>
      </c>
      <c r="BC9342" s="82">
        <f t="shared" si="162"/>
        <v>2078.9978000000001</v>
      </c>
    </row>
    <row r="9343" spans="53:55" x14ac:dyDescent="0.25">
      <c r="BA9343" s="164" t="s">
        <v>9717</v>
      </c>
      <c r="BB9343" s="164">
        <v>1718.18</v>
      </c>
      <c r="BC9343" s="82">
        <f t="shared" si="162"/>
        <v>2078.9978000000001</v>
      </c>
    </row>
    <row r="9344" spans="53:55" x14ac:dyDescent="0.25">
      <c r="BA9344" s="164" t="s">
        <v>9718</v>
      </c>
      <c r="BB9344" s="164">
        <v>1528.1</v>
      </c>
      <c r="BC9344" s="82">
        <f t="shared" si="162"/>
        <v>1849.0009999999997</v>
      </c>
    </row>
    <row r="9345" spans="53:55" x14ac:dyDescent="0.25">
      <c r="BA9345" s="164" t="s">
        <v>9719</v>
      </c>
      <c r="BB9345" s="164">
        <v>1528.1</v>
      </c>
      <c r="BC9345" s="82">
        <f t="shared" si="162"/>
        <v>1849.0009999999997</v>
      </c>
    </row>
    <row r="9346" spans="53:55" x14ac:dyDescent="0.25">
      <c r="BA9346" s="164" t="s">
        <v>9720</v>
      </c>
      <c r="BB9346" s="164">
        <v>1304.96</v>
      </c>
      <c r="BC9346" s="82">
        <f t="shared" si="162"/>
        <v>1579.0016000000001</v>
      </c>
    </row>
    <row r="9347" spans="53:55" x14ac:dyDescent="0.25">
      <c r="BA9347" s="164" t="s">
        <v>9721</v>
      </c>
      <c r="BB9347" s="164">
        <v>1304.96</v>
      </c>
      <c r="BC9347" s="82">
        <f t="shared" ref="BC9347:BC9410" si="163">BB9347*1.21</f>
        <v>1579.0016000000001</v>
      </c>
    </row>
    <row r="9348" spans="53:55" x14ac:dyDescent="0.25">
      <c r="BA9348" s="164" t="s">
        <v>9722</v>
      </c>
      <c r="BB9348" s="164">
        <v>3222.31</v>
      </c>
      <c r="BC9348" s="82">
        <f t="shared" si="163"/>
        <v>3898.9950999999996</v>
      </c>
    </row>
    <row r="9349" spans="53:55" x14ac:dyDescent="0.25">
      <c r="BA9349" s="164" t="s">
        <v>9723</v>
      </c>
      <c r="BB9349" s="164">
        <v>3222.31</v>
      </c>
      <c r="BC9349" s="82">
        <f t="shared" si="163"/>
        <v>3898.9950999999996</v>
      </c>
    </row>
    <row r="9350" spans="53:55" x14ac:dyDescent="0.25">
      <c r="BA9350" s="164" t="s">
        <v>9724</v>
      </c>
      <c r="BB9350" s="164">
        <v>2883.47</v>
      </c>
      <c r="BC9350" s="82">
        <f t="shared" si="163"/>
        <v>3488.9986999999996</v>
      </c>
    </row>
    <row r="9351" spans="53:55" x14ac:dyDescent="0.25">
      <c r="BA9351" s="164" t="s">
        <v>9725</v>
      </c>
      <c r="BB9351" s="164">
        <v>2883.47</v>
      </c>
      <c r="BC9351" s="82">
        <f t="shared" si="163"/>
        <v>3488.9986999999996</v>
      </c>
    </row>
    <row r="9352" spans="53:55" x14ac:dyDescent="0.25">
      <c r="BA9352" s="164" t="s">
        <v>9726</v>
      </c>
      <c r="BB9352" s="164">
        <v>2437.19</v>
      </c>
      <c r="BC9352" s="82">
        <f t="shared" si="163"/>
        <v>2948.9998999999998</v>
      </c>
    </row>
    <row r="9353" spans="53:55" x14ac:dyDescent="0.25">
      <c r="BA9353" s="164" t="s">
        <v>9727</v>
      </c>
      <c r="BB9353" s="164">
        <v>2437.19</v>
      </c>
      <c r="BC9353" s="82">
        <f t="shared" si="163"/>
        <v>2948.9998999999998</v>
      </c>
    </row>
    <row r="9354" spans="53:55" x14ac:dyDescent="0.25">
      <c r="BA9354" s="164" t="s">
        <v>9728</v>
      </c>
      <c r="BB9354" s="164">
        <v>2230.58</v>
      </c>
      <c r="BC9354" s="82">
        <f t="shared" si="163"/>
        <v>2699.0018</v>
      </c>
    </row>
    <row r="9355" spans="53:55" x14ac:dyDescent="0.25">
      <c r="BA9355" s="164" t="s">
        <v>9729</v>
      </c>
      <c r="BB9355" s="164">
        <v>2230.58</v>
      </c>
      <c r="BC9355" s="82">
        <f t="shared" si="163"/>
        <v>2699.0018</v>
      </c>
    </row>
    <row r="9356" spans="53:55" x14ac:dyDescent="0.25">
      <c r="BA9356" s="164" t="s">
        <v>9730</v>
      </c>
      <c r="BB9356" s="164">
        <v>1957.85</v>
      </c>
      <c r="BC9356" s="82">
        <f t="shared" si="163"/>
        <v>2368.9984999999997</v>
      </c>
    </row>
    <row r="9357" spans="53:55" x14ac:dyDescent="0.25">
      <c r="BA9357" s="164" t="s">
        <v>9731</v>
      </c>
      <c r="BB9357" s="164">
        <v>1957.85</v>
      </c>
      <c r="BC9357" s="82">
        <f t="shared" si="163"/>
        <v>2368.9984999999997</v>
      </c>
    </row>
    <row r="9358" spans="53:55" x14ac:dyDescent="0.25">
      <c r="BA9358" s="164" t="s">
        <v>9732</v>
      </c>
      <c r="BB9358" s="164">
        <v>2891.7359999999999</v>
      </c>
      <c r="BC9358" s="82">
        <f t="shared" si="163"/>
        <v>3499.00056</v>
      </c>
    </row>
    <row r="9359" spans="53:55" x14ac:dyDescent="0.25">
      <c r="BA9359" s="164" t="s">
        <v>9733</v>
      </c>
      <c r="BB9359" s="164">
        <v>2891.7359999999999</v>
      </c>
      <c r="BC9359" s="82">
        <f t="shared" si="163"/>
        <v>3499.00056</v>
      </c>
    </row>
    <row r="9360" spans="53:55" x14ac:dyDescent="0.25">
      <c r="BA9360" s="164" t="s">
        <v>9734</v>
      </c>
      <c r="BB9360" s="164">
        <v>2478.5100000000002</v>
      </c>
      <c r="BC9360" s="82">
        <f t="shared" si="163"/>
        <v>2998.9971</v>
      </c>
    </row>
    <row r="9361" spans="53:55" x14ac:dyDescent="0.25">
      <c r="BA9361" s="164" t="s">
        <v>9735</v>
      </c>
      <c r="BB9361" s="164">
        <v>2478.5100000000002</v>
      </c>
      <c r="BC9361" s="82">
        <f t="shared" si="163"/>
        <v>2998.9971</v>
      </c>
    </row>
    <row r="9362" spans="53:55" x14ac:dyDescent="0.25">
      <c r="BA9362" s="164" t="s">
        <v>9736</v>
      </c>
      <c r="BB9362" s="164">
        <v>2144.63</v>
      </c>
      <c r="BC9362" s="82">
        <f t="shared" si="163"/>
        <v>2595.0023000000001</v>
      </c>
    </row>
    <row r="9363" spans="53:55" x14ac:dyDescent="0.25">
      <c r="BA9363" s="164" t="s">
        <v>9737</v>
      </c>
      <c r="BB9363" s="164">
        <v>2144.63</v>
      </c>
      <c r="BC9363" s="82">
        <f t="shared" si="163"/>
        <v>2595.0023000000001</v>
      </c>
    </row>
    <row r="9364" spans="53:55" x14ac:dyDescent="0.25">
      <c r="BA9364" s="164" t="s">
        <v>9738</v>
      </c>
      <c r="BB9364" s="164">
        <v>1814.05</v>
      </c>
      <c r="BC9364" s="82">
        <f t="shared" si="163"/>
        <v>2195.0005000000001</v>
      </c>
    </row>
    <row r="9365" spans="53:55" x14ac:dyDescent="0.25">
      <c r="BA9365" s="164" t="s">
        <v>9739</v>
      </c>
      <c r="BB9365" s="164">
        <v>1814.05</v>
      </c>
      <c r="BC9365" s="82">
        <f t="shared" si="163"/>
        <v>2195.0005000000001</v>
      </c>
    </row>
    <row r="9366" spans="53:55" x14ac:dyDescent="0.25">
      <c r="BA9366" s="164" t="s">
        <v>9740</v>
      </c>
      <c r="BB9366" s="164">
        <v>1654.5450000000001</v>
      </c>
      <c r="BC9366" s="82">
        <f t="shared" si="163"/>
        <v>2001.99945</v>
      </c>
    </row>
    <row r="9367" spans="53:55" x14ac:dyDescent="0.25">
      <c r="BA9367" s="164" t="s">
        <v>9741</v>
      </c>
      <c r="BB9367" s="164">
        <v>1654.5450000000001</v>
      </c>
      <c r="BC9367" s="82">
        <f t="shared" si="163"/>
        <v>2001.99945</v>
      </c>
    </row>
    <row r="9368" spans="53:55" x14ac:dyDescent="0.25">
      <c r="BA9368" s="164" t="s">
        <v>9742</v>
      </c>
      <c r="BB9368" s="164">
        <v>1379.34</v>
      </c>
      <c r="BC9368" s="82">
        <f t="shared" si="163"/>
        <v>1669.0013999999999</v>
      </c>
    </row>
    <row r="9369" spans="53:55" x14ac:dyDescent="0.25">
      <c r="BA9369" s="164" t="s">
        <v>9743</v>
      </c>
      <c r="BB9369" s="164">
        <v>1379.34</v>
      </c>
      <c r="BC9369" s="82">
        <f t="shared" si="163"/>
        <v>1669.0013999999999</v>
      </c>
    </row>
    <row r="9370" spans="53:55" x14ac:dyDescent="0.25">
      <c r="BA9370" s="164" t="s">
        <v>9744</v>
      </c>
      <c r="BB9370" s="164">
        <v>1261.9829999999999</v>
      </c>
      <c r="BC9370" s="82">
        <f t="shared" si="163"/>
        <v>1526.9994299999998</v>
      </c>
    </row>
    <row r="9371" spans="53:55" x14ac:dyDescent="0.25">
      <c r="BA9371" s="164" t="s">
        <v>9745</v>
      </c>
      <c r="BB9371" s="164">
        <v>1261.9829999999999</v>
      </c>
      <c r="BC9371" s="82">
        <f t="shared" si="163"/>
        <v>1526.9994299999998</v>
      </c>
    </row>
    <row r="9372" spans="53:55" x14ac:dyDescent="0.25">
      <c r="BA9372" s="164" t="s">
        <v>9746</v>
      </c>
      <c r="BB9372" s="164">
        <v>1197.521</v>
      </c>
      <c r="BC9372" s="82">
        <f t="shared" si="163"/>
        <v>1449.0004099999999</v>
      </c>
    </row>
    <row r="9373" spans="53:55" x14ac:dyDescent="0.25">
      <c r="BA9373" s="164" t="s">
        <v>9747</v>
      </c>
      <c r="BB9373" s="164">
        <v>1197.521</v>
      </c>
      <c r="BC9373" s="82">
        <f t="shared" si="163"/>
        <v>1449.0004099999999</v>
      </c>
    </row>
    <row r="9374" spans="53:55" x14ac:dyDescent="0.25">
      <c r="BA9374" s="164" t="s">
        <v>9748</v>
      </c>
      <c r="BB9374" s="164">
        <v>2470.25</v>
      </c>
      <c r="BC9374" s="82">
        <f t="shared" si="163"/>
        <v>2989.0025000000001</v>
      </c>
    </row>
    <row r="9375" spans="53:55" x14ac:dyDescent="0.25">
      <c r="BA9375" s="164" t="s">
        <v>9749</v>
      </c>
      <c r="BB9375" s="164">
        <v>2079.4899999999998</v>
      </c>
      <c r="BC9375" s="82">
        <f t="shared" si="163"/>
        <v>2516.1828999999998</v>
      </c>
    </row>
    <row r="9376" spans="53:55" x14ac:dyDescent="0.25">
      <c r="BA9376" s="164" t="s">
        <v>9750</v>
      </c>
      <c r="BB9376" s="164">
        <v>1856.89</v>
      </c>
      <c r="BC9376" s="82">
        <f t="shared" si="163"/>
        <v>2246.8369000000002</v>
      </c>
    </row>
    <row r="9377" spans="53:55" x14ac:dyDescent="0.25">
      <c r="BA9377" s="164" t="s">
        <v>9751</v>
      </c>
      <c r="BB9377" s="164">
        <v>1617.77</v>
      </c>
      <c r="BC9377" s="82">
        <f t="shared" si="163"/>
        <v>1957.5017</v>
      </c>
    </row>
    <row r="9378" spans="53:55" x14ac:dyDescent="0.25">
      <c r="BA9378" s="164" t="s">
        <v>9752</v>
      </c>
      <c r="BB9378" s="164">
        <v>1618.182</v>
      </c>
      <c r="BC9378" s="82">
        <f t="shared" si="163"/>
        <v>1958.0002199999999</v>
      </c>
    </row>
    <row r="9379" spans="53:55" x14ac:dyDescent="0.25">
      <c r="BA9379" s="164" t="s">
        <v>9753</v>
      </c>
      <c r="BB9379" s="164">
        <v>1618.182</v>
      </c>
      <c r="BC9379" s="82">
        <f t="shared" si="163"/>
        <v>1958.0002199999999</v>
      </c>
    </row>
    <row r="9380" spans="53:55" x14ac:dyDescent="0.25">
      <c r="BA9380" s="164" t="s">
        <v>9754</v>
      </c>
      <c r="BB9380" s="164">
        <v>1465.289</v>
      </c>
      <c r="BC9380" s="82">
        <f t="shared" si="163"/>
        <v>1772.9996899999999</v>
      </c>
    </row>
    <row r="9381" spans="53:55" x14ac:dyDescent="0.25">
      <c r="BA9381" s="164" t="s">
        <v>9755</v>
      </c>
      <c r="BB9381" s="164">
        <v>1465.289</v>
      </c>
      <c r="BC9381" s="82">
        <f t="shared" si="163"/>
        <v>1772.9996899999999</v>
      </c>
    </row>
    <row r="9382" spans="53:55" x14ac:dyDescent="0.25">
      <c r="BA9382" s="164" t="s">
        <v>9756</v>
      </c>
      <c r="BB9382" s="164">
        <v>1491.7360000000001</v>
      </c>
      <c r="BC9382" s="82">
        <f t="shared" si="163"/>
        <v>1805.0005600000002</v>
      </c>
    </row>
    <row r="9383" spans="53:55" x14ac:dyDescent="0.25">
      <c r="BA9383" s="164" t="s">
        <v>9757</v>
      </c>
      <c r="BB9383" s="164">
        <v>1491.7360000000001</v>
      </c>
      <c r="BC9383" s="82">
        <f t="shared" si="163"/>
        <v>1805.0005600000002</v>
      </c>
    </row>
    <row r="9384" spans="53:55" x14ac:dyDescent="0.25">
      <c r="BA9384" s="164" t="s">
        <v>9758</v>
      </c>
      <c r="BB9384" s="164">
        <v>1238.8399999999999</v>
      </c>
      <c r="BC9384" s="82">
        <f t="shared" si="163"/>
        <v>1498.9963999999998</v>
      </c>
    </row>
    <row r="9385" spans="53:55" x14ac:dyDescent="0.25">
      <c r="BA9385" s="164" t="s">
        <v>9759</v>
      </c>
      <c r="BB9385" s="164">
        <v>1238.8399999999999</v>
      </c>
      <c r="BC9385" s="82">
        <f t="shared" si="163"/>
        <v>1498.9963999999998</v>
      </c>
    </row>
    <row r="9386" spans="53:55" x14ac:dyDescent="0.25">
      <c r="BA9386" s="164" t="s">
        <v>9760</v>
      </c>
      <c r="BB9386" s="164">
        <v>1187.6030000000001</v>
      </c>
      <c r="BC9386" s="82">
        <f t="shared" si="163"/>
        <v>1436.99963</v>
      </c>
    </row>
    <row r="9387" spans="53:55" x14ac:dyDescent="0.25">
      <c r="BA9387" s="164" t="s">
        <v>9761</v>
      </c>
      <c r="BB9387" s="164">
        <v>1187.6030000000001</v>
      </c>
      <c r="BC9387" s="82">
        <f t="shared" si="163"/>
        <v>1436.99963</v>
      </c>
    </row>
    <row r="9388" spans="53:55" x14ac:dyDescent="0.25">
      <c r="BA9388" s="164" t="s">
        <v>9762</v>
      </c>
      <c r="BB9388" s="164">
        <v>1056.1980000000001</v>
      </c>
      <c r="BC9388" s="82">
        <f t="shared" si="163"/>
        <v>1277.9995800000002</v>
      </c>
    </row>
    <row r="9389" spans="53:55" x14ac:dyDescent="0.25">
      <c r="BA9389" s="164" t="s">
        <v>9763</v>
      </c>
      <c r="BB9389" s="164">
        <v>1056.1980000000001</v>
      </c>
      <c r="BC9389" s="82">
        <f t="shared" si="163"/>
        <v>1277.9995800000002</v>
      </c>
    </row>
    <row r="9390" spans="53:55" x14ac:dyDescent="0.25">
      <c r="BA9390" s="164" t="s">
        <v>9764</v>
      </c>
      <c r="BB9390" s="164">
        <v>966.94200000000001</v>
      </c>
      <c r="BC9390" s="82">
        <f t="shared" si="163"/>
        <v>1169.99982</v>
      </c>
    </row>
    <row r="9391" spans="53:55" x14ac:dyDescent="0.25">
      <c r="BA9391" s="164" t="s">
        <v>9765</v>
      </c>
      <c r="BB9391" s="164">
        <v>966.94200000000001</v>
      </c>
      <c r="BC9391" s="82">
        <f t="shared" si="163"/>
        <v>1169.99982</v>
      </c>
    </row>
    <row r="9392" spans="53:55" x14ac:dyDescent="0.25">
      <c r="BA9392" s="164" t="s">
        <v>9766</v>
      </c>
      <c r="BB9392" s="164">
        <v>870.24800000000005</v>
      </c>
      <c r="BC9392" s="82">
        <f t="shared" si="163"/>
        <v>1053.00008</v>
      </c>
    </row>
    <row r="9393" spans="53:55" x14ac:dyDescent="0.25">
      <c r="BA9393" s="164" t="s">
        <v>9767</v>
      </c>
      <c r="BB9393" s="164">
        <v>870.24800000000005</v>
      </c>
      <c r="BC9393" s="82">
        <f t="shared" si="163"/>
        <v>1053.00008</v>
      </c>
    </row>
    <row r="9394" spans="53:55" x14ac:dyDescent="0.25">
      <c r="BA9394" s="164" t="s">
        <v>9768</v>
      </c>
      <c r="BB9394" s="164">
        <v>701.65</v>
      </c>
      <c r="BC9394" s="82">
        <f t="shared" si="163"/>
        <v>848.99649999999997</v>
      </c>
    </row>
    <row r="9395" spans="53:55" x14ac:dyDescent="0.25">
      <c r="BA9395" s="164" t="s">
        <v>9769</v>
      </c>
      <c r="BB9395" s="164">
        <v>828.09900000000005</v>
      </c>
      <c r="BC9395" s="82">
        <f t="shared" si="163"/>
        <v>1001.9997900000001</v>
      </c>
    </row>
    <row r="9396" spans="53:55" x14ac:dyDescent="0.25">
      <c r="BA9396" s="164" t="s">
        <v>9770</v>
      </c>
      <c r="BB9396" s="164">
        <v>602.48</v>
      </c>
      <c r="BC9396" s="82">
        <f t="shared" si="163"/>
        <v>729.00080000000003</v>
      </c>
    </row>
    <row r="9397" spans="53:55" x14ac:dyDescent="0.25">
      <c r="BA9397" s="164" t="s">
        <v>9771</v>
      </c>
      <c r="BB9397" s="164">
        <v>602.48</v>
      </c>
      <c r="BC9397" s="82">
        <f t="shared" si="163"/>
        <v>729.00080000000003</v>
      </c>
    </row>
    <row r="9398" spans="53:55" x14ac:dyDescent="0.25">
      <c r="BA9398" s="164" t="s">
        <v>9772</v>
      </c>
      <c r="BB9398" s="164">
        <v>1066.116</v>
      </c>
      <c r="BC9398" s="82">
        <f t="shared" si="163"/>
        <v>1290.00036</v>
      </c>
    </row>
    <row r="9399" spans="53:55" x14ac:dyDescent="0.25">
      <c r="BA9399" s="164" t="s">
        <v>9773</v>
      </c>
      <c r="BB9399" s="164">
        <v>1230.58</v>
      </c>
      <c r="BC9399" s="82">
        <f t="shared" si="163"/>
        <v>1489.0017999999998</v>
      </c>
    </row>
    <row r="9400" spans="53:55" x14ac:dyDescent="0.25">
      <c r="BA9400" s="164" t="s">
        <v>9774</v>
      </c>
      <c r="BB9400" s="164">
        <v>1470.25</v>
      </c>
      <c r="BC9400" s="82">
        <f t="shared" si="163"/>
        <v>1779.0025000000001</v>
      </c>
    </row>
    <row r="9401" spans="53:55" x14ac:dyDescent="0.25">
      <c r="BA9401" s="164" t="s">
        <v>9775</v>
      </c>
      <c r="BB9401" s="164">
        <v>367.77</v>
      </c>
      <c r="BC9401" s="82">
        <f t="shared" si="163"/>
        <v>445.00169999999997</v>
      </c>
    </row>
    <row r="9402" spans="53:55" x14ac:dyDescent="0.25">
      <c r="BA9402" s="164" t="s">
        <v>9776</v>
      </c>
      <c r="BB9402" s="164">
        <v>367.77</v>
      </c>
      <c r="BC9402" s="82">
        <f t="shared" si="163"/>
        <v>445.00169999999997</v>
      </c>
    </row>
    <row r="9403" spans="53:55" x14ac:dyDescent="0.25">
      <c r="BA9403" s="164" t="s">
        <v>9777</v>
      </c>
      <c r="BB9403" s="164">
        <v>392.56</v>
      </c>
      <c r="BC9403" s="82">
        <f t="shared" si="163"/>
        <v>474.99759999999998</v>
      </c>
    </row>
    <row r="9404" spans="53:55" x14ac:dyDescent="0.25">
      <c r="BA9404" s="164" t="s">
        <v>9778</v>
      </c>
      <c r="BB9404" s="164">
        <v>392.56</v>
      </c>
      <c r="BC9404" s="82">
        <f t="shared" si="163"/>
        <v>474.99759999999998</v>
      </c>
    </row>
    <row r="9405" spans="53:55" x14ac:dyDescent="0.25">
      <c r="BA9405" s="164" t="s">
        <v>9779</v>
      </c>
      <c r="BB9405" s="164">
        <v>412.4</v>
      </c>
      <c r="BC9405" s="82">
        <f t="shared" si="163"/>
        <v>499.00399999999996</v>
      </c>
    </row>
    <row r="9406" spans="53:55" x14ac:dyDescent="0.25">
      <c r="BA9406" s="164" t="s">
        <v>9780</v>
      </c>
      <c r="BB9406" s="164">
        <v>412.4</v>
      </c>
      <c r="BC9406" s="82">
        <f t="shared" si="163"/>
        <v>499.00399999999996</v>
      </c>
    </row>
    <row r="9407" spans="53:55" x14ac:dyDescent="0.25">
      <c r="BA9407" s="164" t="s">
        <v>9781</v>
      </c>
      <c r="BB9407" s="164">
        <v>375.21</v>
      </c>
      <c r="BC9407" s="82">
        <f t="shared" si="163"/>
        <v>454.00409999999994</v>
      </c>
    </row>
    <row r="9408" spans="53:55" x14ac:dyDescent="0.25">
      <c r="BA9408" s="164" t="s">
        <v>9782</v>
      </c>
      <c r="BB9408" s="164">
        <v>396.69400000000002</v>
      </c>
      <c r="BC9408" s="82">
        <f t="shared" si="163"/>
        <v>479.99974000000003</v>
      </c>
    </row>
    <row r="9409" spans="53:55" x14ac:dyDescent="0.25">
      <c r="BA9409" s="164" t="s">
        <v>9783</v>
      </c>
      <c r="BB9409" s="164">
        <v>429.75200000000001</v>
      </c>
      <c r="BC9409" s="82">
        <f t="shared" si="163"/>
        <v>519.99991999999997</v>
      </c>
    </row>
    <row r="9410" spans="53:55" x14ac:dyDescent="0.25">
      <c r="BA9410" s="164" t="s">
        <v>9784</v>
      </c>
      <c r="BB9410" s="164">
        <v>842.97500000000002</v>
      </c>
      <c r="BC9410" s="82">
        <f t="shared" si="163"/>
        <v>1019.9997499999999</v>
      </c>
    </row>
    <row r="9411" spans="53:55" x14ac:dyDescent="0.25">
      <c r="BA9411" s="164" t="s">
        <v>9785</v>
      </c>
      <c r="BB9411" s="164">
        <v>752.06600000000003</v>
      </c>
      <c r="BC9411" s="82">
        <f t="shared" ref="BC9411:BC9474" si="164">BB9411*1.21</f>
        <v>909.99986000000001</v>
      </c>
    </row>
    <row r="9412" spans="53:55" x14ac:dyDescent="0.25">
      <c r="BA9412" s="164" t="s">
        <v>9786</v>
      </c>
      <c r="BB9412" s="164">
        <v>942.149</v>
      </c>
      <c r="BC9412" s="82">
        <f t="shared" si="164"/>
        <v>1140.0002899999999</v>
      </c>
    </row>
    <row r="9413" spans="53:55" x14ac:dyDescent="0.25">
      <c r="BA9413" s="164" t="s">
        <v>9787</v>
      </c>
      <c r="BB9413" s="164">
        <v>1057.0250000000001</v>
      </c>
      <c r="BC9413" s="82">
        <f t="shared" si="164"/>
        <v>1279.0002500000001</v>
      </c>
    </row>
    <row r="9414" spans="53:55" x14ac:dyDescent="0.25">
      <c r="BA9414" s="164" t="s">
        <v>9788</v>
      </c>
      <c r="BB9414" s="164">
        <v>850.41</v>
      </c>
      <c r="BC9414" s="82">
        <f t="shared" si="164"/>
        <v>1028.9960999999998</v>
      </c>
    </row>
    <row r="9415" spans="53:55" x14ac:dyDescent="0.25">
      <c r="BA9415" s="164" t="s">
        <v>9789</v>
      </c>
      <c r="BB9415" s="164">
        <v>776.03</v>
      </c>
      <c r="BC9415" s="82">
        <f t="shared" si="164"/>
        <v>938.99629999999991</v>
      </c>
    </row>
    <row r="9416" spans="53:55" x14ac:dyDescent="0.25">
      <c r="BA9416" s="164" t="s">
        <v>9790</v>
      </c>
      <c r="BB9416" s="164">
        <v>776.03</v>
      </c>
      <c r="BC9416" s="82">
        <f t="shared" si="164"/>
        <v>938.99629999999991</v>
      </c>
    </row>
    <row r="9417" spans="53:55" x14ac:dyDescent="0.25">
      <c r="BA9417" s="164" t="s">
        <v>9791</v>
      </c>
      <c r="BB9417" s="164">
        <v>635.54</v>
      </c>
      <c r="BC9417" s="82">
        <f t="shared" si="164"/>
        <v>769.00339999999994</v>
      </c>
    </row>
    <row r="9418" spans="53:55" x14ac:dyDescent="0.25">
      <c r="BA9418" s="164" t="s">
        <v>9792</v>
      </c>
      <c r="BB9418" s="164">
        <v>635.54</v>
      </c>
      <c r="BC9418" s="82">
        <f t="shared" si="164"/>
        <v>769.00339999999994</v>
      </c>
    </row>
    <row r="9419" spans="53:55" x14ac:dyDescent="0.25">
      <c r="BA9419" s="164" t="s">
        <v>9793</v>
      </c>
      <c r="BB9419" s="164">
        <v>165.28899999999999</v>
      </c>
      <c r="BC9419" s="82">
        <f t="shared" si="164"/>
        <v>199.99968999999999</v>
      </c>
    </row>
    <row r="9420" spans="53:55" x14ac:dyDescent="0.25">
      <c r="BA9420" s="164" t="s">
        <v>9794</v>
      </c>
      <c r="BB9420" s="164">
        <v>103.31</v>
      </c>
      <c r="BC9420" s="82">
        <f t="shared" si="164"/>
        <v>125.0051</v>
      </c>
    </row>
    <row r="9421" spans="53:55" x14ac:dyDescent="0.25">
      <c r="BA9421" s="164" t="s">
        <v>9795</v>
      </c>
      <c r="BB9421" s="164">
        <v>742.97500000000002</v>
      </c>
      <c r="BC9421" s="82">
        <f t="shared" si="164"/>
        <v>898.99974999999995</v>
      </c>
    </row>
    <row r="9422" spans="53:55" x14ac:dyDescent="0.25">
      <c r="BA9422" s="164" t="s">
        <v>9796</v>
      </c>
      <c r="BB9422" s="164">
        <v>742.97500000000002</v>
      </c>
      <c r="BC9422" s="82">
        <f t="shared" si="164"/>
        <v>898.99974999999995</v>
      </c>
    </row>
    <row r="9423" spans="53:55" x14ac:dyDescent="0.25">
      <c r="BA9423" s="164" t="s">
        <v>9797</v>
      </c>
      <c r="BB9423" s="164">
        <v>818.18200000000002</v>
      </c>
      <c r="BC9423" s="82">
        <f t="shared" si="164"/>
        <v>990.00022000000001</v>
      </c>
    </row>
    <row r="9424" spans="53:55" x14ac:dyDescent="0.25">
      <c r="BA9424" s="164" t="s">
        <v>9798</v>
      </c>
      <c r="BB9424" s="164">
        <v>818.18200000000002</v>
      </c>
      <c r="BC9424" s="82">
        <f t="shared" si="164"/>
        <v>990.00022000000001</v>
      </c>
    </row>
    <row r="9425" spans="53:55" x14ac:dyDescent="0.25">
      <c r="BA9425" s="164" t="s">
        <v>9799</v>
      </c>
      <c r="BB9425" s="164">
        <v>991.73599999999999</v>
      </c>
      <c r="BC9425" s="82">
        <f t="shared" si="164"/>
        <v>1200.00056</v>
      </c>
    </row>
    <row r="9426" spans="53:55" x14ac:dyDescent="0.25">
      <c r="BA9426" s="164" t="s">
        <v>9800</v>
      </c>
      <c r="BB9426" s="164">
        <v>991.73599999999999</v>
      </c>
      <c r="BC9426" s="82">
        <f t="shared" si="164"/>
        <v>1200.00056</v>
      </c>
    </row>
    <row r="9427" spans="53:55" x14ac:dyDescent="0.25">
      <c r="BA9427" s="164" t="s">
        <v>9801</v>
      </c>
      <c r="BB9427" s="164">
        <v>1090.9100000000001</v>
      </c>
      <c r="BC9427" s="82">
        <f t="shared" si="164"/>
        <v>1320.0011</v>
      </c>
    </row>
    <row r="9428" spans="53:55" x14ac:dyDescent="0.25">
      <c r="BA9428" s="164" t="s">
        <v>9802</v>
      </c>
      <c r="BB9428" s="164">
        <v>1090.9100000000001</v>
      </c>
      <c r="BC9428" s="82">
        <f t="shared" si="164"/>
        <v>1320.0011</v>
      </c>
    </row>
    <row r="9429" spans="53:55" x14ac:dyDescent="0.25">
      <c r="BA9429" s="164" t="s">
        <v>9803</v>
      </c>
      <c r="BB9429" s="164">
        <v>1115.7</v>
      </c>
      <c r="BC9429" s="82">
        <f t="shared" si="164"/>
        <v>1349.9970000000001</v>
      </c>
    </row>
    <row r="9430" spans="53:55" x14ac:dyDescent="0.25">
      <c r="BA9430" s="164" t="s">
        <v>9804</v>
      </c>
      <c r="BB9430" s="164">
        <v>1157.0250000000001</v>
      </c>
      <c r="BC9430" s="82">
        <f t="shared" si="164"/>
        <v>1400.0002500000001</v>
      </c>
    </row>
    <row r="9431" spans="53:55" x14ac:dyDescent="0.25">
      <c r="BA9431" s="164" t="s">
        <v>9805</v>
      </c>
      <c r="BB9431" s="164">
        <v>1157.0250000000001</v>
      </c>
      <c r="BC9431" s="82">
        <f t="shared" si="164"/>
        <v>1400.0002500000001</v>
      </c>
    </row>
    <row r="9432" spans="53:55" x14ac:dyDescent="0.25">
      <c r="BA9432" s="164" t="s">
        <v>9806</v>
      </c>
      <c r="BB9432" s="164">
        <v>1272.7280000000001</v>
      </c>
      <c r="BC9432" s="82">
        <f t="shared" si="164"/>
        <v>1540.0008800000001</v>
      </c>
    </row>
    <row r="9433" spans="53:55" x14ac:dyDescent="0.25">
      <c r="BA9433" s="164" t="s">
        <v>9807</v>
      </c>
      <c r="BB9433" s="164">
        <v>1272.7280000000001</v>
      </c>
      <c r="BC9433" s="82">
        <f t="shared" si="164"/>
        <v>1540.0008800000001</v>
      </c>
    </row>
    <row r="9434" spans="53:55" x14ac:dyDescent="0.25">
      <c r="BA9434" s="164" t="s">
        <v>9808</v>
      </c>
      <c r="BB9434" s="164">
        <v>1363.64</v>
      </c>
      <c r="BC9434" s="82">
        <f t="shared" si="164"/>
        <v>1650.0044</v>
      </c>
    </row>
    <row r="9435" spans="53:55" x14ac:dyDescent="0.25">
      <c r="BA9435" s="164" t="s">
        <v>9809</v>
      </c>
      <c r="BB9435" s="164">
        <v>1152.8900000000001</v>
      </c>
      <c r="BC9435" s="82">
        <f t="shared" si="164"/>
        <v>1394.9969000000001</v>
      </c>
    </row>
    <row r="9436" spans="53:55" x14ac:dyDescent="0.25">
      <c r="BA9436" s="164" t="s">
        <v>9810</v>
      </c>
      <c r="BB9436" s="164">
        <v>1152.8900000000001</v>
      </c>
      <c r="BC9436" s="82">
        <f t="shared" si="164"/>
        <v>1394.9969000000001</v>
      </c>
    </row>
    <row r="9437" spans="53:55" x14ac:dyDescent="0.25">
      <c r="BA9437" s="164" t="s">
        <v>9811</v>
      </c>
      <c r="BB9437" s="164">
        <v>1611.57</v>
      </c>
      <c r="BC9437" s="82">
        <f t="shared" si="164"/>
        <v>1949.9996999999998</v>
      </c>
    </row>
    <row r="9438" spans="53:55" x14ac:dyDescent="0.25">
      <c r="BA9438" s="164" t="s">
        <v>9812</v>
      </c>
      <c r="BB9438" s="164">
        <v>1611.57</v>
      </c>
      <c r="BC9438" s="82">
        <f t="shared" si="164"/>
        <v>1949.9996999999998</v>
      </c>
    </row>
    <row r="9439" spans="53:55" x14ac:dyDescent="0.25">
      <c r="BA9439" s="164" t="s">
        <v>9813</v>
      </c>
      <c r="BB9439" s="164">
        <v>1611.57</v>
      </c>
      <c r="BC9439" s="82">
        <f t="shared" si="164"/>
        <v>1949.9996999999998</v>
      </c>
    </row>
    <row r="9440" spans="53:55" x14ac:dyDescent="0.25">
      <c r="BA9440" s="164" t="s">
        <v>9814</v>
      </c>
      <c r="BB9440" s="164">
        <v>1611.57</v>
      </c>
      <c r="BC9440" s="82">
        <f t="shared" si="164"/>
        <v>1949.9996999999998</v>
      </c>
    </row>
    <row r="9441" spans="53:55" x14ac:dyDescent="0.25">
      <c r="BA9441" s="164" t="s">
        <v>9815</v>
      </c>
      <c r="BB9441" s="164">
        <v>1611.57</v>
      </c>
      <c r="BC9441" s="82">
        <f t="shared" si="164"/>
        <v>1949.9996999999998</v>
      </c>
    </row>
    <row r="9442" spans="53:55" x14ac:dyDescent="0.25">
      <c r="BA9442" s="164" t="s">
        <v>9816</v>
      </c>
      <c r="BB9442" s="164">
        <v>231.405</v>
      </c>
      <c r="BC9442" s="82">
        <f t="shared" si="164"/>
        <v>280.00004999999999</v>
      </c>
    </row>
    <row r="9443" spans="53:55" x14ac:dyDescent="0.25">
      <c r="BA9443" s="164" t="s">
        <v>9817</v>
      </c>
      <c r="BB9443" s="164">
        <v>256.19799999999998</v>
      </c>
      <c r="BC9443" s="82">
        <f t="shared" si="164"/>
        <v>309.99957999999998</v>
      </c>
    </row>
    <row r="9444" spans="53:55" x14ac:dyDescent="0.25">
      <c r="BA9444" s="164" t="s">
        <v>9818</v>
      </c>
      <c r="BB9444" s="164">
        <v>289.25599999999997</v>
      </c>
      <c r="BC9444" s="82">
        <f t="shared" si="164"/>
        <v>349.99975999999998</v>
      </c>
    </row>
    <row r="9445" spans="53:55" x14ac:dyDescent="0.25">
      <c r="BA9445" s="164" t="s">
        <v>9819</v>
      </c>
      <c r="BB9445" s="164">
        <v>264.46300000000002</v>
      </c>
      <c r="BC9445" s="82">
        <f t="shared" si="164"/>
        <v>320.00023000000004</v>
      </c>
    </row>
    <row r="9446" spans="53:55" x14ac:dyDescent="0.25">
      <c r="BA9446" s="164" t="s">
        <v>9820</v>
      </c>
      <c r="BB9446" s="164">
        <v>347.10700000000003</v>
      </c>
      <c r="BC9446" s="82">
        <f t="shared" si="164"/>
        <v>419.99947000000003</v>
      </c>
    </row>
    <row r="9447" spans="53:55" x14ac:dyDescent="0.25">
      <c r="BA9447" s="164" t="s">
        <v>9821</v>
      </c>
      <c r="BB9447" s="164">
        <v>363.63600000000002</v>
      </c>
      <c r="BC9447" s="82">
        <f t="shared" si="164"/>
        <v>439.99956000000003</v>
      </c>
    </row>
    <row r="9448" spans="53:55" x14ac:dyDescent="0.25">
      <c r="BA9448" s="164" t="s">
        <v>9822</v>
      </c>
      <c r="BB9448" s="164">
        <v>413.22300000000001</v>
      </c>
      <c r="BC9448" s="82">
        <f t="shared" si="164"/>
        <v>499.99982999999997</v>
      </c>
    </row>
    <row r="9449" spans="53:55" x14ac:dyDescent="0.25">
      <c r="BA9449" s="164" t="s">
        <v>9823</v>
      </c>
      <c r="BB9449" s="164">
        <v>454.54599999999999</v>
      </c>
      <c r="BC9449" s="82">
        <f t="shared" si="164"/>
        <v>550.00065999999993</v>
      </c>
    </row>
    <row r="9450" spans="53:55" x14ac:dyDescent="0.25">
      <c r="BA9450" s="164" t="s">
        <v>9824</v>
      </c>
      <c r="BB9450" s="164">
        <v>165.28899999999999</v>
      </c>
      <c r="BC9450" s="82">
        <f t="shared" si="164"/>
        <v>199.99968999999999</v>
      </c>
    </row>
    <row r="9451" spans="53:55" x14ac:dyDescent="0.25">
      <c r="BA9451" s="164" t="s">
        <v>9825</v>
      </c>
      <c r="BB9451" s="164">
        <v>181.81800000000001</v>
      </c>
      <c r="BC9451" s="82">
        <f t="shared" si="164"/>
        <v>219.99978000000002</v>
      </c>
    </row>
    <row r="9452" spans="53:55" x14ac:dyDescent="0.25">
      <c r="BA9452" s="164" t="s">
        <v>9826</v>
      </c>
      <c r="BB9452" s="164">
        <v>190.083</v>
      </c>
      <c r="BC9452" s="82">
        <f t="shared" si="164"/>
        <v>230.00042999999999</v>
      </c>
    </row>
    <row r="9453" spans="53:55" x14ac:dyDescent="0.25">
      <c r="BA9453" s="164" t="s">
        <v>9827</v>
      </c>
      <c r="BB9453" s="164">
        <v>438.017</v>
      </c>
      <c r="BC9453" s="82">
        <f t="shared" si="164"/>
        <v>530.00056999999993</v>
      </c>
    </row>
    <row r="9454" spans="53:55" x14ac:dyDescent="0.25">
      <c r="BA9454" s="164" t="s">
        <v>9828</v>
      </c>
      <c r="BB9454" s="164">
        <v>528.92600000000004</v>
      </c>
      <c r="BC9454" s="82">
        <f t="shared" si="164"/>
        <v>640.00046000000009</v>
      </c>
    </row>
    <row r="9455" spans="53:55" x14ac:dyDescent="0.25">
      <c r="BA9455" s="164" t="s">
        <v>9829</v>
      </c>
      <c r="BB9455" s="164">
        <v>578.51199999999994</v>
      </c>
      <c r="BC9455" s="82">
        <f t="shared" si="164"/>
        <v>699.99951999999996</v>
      </c>
    </row>
    <row r="9456" spans="53:55" x14ac:dyDescent="0.25">
      <c r="BA9456" s="164" t="s">
        <v>9830</v>
      </c>
      <c r="BB9456" s="164">
        <v>619.83500000000004</v>
      </c>
      <c r="BC9456" s="82">
        <f t="shared" si="164"/>
        <v>750.00035000000003</v>
      </c>
    </row>
    <row r="9457" spans="53:55" x14ac:dyDescent="0.25">
      <c r="BA9457" s="164" t="s">
        <v>9831</v>
      </c>
      <c r="BB9457" s="164">
        <v>289.25599999999997</v>
      </c>
      <c r="BC9457" s="82">
        <f t="shared" si="164"/>
        <v>349.99975999999998</v>
      </c>
    </row>
    <row r="9458" spans="53:55" x14ac:dyDescent="0.25">
      <c r="BA9458" s="164" t="s">
        <v>9832</v>
      </c>
      <c r="BB9458" s="164">
        <v>545.45500000000004</v>
      </c>
      <c r="BC9458" s="82">
        <f t="shared" si="164"/>
        <v>660.00054999999998</v>
      </c>
    </row>
    <row r="9459" spans="53:55" x14ac:dyDescent="0.25">
      <c r="BA9459" s="164" t="s">
        <v>9833</v>
      </c>
      <c r="BB9459" s="164">
        <v>16.53</v>
      </c>
      <c r="BC9459" s="82">
        <f t="shared" si="164"/>
        <v>20.001300000000001</v>
      </c>
    </row>
    <row r="9460" spans="53:55" x14ac:dyDescent="0.25">
      <c r="BA9460" s="164" t="s">
        <v>9834</v>
      </c>
      <c r="BB9460" s="164">
        <v>1389.26</v>
      </c>
      <c r="BC9460" s="82">
        <f t="shared" si="164"/>
        <v>1681.0046</v>
      </c>
    </row>
    <row r="9461" spans="53:55" x14ac:dyDescent="0.25">
      <c r="BA9461" s="164" t="s">
        <v>9835</v>
      </c>
      <c r="BB9461" s="164">
        <v>1854.55</v>
      </c>
      <c r="BC9461" s="82">
        <f t="shared" si="164"/>
        <v>2244.0054999999998</v>
      </c>
    </row>
    <row r="9462" spans="53:55" x14ac:dyDescent="0.25">
      <c r="BA9462" s="164" t="s">
        <v>9836</v>
      </c>
      <c r="BB9462" s="164">
        <v>2164.46</v>
      </c>
      <c r="BC9462" s="82">
        <f t="shared" si="164"/>
        <v>2618.9965999999999</v>
      </c>
    </row>
    <row r="9463" spans="53:55" x14ac:dyDescent="0.25">
      <c r="BA9463" s="164" t="s">
        <v>9837</v>
      </c>
      <c r="BB9463" s="164">
        <v>3131.41</v>
      </c>
      <c r="BC9463" s="82">
        <f t="shared" si="164"/>
        <v>3789.0060999999996</v>
      </c>
    </row>
    <row r="9464" spans="53:55" x14ac:dyDescent="0.25">
      <c r="BA9464" s="164" t="s">
        <v>9838</v>
      </c>
      <c r="BB9464" s="164">
        <v>1957.85</v>
      </c>
      <c r="BC9464" s="82">
        <f t="shared" si="164"/>
        <v>2368.9984999999997</v>
      </c>
    </row>
    <row r="9465" spans="53:55" x14ac:dyDescent="0.25">
      <c r="BA9465" s="164" t="s">
        <v>9839</v>
      </c>
      <c r="BB9465" s="164">
        <v>2777.69</v>
      </c>
      <c r="BC9465" s="82">
        <f t="shared" si="164"/>
        <v>3361.0048999999999</v>
      </c>
    </row>
    <row r="9466" spans="53:55" x14ac:dyDescent="0.25">
      <c r="BA9466" s="164" t="s">
        <v>9840</v>
      </c>
      <c r="BB9466" s="164">
        <v>3542.15</v>
      </c>
      <c r="BC9466" s="82">
        <f t="shared" si="164"/>
        <v>4286.0015000000003</v>
      </c>
    </row>
    <row r="9467" spans="53:55" x14ac:dyDescent="0.25">
      <c r="BA9467" s="164" t="s">
        <v>9841</v>
      </c>
      <c r="BB9467" s="164">
        <v>1974.38</v>
      </c>
      <c r="BC9467" s="82">
        <f t="shared" si="164"/>
        <v>2388.9998000000001</v>
      </c>
    </row>
    <row r="9468" spans="53:55" x14ac:dyDescent="0.25">
      <c r="BA9468" s="164" t="s">
        <v>9842</v>
      </c>
      <c r="BB9468" s="164">
        <v>2918.1819999999998</v>
      </c>
      <c r="BC9468" s="82">
        <f t="shared" si="164"/>
        <v>3531.0002199999994</v>
      </c>
    </row>
    <row r="9469" spans="53:55" x14ac:dyDescent="0.25">
      <c r="BA9469" s="164" t="s">
        <v>9843</v>
      </c>
      <c r="BB9469" s="164">
        <v>58.677999999999997</v>
      </c>
      <c r="BC9469" s="82">
        <f t="shared" si="164"/>
        <v>71.000379999999993</v>
      </c>
    </row>
    <row r="9470" spans="53:55" x14ac:dyDescent="0.25">
      <c r="BA9470" s="164" t="s">
        <v>9844</v>
      </c>
      <c r="BB9470" s="164">
        <v>24.792999999999999</v>
      </c>
      <c r="BC9470" s="82">
        <f t="shared" si="164"/>
        <v>29.999529999999996</v>
      </c>
    </row>
    <row r="9471" spans="53:55" x14ac:dyDescent="0.25">
      <c r="BA9471" s="164" t="s">
        <v>9845</v>
      </c>
      <c r="BB9471" s="164">
        <v>42.975000000000001</v>
      </c>
      <c r="BC9471" s="82">
        <f t="shared" si="164"/>
        <v>51.999749999999999</v>
      </c>
    </row>
    <row r="9472" spans="53:55" x14ac:dyDescent="0.25">
      <c r="BA9472" s="164" t="s">
        <v>9846</v>
      </c>
      <c r="BB9472" s="164">
        <v>23.966999999999999</v>
      </c>
      <c r="BC9472" s="82">
        <f t="shared" si="164"/>
        <v>29.000069999999997</v>
      </c>
    </row>
    <row r="9473" spans="53:55" x14ac:dyDescent="0.25">
      <c r="BA9473" s="164" t="s">
        <v>9847</v>
      </c>
      <c r="BB9473" s="164">
        <v>266.94200000000001</v>
      </c>
      <c r="BC9473" s="82">
        <f t="shared" si="164"/>
        <v>322.99982</v>
      </c>
    </row>
    <row r="9474" spans="53:55" x14ac:dyDescent="0.25">
      <c r="BA9474" s="164" t="s">
        <v>9848</v>
      </c>
      <c r="BB9474" s="164">
        <v>28.099</v>
      </c>
      <c r="BC9474" s="82">
        <f t="shared" si="164"/>
        <v>33.999789999999997</v>
      </c>
    </row>
    <row r="9475" spans="53:55" x14ac:dyDescent="0.25">
      <c r="BA9475" s="164" t="s">
        <v>9849</v>
      </c>
      <c r="BB9475" s="164">
        <v>38.843000000000004</v>
      </c>
      <c r="BC9475" s="82">
        <f t="shared" ref="BC9475:BC9538" si="165">BB9475*1.21</f>
        <v>47.000030000000002</v>
      </c>
    </row>
    <row r="9476" spans="53:55" x14ac:dyDescent="0.25">
      <c r="BA9476" s="164" t="s">
        <v>9850</v>
      </c>
      <c r="BB9476" s="164">
        <v>44.628</v>
      </c>
      <c r="BC9476" s="82">
        <f t="shared" si="165"/>
        <v>53.999879999999997</v>
      </c>
    </row>
    <row r="9477" spans="53:55" x14ac:dyDescent="0.25">
      <c r="BA9477" s="164" t="s">
        <v>9851</v>
      </c>
      <c r="BB9477" s="164">
        <v>18.181999999999999</v>
      </c>
      <c r="BC9477" s="82">
        <f t="shared" si="165"/>
        <v>22.000219999999999</v>
      </c>
    </row>
    <row r="9478" spans="53:55" x14ac:dyDescent="0.25">
      <c r="BA9478" s="164" t="s">
        <v>9852</v>
      </c>
      <c r="BB9478" s="164">
        <v>394.21499999999997</v>
      </c>
      <c r="BC9478" s="82">
        <f t="shared" si="165"/>
        <v>477.00014999999996</v>
      </c>
    </row>
    <row r="9479" spans="53:55" x14ac:dyDescent="0.25">
      <c r="BA9479" s="164" t="s">
        <v>9853</v>
      </c>
      <c r="BB9479" s="164">
        <v>23.966999999999999</v>
      </c>
      <c r="BC9479" s="82">
        <f t="shared" si="165"/>
        <v>29.000069999999997</v>
      </c>
    </row>
    <row r="9480" spans="53:55" x14ac:dyDescent="0.25">
      <c r="BA9480" s="164" t="s">
        <v>9854</v>
      </c>
      <c r="BB9480" s="164">
        <v>255.37200000000001</v>
      </c>
      <c r="BC9480" s="82">
        <f t="shared" si="165"/>
        <v>309.00011999999998</v>
      </c>
    </row>
    <row r="9481" spans="53:55" x14ac:dyDescent="0.25">
      <c r="BA9481" s="164" t="s">
        <v>9855</v>
      </c>
      <c r="BB9481" s="164">
        <v>292.56200000000001</v>
      </c>
      <c r="BC9481" s="82">
        <f t="shared" si="165"/>
        <v>354.00002000000001</v>
      </c>
    </row>
    <row r="9482" spans="53:55" x14ac:dyDescent="0.25">
      <c r="BA9482" s="164" t="s">
        <v>9856</v>
      </c>
      <c r="BB9482" s="164">
        <v>100</v>
      </c>
      <c r="BC9482" s="82">
        <f t="shared" si="165"/>
        <v>121</v>
      </c>
    </row>
    <row r="9483" spans="53:55" x14ac:dyDescent="0.25">
      <c r="BA9483" s="164" t="s">
        <v>9857</v>
      </c>
      <c r="BB9483" s="164">
        <v>51.24</v>
      </c>
      <c r="BC9483" s="82">
        <f t="shared" si="165"/>
        <v>62.000399999999999</v>
      </c>
    </row>
    <row r="9484" spans="53:55" x14ac:dyDescent="0.25">
      <c r="BA9484" s="164" t="s">
        <v>9858</v>
      </c>
      <c r="BB9484" s="164">
        <v>40.496000000000002</v>
      </c>
      <c r="BC9484" s="82">
        <f t="shared" si="165"/>
        <v>49.000160000000001</v>
      </c>
    </row>
    <row r="9485" spans="53:55" x14ac:dyDescent="0.25">
      <c r="BA9485" s="164" t="s">
        <v>9859</v>
      </c>
      <c r="BB9485" s="164">
        <v>503.30599999999998</v>
      </c>
      <c r="BC9485" s="82">
        <f t="shared" si="165"/>
        <v>609.00025999999991</v>
      </c>
    </row>
    <row r="9486" spans="53:55" x14ac:dyDescent="0.25">
      <c r="BA9486" s="164" t="s">
        <v>9860</v>
      </c>
      <c r="BB9486" s="164">
        <v>1078.5119999999999</v>
      </c>
      <c r="BC9486" s="82">
        <f t="shared" si="165"/>
        <v>1304.9995199999998</v>
      </c>
    </row>
    <row r="9487" spans="53:55" x14ac:dyDescent="0.25">
      <c r="BA9487" s="164" t="s">
        <v>9861</v>
      </c>
      <c r="BB9487" s="164">
        <v>23.966999999999999</v>
      </c>
      <c r="BC9487" s="82">
        <f t="shared" si="165"/>
        <v>29.000069999999997</v>
      </c>
    </row>
    <row r="9488" spans="53:55" x14ac:dyDescent="0.25">
      <c r="BA9488" s="164" t="s">
        <v>9862</v>
      </c>
      <c r="BB9488" s="164">
        <v>23.966999999999999</v>
      </c>
      <c r="BC9488" s="82">
        <f t="shared" si="165"/>
        <v>29.000069999999997</v>
      </c>
    </row>
    <row r="9489" spans="53:55" x14ac:dyDescent="0.25">
      <c r="BA9489" s="164" t="s">
        <v>9863</v>
      </c>
      <c r="BB9489" s="164">
        <v>23.14</v>
      </c>
      <c r="BC9489" s="82">
        <f t="shared" si="165"/>
        <v>27.999400000000001</v>
      </c>
    </row>
    <row r="9490" spans="53:55" x14ac:dyDescent="0.25">
      <c r="BA9490" s="164" t="s">
        <v>9864</v>
      </c>
      <c r="BB9490" s="164">
        <v>36.363999999999997</v>
      </c>
      <c r="BC9490" s="82">
        <f t="shared" si="165"/>
        <v>44.000439999999998</v>
      </c>
    </row>
    <row r="9491" spans="53:55" x14ac:dyDescent="0.25">
      <c r="BA9491" s="164" t="s">
        <v>9865</v>
      </c>
      <c r="BB9491" s="164">
        <v>19.835000000000001</v>
      </c>
      <c r="BC9491" s="82">
        <f t="shared" si="165"/>
        <v>24.000350000000001</v>
      </c>
    </row>
    <row r="9492" spans="53:55" x14ac:dyDescent="0.25">
      <c r="BA9492" s="164" t="s">
        <v>9866</v>
      </c>
      <c r="BB9492" s="164">
        <v>19.835000000000001</v>
      </c>
      <c r="BC9492" s="82">
        <f t="shared" si="165"/>
        <v>24.000350000000001</v>
      </c>
    </row>
    <row r="9493" spans="53:55" x14ac:dyDescent="0.25">
      <c r="BA9493" s="164" t="s">
        <v>9867</v>
      </c>
      <c r="BB9493" s="164">
        <v>31.405000000000001</v>
      </c>
      <c r="BC9493" s="82">
        <f t="shared" si="165"/>
        <v>38.000050000000002</v>
      </c>
    </row>
    <row r="9494" spans="53:55" x14ac:dyDescent="0.25">
      <c r="BA9494" s="164" t="s">
        <v>9868</v>
      </c>
      <c r="BB9494" s="164">
        <v>19.007999999999999</v>
      </c>
      <c r="BC9494" s="82">
        <f t="shared" si="165"/>
        <v>22.999679999999998</v>
      </c>
    </row>
    <row r="9495" spans="53:55" x14ac:dyDescent="0.25">
      <c r="BA9495" s="164" t="s">
        <v>9869</v>
      </c>
      <c r="BB9495" s="164">
        <v>20.661000000000001</v>
      </c>
      <c r="BC9495" s="82">
        <f t="shared" si="165"/>
        <v>24.99981</v>
      </c>
    </row>
    <row r="9496" spans="53:55" x14ac:dyDescent="0.25">
      <c r="BA9496" s="164" t="s">
        <v>9870</v>
      </c>
      <c r="BB9496" s="164">
        <v>480.99200000000002</v>
      </c>
      <c r="BC9496" s="82">
        <f t="shared" si="165"/>
        <v>582.00031999999999</v>
      </c>
    </row>
    <row r="9497" spans="53:55" x14ac:dyDescent="0.25">
      <c r="BA9497" s="164" t="s">
        <v>9871</v>
      </c>
      <c r="BB9497" s="164">
        <v>214.05</v>
      </c>
      <c r="BC9497" s="82">
        <f t="shared" si="165"/>
        <v>259.00049999999999</v>
      </c>
    </row>
    <row r="9498" spans="53:55" x14ac:dyDescent="0.25">
      <c r="BA9498" s="164" t="s">
        <v>9872</v>
      </c>
      <c r="BB9498" s="164">
        <v>322.31400000000002</v>
      </c>
      <c r="BC9498" s="82">
        <f t="shared" si="165"/>
        <v>389.99994000000004</v>
      </c>
    </row>
    <row r="9499" spans="53:55" x14ac:dyDescent="0.25">
      <c r="BA9499" s="164" t="s">
        <v>9873</v>
      </c>
      <c r="BB9499" s="164">
        <v>71.073999999999998</v>
      </c>
      <c r="BC9499" s="82">
        <f t="shared" si="165"/>
        <v>85.999539999999996</v>
      </c>
    </row>
    <row r="9500" spans="53:55" x14ac:dyDescent="0.25">
      <c r="BA9500" s="164" t="s">
        <v>9874</v>
      </c>
      <c r="BB9500" s="164">
        <v>33.884</v>
      </c>
      <c r="BC9500" s="82">
        <f t="shared" si="165"/>
        <v>40.999639999999999</v>
      </c>
    </row>
    <row r="9501" spans="53:55" x14ac:dyDescent="0.25">
      <c r="BA9501" s="164" t="s">
        <v>9875</v>
      </c>
      <c r="BB9501" s="164">
        <v>20.661000000000001</v>
      </c>
      <c r="BC9501" s="82">
        <f t="shared" si="165"/>
        <v>24.99981</v>
      </c>
    </row>
    <row r="9502" spans="53:55" x14ac:dyDescent="0.25">
      <c r="BA9502" s="164" t="s">
        <v>9876</v>
      </c>
      <c r="BB9502" s="164">
        <v>20.661000000000001</v>
      </c>
      <c r="BC9502" s="82">
        <f t="shared" si="165"/>
        <v>24.99981</v>
      </c>
    </row>
    <row r="9503" spans="53:55" x14ac:dyDescent="0.25">
      <c r="BA9503" s="164" t="s">
        <v>9877</v>
      </c>
      <c r="BB9503" s="164">
        <v>783.471</v>
      </c>
      <c r="BC9503" s="82">
        <f t="shared" si="165"/>
        <v>947.99991</v>
      </c>
    </row>
    <row r="9504" spans="53:55" x14ac:dyDescent="0.25">
      <c r="BA9504" s="164" t="s">
        <v>9878</v>
      </c>
      <c r="BB9504" s="164">
        <v>381.81799999999998</v>
      </c>
      <c r="BC9504" s="82">
        <f t="shared" si="165"/>
        <v>461.99977999999999</v>
      </c>
    </row>
    <row r="9505" spans="53:55" x14ac:dyDescent="0.25">
      <c r="BA9505" s="164" t="s">
        <v>9879</v>
      </c>
      <c r="BB9505" s="164">
        <v>380.16500000000002</v>
      </c>
      <c r="BC9505" s="82">
        <f t="shared" si="165"/>
        <v>459.99965000000003</v>
      </c>
    </row>
    <row r="9506" spans="53:55" x14ac:dyDescent="0.25">
      <c r="BA9506" s="164" t="s">
        <v>9880</v>
      </c>
      <c r="BB9506" s="164">
        <v>66.116</v>
      </c>
      <c r="BC9506" s="82">
        <f t="shared" si="165"/>
        <v>80.000360000000001</v>
      </c>
    </row>
    <row r="9507" spans="53:55" x14ac:dyDescent="0.25">
      <c r="BA9507" s="164" t="s">
        <v>9881</v>
      </c>
      <c r="BB9507" s="164">
        <v>19.007999999999999</v>
      </c>
      <c r="BC9507" s="82">
        <f t="shared" si="165"/>
        <v>22.999679999999998</v>
      </c>
    </row>
    <row r="9508" spans="53:55" x14ac:dyDescent="0.25">
      <c r="BA9508" s="164" t="s">
        <v>9882</v>
      </c>
      <c r="BB9508" s="164">
        <v>215.702</v>
      </c>
      <c r="BC9508" s="82">
        <f t="shared" si="165"/>
        <v>260.99941999999999</v>
      </c>
    </row>
    <row r="9509" spans="53:55" x14ac:dyDescent="0.25">
      <c r="BA9509" s="164" t="s">
        <v>9883</v>
      </c>
      <c r="BB9509" s="164">
        <v>27.686</v>
      </c>
      <c r="BC9509" s="82">
        <f t="shared" si="165"/>
        <v>33.500059999999998</v>
      </c>
    </row>
    <row r="9510" spans="53:55" x14ac:dyDescent="0.25">
      <c r="BA9510" s="164" t="s">
        <v>9884</v>
      </c>
      <c r="BB9510" s="164">
        <v>29.751999999999999</v>
      </c>
      <c r="BC9510" s="82">
        <f t="shared" si="165"/>
        <v>35.999919999999996</v>
      </c>
    </row>
    <row r="9511" spans="53:55" x14ac:dyDescent="0.25">
      <c r="BA9511" s="164" t="s">
        <v>9885</v>
      </c>
      <c r="BB9511" s="164">
        <v>16.529</v>
      </c>
      <c r="BC9511" s="82">
        <f t="shared" si="165"/>
        <v>20.00009</v>
      </c>
    </row>
    <row r="9512" spans="53:55" x14ac:dyDescent="0.25">
      <c r="BA9512" s="164" t="s">
        <v>9886</v>
      </c>
      <c r="BB9512" s="164">
        <v>22.314</v>
      </c>
      <c r="BC9512" s="82">
        <f t="shared" si="165"/>
        <v>26.999939999999999</v>
      </c>
    </row>
    <row r="9513" spans="53:55" x14ac:dyDescent="0.25">
      <c r="BA9513" s="164" t="s">
        <v>9887</v>
      </c>
      <c r="BB9513" s="164">
        <v>25.62</v>
      </c>
      <c r="BC9513" s="82">
        <f t="shared" si="165"/>
        <v>31.0002</v>
      </c>
    </row>
    <row r="9514" spans="53:55" x14ac:dyDescent="0.25">
      <c r="BA9514" s="164" t="s">
        <v>9888</v>
      </c>
      <c r="BB9514" s="164">
        <v>34.710999999999999</v>
      </c>
      <c r="BC9514" s="82">
        <f t="shared" si="165"/>
        <v>42.000309999999999</v>
      </c>
    </row>
    <row r="9515" spans="53:55" x14ac:dyDescent="0.25">
      <c r="BA9515" s="164" t="s">
        <v>9889</v>
      </c>
      <c r="BB9515" s="164">
        <v>12.397</v>
      </c>
      <c r="BC9515" s="82">
        <f t="shared" si="165"/>
        <v>15.00037</v>
      </c>
    </row>
    <row r="9516" spans="53:55" x14ac:dyDescent="0.25">
      <c r="BA9516" s="164" t="s">
        <v>9890</v>
      </c>
      <c r="BB9516" s="164">
        <v>4.1319999999999997</v>
      </c>
      <c r="BC9516" s="82">
        <f t="shared" si="165"/>
        <v>4.9997199999999991</v>
      </c>
    </row>
    <row r="9517" spans="53:55" x14ac:dyDescent="0.25">
      <c r="BA9517" s="164" t="s">
        <v>9891</v>
      </c>
      <c r="BB9517" s="164">
        <v>5.7850000000000001</v>
      </c>
      <c r="BC9517" s="82">
        <f t="shared" si="165"/>
        <v>6.9998500000000003</v>
      </c>
    </row>
    <row r="9518" spans="53:55" x14ac:dyDescent="0.25">
      <c r="BA9518" s="164" t="s">
        <v>9892</v>
      </c>
      <c r="BB9518" s="164">
        <v>24.792999999999999</v>
      </c>
      <c r="BC9518" s="82">
        <f t="shared" si="165"/>
        <v>29.999529999999996</v>
      </c>
    </row>
    <row r="9519" spans="53:55" x14ac:dyDescent="0.25">
      <c r="BA9519" s="164" t="s">
        <v>9893</v>
      </c>
      <c r="BB9519" s="164">
        <v>14.875999999999999</v>
      </c>
      <c r="BC9519" s="82">
        <f t="shared" si="165"/>
        <v>17.999959999999998</v>
      </c>
    </row>
    <row r="9520" spans="53:55" x14ac:dyDescent="0.25">
      <c r="BA9520" s="164" t="s">
        <v>9894</v>
      </c>
      <c r="BB9520" s="164">
        <v>1300</v>
      </c>
      <c r="BC9520" s="82">
        <f t="shared" si="165"/>
        <v>1573</v>
      </c>
    </row>
    <row r="9521" spans="53:55" x14ac:dyDescent="0.25">
      <c r="BA9521" s="164" t="s">
        <v>9895</v>
      </c>
      <c r="BB9521" s="164">
        <v>1055.3720000000001</v>
      </c>
      <c r="BC9521" s="82">
        <f t="shared" si="165"/>
        <v>1277.0001200000002</v>
      </c>
    </row>
    <row r="9522" spans="53:55" x14ac:dyDescent="0.25">
      <c r="BA9522" s="164" t="s">
        <v>9896</v>
      </c>
      <c r="BB9522" s="164">
        <v>1075.2070000000001</v>
      </c>
      <c r="BC9522" s="82">
        <f t="shared" si="165"/>
        <v>1301.0004700000002</v>
      </c>
    </row>
    <row r="9523" spans="53:55" x14ac:dyDescent="0.25">
      <c r="BA9523" s="164" t="s">
        <v>9897</v>
      </c>
      <c r="BB9523" s="164">
        <v>1075.2070000000001</v>
      </c>
      <c r="BC9523" s="82">
        <f t="shared" si="165"/>
        <v>1301.0004700000002</v>
      </c>
    </row>
    <row r="9524" spans="53:55" x14ac:dyDescent="0.25">
      <c r="BA9524" s="164" t="s">
        <v>9898</v>
      </c>
      <c r="BB9524" s="164">
        <v>1095.0409999999999</v>
      </c>
      <c r="BC9524" s="82">
        <f t="shared" si="165"/>
        <v>1324.9996099999998</v>
      </c>
    </row>
    <row r="9525" spans="53:55" x14ac:dyDescent="0.25">
      <c r="BA9525" s="164" t="s">
        <v>9899</v>
      </c>
      <c r="BB9525" s="164">
        <v>1124.7929999999999</v>
      </c>
      <c r="BC9525" s="82">
        <f t="shared" si="165"/>
        <v>1360.9995299999998</v>
      </c>
    </row>
    <row r="9526" spans="53:55" x14ac:dyDescent="0.25">
      <c r="BA9526" s="164" t="s">
        <v>9900</v>
      </c>
      <c r="BB9526" s="164">
        <v>1144.6279999999999</v>
      </c>
      <c r="BC9526" s="82">
        <f t="shared" si="165"/>
        <v>1384.9998799999998</v>
      </c>
    </row>
    <row r="9527" spans="53:55" x14ac:dyDescent="0.25">
      <c r="BA9527" s="164" t="s">
        <v>9901</v>
      </c>
      <c r="BB9527" s="164">
        <v>1175.2070000000001</v>
      </c>
      <c r="BC9527" s="82">
        <f t="shared" si="165"/>
        <v>1422.0004700000002</v>
      </c>
    </row>
    <row r="9528" spans="53:55" x14ac:dyDescent="0.25">
      <c r="BA9528" s="164" t="s">
        <v>9902</v>
      </c>
      <c r="BB9528" s="164">
        <v>1195.0409999999999</v>
      </c>
      <c r="BC9528" s="82">
        <f t="shared" si="165"/>
        <v>1445.9996099999998</v>
      </c>
    </row>
    <row r="9529" spans="53:55" x14ac:dyDescent="0.25">
      <c r="BA9529" s="164" t="s">
        <v>9903</v>
      </c>
      <c r="BB9529" s="164">
        <v>17.355</v>
      </c>
      <c r="BC9529" s="82">
        <f t="shared" si="165"/>
        <v>20.999549999999999</v>
      </c>
    </row>
    <row r="9530" spans="53:55" x14ac:dyDescent="0.25">
      <c r="BA9530" s="164" t="s">
        <v>9904</v>
      </c>
      <c r="BB9530" s="164">
        <v>17.355</v>
      </c>
      <c r="BC9530" s="82">
        <f t="shared" si="165"/>
        <v>20.999549999999999</v>
      </c>
    </row>
    <row r="9531" spans="53:55" x14ac:dyDescent="0.25">
      <c r="BA9531" s="164" t="s">
        <v>9905</v>
      </c>
      <c r="BB9531" s="164">
        <v>24.792999999999999</v>
      </c>
      <c r="BC9531" s="82">
        <f t="shared" si="165"/>
        <v>29.999529999999996</v>
      </c>
    </row>
    <row r="9532" spans="53:55" x14ac:dyDescent="0.25">
      <c r="BA9532" s="164" t="s">
        <v>9906</v>
      </c>
      <c r="BB9532" s="164">
        <v>14.05</v>
      </c>
      <c r="BC9532" s="82">
        <f t="shared" si="165"/>
        <v>17.000499999999999</v>
      </c>
    </row>
    <row r="9533" spans="53:55" x14ac:dyDescent="0.25">
      <c r="BA9533" s="164" t="s">
        <v>9907</v>
      </c>
      <c r="BB9533" s="164">
        <v>9.9169999999999998</v>
      </c>
      <c r="BC9533" s="82">
        <f t="shared" si="165"/>
        <v>11.99957</v>
      </c>
    </row>
    <row r="9534" spans="53:55" x14ac:dyDescent="0.25">
      <c r="BA9534" s="164" t="s">
        <v>9908</v>
      </c>
      <c r="BB9534" s="164">
        <v>14.875999999999999</v>
      </c>
      <c r="BC9534" s="82">
        <f t="shared" si="165"/>
        <v>17.999959999999998</v>
      </c>
    </row>
    <row r="9535" spans="53:55" x14ac:dyDescent="0.25">
      <c r="BA9535" s="164" t="s">
        <v>9909</v>
      </c>
      <c r="BB9535" s="164">
        <v>20.661000000000001</v>
      </c>
      <c r="BC9535" s="82">
        <f t="shared" si="165"/>
        <v>24.99981</v>
      </c>
    </row>
    <row r="9536" spans="53:55" x14ac:dyDescent="0.25">
      <c r="BA9536" s="164" t="s">
        <v>9910</v>
      </c>
      <c r="BB9536" s="164">
        <v>1209.9169999999999</v>
      </c>
      <c r="BC9536" s="82">
        <f t="shared" si="165"/>
        <v>1463.9995699999999</v>
      </c>
    </row>
    <row r="9537" spans="53:55" x14ac:dyDescent="0.25">
      <c r="BA9537" s="164" t="s">
        <v>9911</v>
      </c>
      <c r="BB9537" s="164">
        <v>1447.107</v>
      </c>
      <c r="BC9537" s="82">
        <f t="shared" si="165"/>
        <v>1750.99947</v>
      </c>
    </row>
    <row r="9538" spans="53:55" x14ac:dyDescent="0.25">
      <c r="BA9538" s="164" t="s">
        <v>9912</v>
      </c>
      <c r="BB9538" s="164">
        <v>1185.124</v>
      </c>
      <c r="BC9538" s="82">
        <f t="shared" si="165"/>
        <v>1434.0000399999999</v>
      </c>
    </row>
    <row r="9539" spans="53:55" x14ac:dyDescent="0.25">
      <c r="BA9539" s="164" t="s">
        <v>9913</v>
      </c>
      <c r="BB9539" s="164">
        <v>32.231000000000002</v>
      </c>
      <c r="BC9539" s="82">
        <f t="shared" ref="BC9539:BC9602" si="166">BB9539*1.21</f>
        <v>38.999510000000001</v>
      </c>
    </row>
    <row r="9540" spans="53:55" x14ac:dyDescent="0.25">
      <c r="BA9540" s="164" t="s">
        <v>9914</v>
      </c>
      <c r="BB9540" s="164">
        <v>88.43</v>
      </c>
      <c r="BC9540" s="82">
        <f t="shared" si="166"/>
        <v>107.00030000000001</v>
      </c>
    </row>
    <row r="9541" spans="53:55" x14ac:dyDescent="0.25">
      <c r="BA9541" s="164" t="s">
        <v>9915</v>
      </c>
      <c r="BB9541" s="164">
        <v>94.215000000000003</v>
      </c>
      <c r="BC9541" s="82">
        <f t="shared" si="166"/>
        <v>114.00015</v>
      </c>
    </row>
    <row r="9542" spans="53:55" x14ac:dyDescent="0.25">
      <c r="BA9542" s="164" t="s">
        <v>9916</v>
      </c>
      <c r="BB9542" s="164">
        <v>104.959</v>
      </c>
      <c r="BC9542" s="82">
        <f t="shared" si="166"/>
        <v>127.00039</v>
      </c>
    </row>
    <row r="9543" spans="53:55" x14ac:dyDescent="0.25">
      <c r="BA9543" s="164" t="s">
        <v>9917</v>
      </c>
      <c r="BB9543" s="164">
        <v>89.256</v>
      </c>
      <c r="BC9543" s="82">
        <f t="shared" si="166"/>
        <v>107.99975999999999</v>
      </c>
    </row>
    <row r="9544" spans="53:55" x14ac:dyDescent="0.25">
      <c r="BA9544" s="164" t="s">
        <v>9918</v>
      </c>
      <c r="BB9544" s="164">
        <v>104.959</v>
      </c>
      <c r="BC9544" s="82">
        <f t="shared" si="166"/>
        <v>127.00039</v>
      </c>
    </row>
    <row r="9545" spans="53:55" x14ac:dyDescent="0.25">
      <c r="BA9545" s="164" t="s">
        <v>9919</v>
      </c>
      <c r="BB9545" s="164">
        <v>124.79300000000001</v>
      </c>
      <c r="BC9545" s="82">
        <f t="shared" si="166"/>
        <v>150.99952999999999</v>
      </c>
    </row>
    <row r="9546" spans="53:55" x14ac:dyDescent="0.25">
      <c r="BA9546" s="164" t="s">
        <v>9920</v>
      </c>
      <c r="BB9546" s="164">
        <v>203.30600000000001</v>
      </c>
      <c r="BC9546" s="82">
        <f t="shared" si="166"/>
        <v>246.00026</v>
      </c>
    </row>
    <row r="9547" spans="53:55" x14ac:dyDescent="0.25">
      <c r="BA9547" s="164" t="s">
        <v>9921</v>
      </c>
      <c r="BB9547" s="164">
        <v>219.00800000000001</v>
      </c>
      <c r="BC9547" s="82">
        <f t="shared" si="166"/>
        <v>264.99968000000001</v>
      </c>
    </row>
    <row r="9548" spans="53:55" x14ac:dyDescent="0.25">
      <c r="BA9548" s="164" t="s">
        <v>9922</v>
      </c>
      <c r="BB9548" s="164">
        <v>284.298</v>
      </c>
      <c r="BC9548" s="82">
        <f t="shared" si="166"/>
        <v>344.00058000000001</v>
      </c>
    </row>
    <row r="9549" spans="53:55" x14ac:dyDescent="0.25">
      <c r="BA9549" s="164" t="s">
        <v>9923</v>
      </c>
      <c r="BB9549" s="164">
        <v>300.82600000000002</v>
      </c>
      <c r="BC9549" s="82">
        <f t="shared" si="166"/>
        <v>363.99946</v>
      </c>
    </row>
    <row r="9550" spans="53:55" x14ac:dyDescent="0.25">
      <c r="BA9550" s="164" t="s">
        <v>9924</v>
      </c>
      <c r="BB9550" s="164">
        <v>358.678</v>
      </c>
      <c r="BC9550" s="82">
        <f t="shared" si="166"/>
        <v>434.00038000000001</v>
      </c>
    </row>
    <row r="9551" spans="53:55" x14ac:dyDescent="0.25">
      <c r="BA9551" s="164" t="s">
        <v>9925</v>
      </c>
      <c r="BB9551" s="164">
        <v>374.38</v>
      </c>
      <c r="BC9551" s="82">
        <f t="shared" si="166"/>
        <v>452.99979999999999</v>
      </c>
    </row>
    <row r="9552" spans="53:55" x14ac:dyDescent="0.25">
      <c r="BA9552" s="164" t="s">
        <v>9926</v>
      </c>
      <c r="BB9552" s="164">
        <v>395.041</v>
      </c>
      <c r="BC9552" s="82">
        <f t="shared" si="166"/>
        <v>477.99960999999996</v>
      </c>
    </row>
    <row r="9553" spans="53:55" x14ac:dyDescent="0.25">
      <c r="BA9553" s="164" t="s">
        <v>9927</v>
      </c>
      <c r="BB9553" s="164">
        <v>528.92600000000004</v>
      </c>
      <c r="BC9553" s="82">
        <f t="shared" si="166"/>
        <v>640.00046000000009</v>
      </c>
    </row>
    <row r="9554" spans="53:55" x14ac:dyDescent="0.25">
      <c r="BA9554" s="164" t="s">
        <v>9928</v>
      </c>
      <c r="BB9554" s="164">
        <v>533.88400000000001</v>
      </c>
      <c r="BC9554" s="82">
        <f t="shared" si="166"/>
        <v>645.99964</v>
      </c>
    </row>
    <row r="9555" spans="53:55" x14ac:dyDescent="0.25">
      <c r="BA9555" s="164" t="s">
        <v>9929</v>
      </c>
      <c r="BB9555" s="164">
        <v>395.041</v>
      </c>
      <c r="BC9555" s="82">
        <f t="shared" si="166"/>
        <v>477.99960999999996</v>
      </c>
    </row>
    <row r="9556" spans="53:55" x14ac:dyDescent="0.25">
      <c r="BA9556" s="164" t="s">
        <v>9930</v>
      </c>
      <c r="BB9556" s="164">
        <v>551.24</v>
      </c>
      <c r="BC9556" s="82">
        <f t="shared" si="166"/>
        <v>667.00040000000001</v>
      </c>
    </row>
    <row r="9557" spans="53:55" x14ac:dyDescent="0.25">
      <c r="BA9557" s="164" t="s">
        <v>9931</v>
      </c>
      <c r="BB9557" s="164">
        <v>408.26499999999999</v>
      </c>
      <c r="BC9557" s="82">
        <f t="shared" si="166"/>
        <v>494.00064999999995</v>
      </c>
    </row>
    <row r="9558" spans="53:55" x14ac:dyDescent="0.25">
      <c r="BA9558" s="164" t="s">
        <v>9932</v>
      </c>
      <c r="BB9558" s="164">
        <v>563.63599999999997</v>
      </c>
      <c r="BC9558" s="82">
        <f t="shared" si="166"/>
        <v>681.99955999999997</v>
      </c>
    </row>
    <row r="9559" spans="53:55" x14ac:dyDescent="0.25">
      <c r="BA9559" s="164" t="s">
        <v>9933</v>
      </c>
      <c r="BB9559" s="164">
        <v>417.35500000000002</v>
      </c>
      <c r="BC9559" s="82">
        <f t="shared" si="166"/>
        <v>504.99955</v>
      </c>
    </row>
    <row r="9560" spans="53:55" x14ac:dyDescent="0.25">
      <c r="BA9560" s="164" t="s">
        <v>9934</v>
      </c>
      <c r="BB9560" s="164">
        <v>677.68600000000004</v>
      </c>
      <c r="BC9560" s="82">
        <f t="shared" si="166"/>
        <v>820.00005999999996</v>
      </c>
    </row>
    <row r="9561" spans="53:55" x14ac:dyDescent="0.25">
      <c r="BA9561" s="164" t="s">
        <v>9935</v>
      </c>
      <c r="BB9561" s="164">
        <v>480.99200000000002</v>
      </c>
      <c r="BC9561" s="82">
        <f t="shared" si="166"/>
        <v>582.00031999999999</v>
      </c>
    </row>
    <row r="9562" spans="53:55" x14ac:dyDescent="0.25">
      <c r="BA9562" s="164" t="s">
        <v>9936</v>
      </c>
      <c r="BB9562" s="164">
        <v>539.66899999999998</v>
      </c>
      <c r="BC9562" s="82">
        <f t="shared" si="166"/>
        <v>652.99948999999992</v>
      </c>
    </row>
    <row r="9563" spans="53:55" x14ac:dyDescent="0.25">
      <c r="BA9563" s="164" t="s">
        <v>9937</v>
      </c>
      <c r="BB9563" s="164">
        <v>539.66899999999998</v>
      </c>
      <c r="BC9563" s="82">
        <f t="shared" si="166"/>
        <v>652.99948999999992</v>
      </c>
    </row>
    <row r="9564" spans="53:55" x14ac:dyDescent="0.25">
      <c r="BA9564" s="164" t="s">
        <v>9938</v>
      </c>
      <c r="BB9564" s="164">
        <v>544.62800000000004</v>
      </c>
      <c r="BC9564" s="82">
        <f t="shared" si="166"/>
        <v>658.99988000000008</v>
      </c>
    </row>
    <row r="9565" spans="53:55" x14ac:dyDescent="0.25">
      <c r="BA9565" s="164" t="s">
        <v>9939</v>
      </c>
      <c r="BB9565" s="164">
        <v>544.62800000000004</v>
      </c>
      <c r="BC9565" s="82">
        <f t="shared" si="166"/>
        <v>658.99988000000008</v>
      </c>
    </row>
    <row r="9566" spans="53:55" x14ac:dyDescent="0.25">
      <c r="BA9566" s="164" t="s">
        <v>9940</v>
      </c>
      <c r="BB9566" s="164">
        <v>561.15700000000004</v>
      </c>
      <c r="BC9566" s="82">
        <f t="shared" si="166"/>
        <v>678.99997000000008</v>
      </c>
    </row>
    <row r="9567" spans="53:55" x14ac:dyDescent="0.25">
      <c r="BA9567" s="164" t="s">
        <v>9941</v>
      </c>
      <c r="BB9567" s="164">
        <v>561.15700000000004</v>
      </c>
      <c r="BC9567" s="82">
        <f t="shared" si="166"/>
        <v>678.99997000000008</v>
      </c>
    </row>
    <row r="9568" spans="53:55" x14ac:dyDescent="0.25">
      <c r="BA9568" s="164" t="s">
        <v>9942</v>
      </c>
      <c r="BB9568" s="164">
        <v>610.74400000000003</v>
      </c>
      <c r="BC9568" s="82">
        <f t="shared" si="166"/>
        <v>739.00023999999996</v>
      </c>
    </row>
    <row r="9569" spans="53:55" x14ac:dyDescent="0.25">
      <c r="BA9569" s="164" t="s">
        <v>9943</v>
      </c>
      <c r="BB9569" s="164">
        <v>610.74400000000003</v>
      </c>
      <c r="BC9569" s="82">
        <f t="shared" si="166"/>
        <v>739.00023999999996</v>
      </c>
    </row>
    <row r="9570" spans="53:55" x14ac:dyDescent="0.25">
      <c r="BA9570" s="164" t="s">
        <v>9944</v>
      </c>
      <c r="BB9570" s="164">
        <v>665.28899999999999</v>
      </c>
      <c r="BC9570" s="82">
        <f t="shared" si="166"/>
        <v>804.99968999999999</v>
      </c>
    </row>
    <row r="9571" spans="53:55" x14ac:dyDescent="0.25">
      <c r="BA9571" s="164" t="s">
        <v>9945</v>
      </c>
      <c r="BB9571" s="164">
        <v>625.62</v>
      </c>
      <c r="BC9571" s="82">
        <f t="shared" si="166"/>
        <v>757.00019999999995</v>
      </c>
    </row>
    <row r="9572" spans="53:55" x14ac:dyDescent="0.25">
      <c r="BA9572" s="164" t="s">
        <v>9946</v>
      </c>
      <c r="BB9572" s="164">
        <v>751.24</v>
      </c>
      <c r="BC9572" s="82">
        <f t="shared" si="166"/>
        <v>909.00040000000001</v>
      </c>
    </row>
    <row r="9573" spans="53:55" x14ac:dyDescent="0.25">
      <c r="BA9573" s="164" t="s">
        <v>9947</v>
      </c>
      <c r="BB9573" s="164">
        <v>705.78499999999997</v>
      </c>
      <c r="BC9573" s="82">
        <f t="shared" si="166"/>
        <v>853.99984999999992</v>
      </c>
    </row>
    <row r="9574" spans="53:55" x14ac:dyDescent="0.25">
      <c r="BA9574" s="164" t="s">
        <v>9948</v>
      </c>
      <c r="BB9574" s="164">
        <v>334.71100000000001</v>
      </c>
      <c r="BC9574" s="82">
        <f t="shared" si="166"/>
        <v>405.00031000000001</v>
      </c>
    </row>
    <row r="9575" spans="53:55" x14ac:dyDescent="0.25">
      <c r="BA9575" s="164" t="s">
        <v>9949</v>
      </c>
      <c r="BB9575" s="164">
        <v>338.84300000000002</v>
      </c>
      <c r="BC9575" s="82">
        <f t="shared" si="166"/>
        <v>410.00002999999998</v>
      </c>
    </row>
    <row r="9576" spans="53:55" x14ac:dyDescent="0.25">
      <c r="BA9576" s="164" t="s">
        <v>9950</v>
      </c>
      <c r="BB9576" s="164">
        <v>351.24</v>
      </c>
      <c r="BC9576" s="82">
        <f t="shared" si="166"/>
        <v>425.00040000000001</v>
      </c>
    </row>
    <row r="9577" spans="53:55" x14ac:dyDescent="0.25">
      <c r="BA9577" s="164" t="s">
        <v>9951</v>
      </c>
      <c r="BB9577" s="164">
        <v>462.81</v>
      </c>
      <c r="BC9577" s="82">
        <f t="shared" si="166"/>
        <v>560.00009999999997</v>
      </c>
    </row>
    <row r="9578" spans="53:55" x14ac:dyDescent="0.25">
      <c r="BA9578" s="164" t="s">
        <v>9952</v>
      </c>
      <c r="BB9578" s="164">
        <v>413.22300000000001</v>
      </c>
      <c r="BC9578" s="82">
        <f t="shared" si="166"/>
        <v>499.99982999999997</v>
      </c>
    </row>
    <row r="9579" spans="53:55" x14ac:dyDescent="0.25">
      <c r="BA9579" s="164" t="s">
        <v>9953</v>
      </c>
      <c r="BB9579" s="164">
        <v>462.81</v>
      </c>
      <c r="BC9579" s="82">
        <f t="shared" si="166"/>
        <v>560.00009999999997</v>
      </c>
    </row>
    <row r="9580" spans="53:55" x14ac:dyDescent="0.25">
      <c r="BA9580" s="164" t="s">
        <v>9954</v>
      </c>
      <c r="BB9580" s="164">
        <v>338.84300000000002</v>
      </c>
      <c r="BC9580" s="82">
        <f t="shared" si="166"/>
        <v>410.00002999999998</v>
      </c>
    </row>
    <row r="9581" spans="53:55" x14ac:dyDescent="0.25">
      <c r="BA9581" s="164" t="s">
        <v>9955</v>
      </c>
      <c r="BB9581" s="164">
        <v>351.24</v>
      </c>
      <c r="BC9581" s="82">
        <f t="shared" si="166"/>
        <v>425.00040000000001</v>
      </c>
    </row>
    <row r="9582" spans="53:55" x14ac:dyDescent="0.25">
      <c r="BA9582" s="164" t="s">
        <v>9956</v>
      </c>
      <c r="BB9582" s="164">
        <v>355.37200000000001</v>
      </c>
      <c r="BC9582" s="82">
        <f t="shared" si="166"/>
        <v>430.00011999999998</v>
      </c>
    </row>
    <row r="9583" spans="53:55" x14ac:dyDescent="0.25">
      <c r="BA9583" s="164" t="s">
        <v>9957</v>
      </c>
      <c r="BB9583" s="164">
        <v>388.43</v>
      </c>
      <c r="BC9583" s="82">
        <f t="shared" si="166"/>
        <v>470.00029999999998</v>
      </c>
    </row>
    <row r="9584" spans="53:55" x14ac:dyDescent="0.25">
      <c r="BA9584" s="164" t="s">
        <v>9958</v>
      </c>
      <c r="BB9584" s="164">
        <v>438.017</v>
      </c>
      <c r="BC9584" s="82">
        <f t="shared" si="166"/>
        <v>530.00056999999993</v>
      </c>
    </row>
    <row r="9585" spans="53:55" x14ac:dyDescent="0.25">
      <c r="BA9585" s="164" t="s">
        <v>9959</v>
      </c>
      <c r="BB9585" s="164">
        <v>256.19799999999998</v>
      </c>
      <c r="BC9585" s="82">
        <f t="shared" si="166"/>
        <v>309.99957999999998</v>
      </c>
    </row>
    <row r="9586" spans="53:55" x14ac:dyDescent="0.25">
      <c r="BA9586" s="164" t="s">
        <v>9960</v>
      </c>
      <c r="BB9586" s="164">
        <v>257.851</v>
      </c>
      <c r="BC9586" s="82">
        <f t="shared" si="166"/>
        <v>311.99970999999999</v>
      </c>
    </row>
    <row r="9587" spans="53:55" x14ac:dyDescent="0.25">
      <c r="BA9587" s="164" t="s">
        <v>9961</v>
      </c>
      <c r="BB9587" s="164">
        <v>260.33100000000002</v>
      </c>
      <c r="BC9587" s="82">
        <f t="shared" si="166"/>
        <v>315.00051000000002</v>
      </c>
    </row>
    <row r="9588" spans="53:55" x14ac:dyDescent="0.25">
      <c r="BA9588" s="164" t="s">
        <v>9962</v>
      </c>
      <c r="BB9588" s="164">
        <v>264.46300000000002</v>
      </c>
      <c r="BC9588" s="82">
        <f t="shared" si="166"/>
        <v>320.00023000000004</v>
      </c>
    </row>
    <row r="9589" spans="53:55" x14ac:dyDescent="0.25">
      <c r="BA9589" s="164" t="s">
        <v>9963</v>
      </c>
      <c r="BB9589" s="164">
        <v>322.31400000000002</v>
      </c>
      <c r="BC9589" s="82">
        <f t="shared" si="166"/>
        <v>389.99994000000004</v>
      </c>
    </row>
    <row r="9590" spans="53:55" x14ac:dyDescent="0.25">
      <c r="BA9590" s="164" t="s">
        <v>9964</v>
      </c>
      <c r="BB9590" s="164">
        <v>260.33100000000002</v>
      </c>
      <c r="BC9590" s="82">
        <f t="shared" si="166"/>
        <v>315.00051000000002</v>
      </c>
    </row>
    <row r="9591" spans="53:55" x14ac:dyDescent="0.25">
      <c r="BA9591" s="164" t="s">
        <v>9965</v>
      </c>
      <c r="BB9591" s="164">
        <v>264.46300000000002</v>
      </c>
      <c r="BC9591" s="82">
        <f t="shared" si="166"/>
        <v>320.00023000000004</v>
      </c>
    </row>
    <row r="9592" spans="53:55" x14ac:dyDescent="0.25">
      <c r="BA9592" s="164" t="s">
        <v>9966</v>
      </c>
      <c r="BB9592" s="164">
        <v>322.31400000000002</v>
      </c>
      <c r="BC9592" s="82">
        <f t="shared" si="166"/>
        <v>389.99994000000004</v>
      </c>
    </row>
    <row r="9593" spans="53:55" x14ac:dyDescent="0.25">
      <c r="BA9593" s="164" t="s">
        <v>9967</v>
      </c>
      <c r="BB9593" s="164">
        <v>380.16500000000002</v>
      </c>
      <c r="BC9593" s="82">
        <f t="shared" si="166"/>
        <v>459.99965000000003</v>
      </c>
    </row>
    <row r="9594" spans="53:55" x14ac:dyDescent="0.25">
      <c r="BA9594" s="164" t="s">
        <v>9968</v>
      </c>
      <c r="BB9594" s="164">
        <v>425.62</v>
      </c>
      <c r="BC9594" s="82">
        <f t="shared" si="166"/>
        <v>515.00019999999995</v>
      </c>
    </row>
    <row r="9595" spans="53:55" x14ac:dyDescent="0.25">
      <c r="BA9595" s="164" t="s">
        <v>9969</v>
      </c>
      <c r="BB9595" s="164">
        <v>438.017</v>
      </c>
      <c r="BC9595" s="82">
        <f t="shared" si="166"/>
        <v>530.00056999999993</v>
      </c>
    </row>
    <row r="9596" spans="53:55" x14ac:dyDescent="0.25">
      <c r="BA9596" s="164" t="s">
        <v>9970</v>
      </c>
      <c r="BB9596" s="164">
        <v>756.19799999999998</v>
      </c>
      <c r="BC9596" s="82">
        <f t="shared" si="166"/>
        <v>914.99957999999992</v>
      </c>
    </row>
    <row r="9597" spans="53:55" x14ac:dyDescent="0.25">
      <c r="BA9597" s="164" t="s">
        <v>9971</v>
      </c>
      <c r="BB9597" s="164">
        <v>570.24800000000005</v>
      </c>
      <c r="BC9597" s="82">
        <f t="shared" si="166"/>
        <v>690.00008000000003</v>
      </c>
    </row>
    <row r="9598" spans="53:55" x14ac:dyDescent="0.25">
      <c r="BA9598" s="164" t="s">
        <v>9972</v>
      </c>
      <c r="BB9598" s="164">
        <v>50.412999999999997</v>
      </c>
      <c r="BC9598" s="82">
        <f t="shared" si="166"/>
        <v>60.999729999999992</v>
      </c>
    </row>
    <row r="9599" spans="53:55" x14ac:dyDescent="0.25">
      <c r="BA9599" s="164" t="s">
        <v>9973</v>
      </c>
      <c r="BB9599" s="164">
        <v>619.83500000000004</v>
      </c>
      <c r="BC9599" s="82">
        <f t="shared" si="166"/>
        <v>750.00035000000003</v>
      </c>
    </row>
    <row r="9600" spans="53:55" x14ac:dyDescent="0.25">
      <c r="BA9600" s="164" t="s">
        <v>9974</v>
      </c>
      <c r="BB9600" s="164">
        <v>673.55399999999997</v>
      </c>
      <c r="BC9600" s="82">
        <f t="shared" si="166"/>
        <v>815.00033999999994</v>
      </c>
    </row>
    <row r="9601" spans="53:55" x14ac:dyDescent="0.25">
      <c r="BA9601" s="164" t="s">
        <v>9975</v>
      </c>
      <c r="BB9601" s="164">
        <v>673.55399999999997</v>
      </c>
      <c r="BC9601" s="82">
        <f t="shared" si="166"/>
        <v>815.00033999999994</v>
      </c>
    </row>
    <row r="9602" spans="53:55" x14ac:dyDescent="0.25">
      <c r="BA9602" s="164" t="s">
        <v>9976</v>
      </c>
      <c r="BB9602" s="164">
        <v>20.661000000000001</v>
      </c>
      <c r="BC9602" s="82">
        <f t="shared" si="166"/>
        <v>24.99981</v>
      </c>
    </row>
    <row r="9603" spans="53:55" x14ac:dyDescent="0.25">
      <c r="BA9603" s="164" t="s">
        <v>9977</v>
      </c>
      <c r="BB9603" s="164">
        <v>10.744</v>
      </c>
      <c r="BC9603" s="82">
        <f t="shared" ref="BC9603:BC9666" si="167">BB9603*1.21</f>
        <v>13.00024</v>
      </c>
    </row>
    <row r="9604" spans="53:55" x14ac:dyDescent="0.25">
      <c r="BA9604" s="164" t="s">
        <v>9978</v>
      </c>
      <c r="BB9604" s="164">
        <v>10.744</v>
      </c>
      <c r="BC9604" s="82">
        <f t="shared" si="167"/>
        <v>13.00024</v>
      </c>
    </row>
    <row r="9605" spans="53:55" x14ac:dyDescent="0.25">
      <c r="BA9605" s="164" t="s">
        <v>9979</v>
      </c>
      <c r="BB9605" s="164">
        <v>10.744</v>
      </c>
      <c r="BC9605" s="82">
        <f t="shared" si="167"/>
        <v>13.00024</v>
      </c>
    </row>
    <row r="9606" spans="53:55" x14ac:dyDescent="0.25">
      <c r="BA9606" s="164" t="s">
        <v>9980</v>
      </c>
      <c r="BB9606" s="164">
        <v>10.744</v>
      </c>
      <c r="BC9606" s="82">
        <f t="shared" si="167"/>
        <v>13.00024</v>
      </c>
    </row>
    <row r="9607" spans="53:55" x14ac:dyDescent="0.25">
      <c r="BA9607" s="164" t="s">
        <v>9980</v>
      </c>
      <c r="BB9607" s="164">
        <v>10.744</v>
      </c>
      <c r="BC9607" s="82">
        <f t="shared" si="167"/>
        <v>13.00024</v>
      </c>
    </row>
    <row r="9608" spans="53:55" x14ac:dyDescent="0.25">
      <c r="BA9608" s="164" t="s">
        <v>9981</v>
      </c>
      <c r="BB9608" s="164">
        <v>20.661000000000001</v>
      </c>
      <c r="BC9608" s="82">
        <f t="shared" si="167"/>
        <v>24.99981</v>
      </c>
    </row>
    <row r="9609" spans="53:55" x14ac:dyDescent="0.25">
      <c r="BA9609" s="164" t="s">
        <v>9982</v>
      </c>
      <c r="BB9609" s="164">
        <v>20.661000000000001</v>
      </c>
      <c r="BC9609" s="82">
        <f t="shared" si="167"/>
        <v>24.99981</v>
      </c>
    </row>
    <row r="9610" spans="53:55" x14ac:dyDescent="0.25">
      <c r="BA9610" s="164" t="s">
        <v>9983</v>
      </c>
      <c r="BB9610" s="164">
        <v>20.661000000000001</v>
      </c>
      <c r="BC9610" s="82">
        <f t="shared" si="167"/>
        <v>24.99981</v>
      </c>
    </row>
    <row r="9611" spans="53:55" x14ac:dyDescent="0.25">
      <c r="BA9611" s="164" t="s">
        <v>9984</v>
      </c>
      <c r="BB9611" s="164">
        <v>20.661000000000001</v>
      </c>
      <c r="BC9611" s="82">
        <f t="shared" si="167"/>
        <v>24.99981</v>
      </c>
    </row>
    <row r="9612" spans="53:55" x14ac:dyDescent="0.25">
      <c r="BA9612" s="164" t="s">
        <v>9985</v>
      </c>
      <c r="BB9612" s="164">
        <v>10.744</v>
      </c>
      <c r="BC9612" s="82">
        <f t="shared" si="167"/>
        <v>13.00024</v>
      </c>
    </row>
    <row r="9613" spans="53:55" x14ac:dyDescent="0.25">
      <c r="BA9613" s="164" t="s">
        <v>9986</v>
      </c>
      <c r="BB9613" s="164">
        <v>10.744</v>
      </c>
      <c r="BC9613" s="82">
        <f t="shared" si="167"/>
        <v>13.00024</v>
      </c>
    </row>
    <row r="9614" spans="53:55" x14ac:dyDescent="0.25">
      <c r="BA9614" s="164" t="s">
        <v>9986</v>
      </c>
      <c r="BB9614" s="164">
        <v>20.661000000000001</v>
      </c>
      <c r="BC9614" s="82">
        <f t="shared" si="167"/>
        <v>24.99981</v>
      </c>
    </row>
    <row r="9615" spans="53:55" x14ac:dyDescent="0.25">
      <c r="BA9615" s="164" t="s">
        <v>9987</v>
      </c>
      <c r="BB9615" s="164">
        <v>20.661000000000001</v>
      </c>
      <c r="BC9615" s="82">
        <f t="shared" si="167"/>
        <v>24.99981</v>
      </c>
    </row>
    <row r="9616" spans="53:55" x14ac:dyDescent="0.25">
      <c r="BA9616" s="164" t="s">
        <v>9988</v>
      </c>
      <c r="BB9616" s="164">
        <v>10.744</v>
      </c>
      <c r="BC9616" s="82">
        <f t="shared" si="167"/>
        <v>13.00024</v>
      </c>
    </row>
    <row r="9617" spans="53:55" x14ac:dyDescent="0.25">
      <c r="BA9617" s="164" t="s">
        <v>9989</v>
      </c>
      <c r="BB9617" s="164">
        <v>10.744</v>
      </c>
      <c r="BC9617" s="82">
        <f t="shared" si="167"/>
        <v>13.00024</v>
      </c>
    </row>
    <row r="9618" spans="53:55" x14ac:dyDescent="0.25">
      <c r="BA9618" s="164" t="s">
        <v>9990</v>
      </c>
      <c r="BB9618" s="164">
        <v>10.744</v>
      </c>
      <c r="BC9618" s="82">
        <f t="shared" si="167"/>
        <v>13.00024</v>
      </c>
    </row>
    <row r="9619" spans="53:55" x14ac:dyDescent="0.25">
      <c r="BA9619" s="164" t="s">
        <v>9991</v>
      </c>
      <c r="BB9619" s="164">
        <v>10.744</v>
      </c>
      <c r="BC9619" s="82">
        <f t="shared" si="167"/>
        <v>13.00024</v>
      </c>
    </row>
    <row r="9620" spans="53:55" x14ac:dyDescent="0.25">
      <c r="BA9620" s="164" t="s">
        <v>9992</v>
      </c>
      <c r="BB9620" s="164">
        <v>10.744</v>
      </c>
      <c r="BC9620" s="82">
        <f t="shared" si="167"/>
        <v>13.00024</v>
      </c>
    </row>
    <row r="9621" spans="53:55" x14ac:dyDescent="0.25">
      <c r="BA9621" s="164" t="s">
        <v>9993</v>
      </c>
      <c r="BB9621" s="164">
        <v>41.322000000000003</v>
      </c>
      <c r="BC9621" s="82">
        <f t="shared" si="167"/>
        <v>49.99962</v>
      </c>
    </row>
    <row r="9622" spans="53:55" x14ac:dyDescent="0.25">
      <c r="BA9622" s="164" t="s">
        <v>9994</v>
      </c>
      <c r="BB9622" s="164">
        <v>41.322000000000003</v>
      </c>
      <c r="BC9622" s="82">
        <f t="shared" si="167"/>
        <v>49.99962</v>
      </c>
    </row>
    <row r="9623" spans="53:55" x14ac:dyDescent="0.25">
      <c r="BA9623" s="164" t="s">
        <v>9995</v>
      </c>
      <c r="BB9623" s="164">
        <v>16.529</v>
      </c>
      <c r="BC9623" s="82">
        <f t="shared" si="167"/>
        <v>20.00009</v>
      </c>
    </row>
    <row r="9624" spans="53:55" x14ac:dyDescent="0.25">
      <c r="BA9624" s="164" t="s">
        <v>9996</v>
      </c>
      <c r="BB9624" s="164">
        <v>24.792999999999999</v>
      </c>
      <c r="BC9624" s="82">
        <f t="shared" si="167"/>
        <v>29.999529999999996</v>
      </c>
    </row>
    <row r="9625" spans="53:55" x14ac:dyDescent="0.25">
      <c r="BA9625" s="164" t="s">
        <v>9997</v>
      </c>
      <c r="BB9625" s="164">
        <v>20</v>
      </c>
      <c r="BC9625" s="82">
        <f t="shared" si="167"/>
        <v>24.2</v>
      </c>
    </row>
    <row r="9626" spans="53:55" x14ac:dyDescent="0.25">
      <c r="BA9626" s="164" t="s">
        <v>9998</v>
      </c>
      <c r="BB9626" s="164">
        <v>40</v>
      </c>
      <c r="BC9626" s="82">
        <f t="shared" si="167"/>
        <v>48.4</v>
      </c>
    </row>
    <row r="9627" spans="53:55" x14ac:dyDescent="0.25">
      <c r="BA9627" s="164" t="s">
        <v>9999</v>
      </c>
      <c r="BB9627" s="164">
        <v>40</v>
      </c>
      <c r="BC9627" s="82">
        <f t="shared" si="167"/>
        <v>48.4</v>
      </c>
    </row>
    <row r="9628" spans="53:55" x14ac:dyDescent="0.25">
      <c r="BA9628" s="164" t="s">
        <v>10000</v>
      </c>
      <c r="BB9628" s="164">
        <v>20</v>
      </c>
      <c r="BC9628" s="82">
        <f t="shared" si="167"/>
        <v>24.2</v>
      </c>
    </row>
    <row r="9629" spans="53:55" x14ac:dyDescent="0.25">
      <c r="BA9629" s="164" t="s">
        <v>10001</v>
      </c>
      <c r="BB9629" s="164">
        <v>10.744</v>
      </c>
      <c r="BC9629" s="82">
        <f t="shared" si="167"/>
        <v>13.00024</v>
      </c>
    </row>
    <row r="9630" spans="53:55" x14ac:dyDescent="0.25">
      <c r="BA9630" s="164" t="s">
        <v>10002</v>
      </c>
      <c r="BB9630" s="164">
        <v>14.875999999999999</v>
      </c>
      <c r="BC9630" s="82">
        <f t="shared" si="167"/>
        <v>17.999959999999998</v>
      </c>
    </row>
    <row r="9631" spans="53:55" x14ac:dyDescent="0.25">
      <c r="BA9631" s="164" t="s">
        <v>10003</v>
      </c>
      <c r="BB9631" s="164">
        <v>14.875999999999999</v>
      </c>
      <c r="BC9631" s="82">
        <f t="shared" si="167"/>
        <v>17.999959999999998</v>
      </c>
    </row>
    <row r="9632" spans="53:55" x14ac:dyDescent="0.25">
      <c r="BA9632" s="164" t="s">
        <v>10004</v>
      </c>
      <c r="BB9632" s="164">
        <v>14.875999999999999</v>
      </c>
      <c r="BC9632" s="82">
        <f t="shared" si="167"/>
        <v>17.999959999999998</v>
      </c>
    </row>
    <row r="9633" spans="53:55" x14ac:dyDescent="0.25">
      <c r="BA9633" s="164" t="s">
        <v>10005</v>
      </c>
      <c r="BB9633" s="164">
        <v>14.875999999999999</v>
      </c>
      <c r="BC9633" s="82">
        <f t="shared" si="167"/>
        <v>17.999959999999998</v>
      </c>
    </row>
    <row r="9634" spans="53:55" x14ac:dyDescent="0.25">
      <c r="BA9634" s="164" t="s">
        <v>10006</v>
      </c>
      <c r="BB9634" s="164">
        <v>14.875999999999999</v>
      </c>
      <c r="BC9634" s="82">
        <f t="shared" si="167"/>
        <v>17.999959999999998</v>
      </c>
    </row>
    <row r="9635" spans="53:55" x14ac:dyDescent="0.25">
      <c r="BA9635" s="164" t="s">
        <v>10007</v>
      </c>
      <c r="BB9635" s="164">
        <v>14.875999999999999</v>
      </c>
      <c r="BC9635" s="82">
        <f t="shared" si="167"/>
        <v>17.999959999999998</v>
      </c>
    </row>
    <row r="9636" spans="53:55" x14ac:dyDescent="0.25">
      <c r="BA9636" s="164" t="s">
        <v>10008</v>
      </c>
      <c r="BB9636" s="164">
        <v>14.875999999999999</v>
      </c>
      <c r="BC9636" s="82">
        <f t="shared" si="167"/>
        <v>17.999959999999998</v>
      </c>
    </row>
    <row r="9637" spans="53:55" x14ac:dyDescent="0.25">
      <c r="BA9637" s="164" t="s">
        <v>10009</v>
      </c>
      <c r="BB9637" s="164">
        <v>98.346999999999994</v>
      </c>
      <c r="BC9637" s="82">
        <f t="shared" si="167"/>
        <v>118.99986999999999</v>
      </c>
    </row>
    <row r="9638" spans="53:55" x14ac:dyDescent="0.25">
      <c r="BA9638" s="164" t="s">
        <v>10010</v>
      </c>
      <c r="BB9638" s="164">
        <v>19.007999999999999</v>
      </c>
      <c r="BC9638" s="82">
        <f t="shared" si="167"/>
        <v>22.999679999999998</v>
      </c>
    </row>
    <row r="9639" spans="53:55" x14ac:dyDescent="0.25">
      <c r="BA9639" s="164" t="s">
        <v>10011</v>
      </c>
      <c r="BB9639" s="164">
        <v>20.661000000000001</v>
      </c>
      <c r="BC9639" s="82">
        <f t="shared" si="167"/>
        <v>24.99981</v>
      </c>
    </row>
    <row r="9640" spans="53:55" x14ac:dyDescent="0.25">
      <c r="BA9640" s="164" t="s">
        <v>10012</v>
      </c>
      <c r="BB9640" s="164">
        <v>10.744</v>
      </c>
      <c r="BC9640" s="82">
        <f t="shared" si="167"/>
        <v>13.00024</v>
      </c>
    </row>
    <row r="9641" spans="53:55" x14ac:dyDescent="0.25">
      <c r="BA9641" s="164" t="s">
        <v>10013</v>
      </c>
      <c r="BB9641" s="164">
        <v>4.9589999999999996</v>
      </c>
      <c r="BC9641" s="82">
        <f t="shared" si="167"/>
        <v>6.0003899999999994</v>
      </c>
    </row>
    <row r="9642" spans="53:55" x14ac:dyDescent="0.25">
      <c r="BA9642" s="164" t="s">
        <v>10014</v>
      </c>
      <c r="BB9642" s="164">
        <v>4.9589999999999996</v>
      </c>
      <c r="BC9642" s="82">
        <f t="shared" si="167"/>
        <v>6.0003899999999994</v>
      </c>
    </row>
    <row r="9643" spans="53:55" x14ac:dyDescent="0.25">
      <c r="BA9643" s="164" t="s">
        <v>10015</v>
      </c>
      <c r="BB9643" s="164">
        <v>9.9169999999999998</v>
      </c>
      <c r="BC9643" s="82">
        <f t="shared" si="167"/>
        <v>11.99957</v>
      </c>
    </row>
    <row r="9644" spans="53:55" x14ac:dyDescent="0.25">
      <c r="BA9644" s="164" t="s">
        <v>10016</v>
      </c>
      <c r="BB9644" s="164">
        <v>9.9169999999999998</v>
      </c>
      <c r="BC9644" s="82">
        <f t="shared" si="167"/>
        <v>11.99957</v>
      </c>
    </row>
    <row r="9645" spans="53:55" x14ac:dyDescent="0.25">
      <c r="BA9645" s="164" t="s">
        <v>10017</v>
      </c>
      <c r="BB9645" s="164">
        <v>3.306</v>
      </c>
      <c r="BC9645" s="82">
        <f t="shared" si="167"/>
        <v>4.0002599999999999</v>
      </c>
    </row>
    <row r="9646" spans="53:55" x14ac:dyDescent="0.25">
      <c r="BA9646" s="164" t="s">
        <v>10018</v>
      </c>
      <c r="BB9646" s="164">
        <v>9.9169999999999998</v>
      </c>
      <c r="BC9646" s="82">
        <f t="shared" si="167"/>
        <v>11.99957</v>
      </c>
    </row>
    <row r="9647" spans="53:55" x14ac:dyDescent="0.25">
      <c r="BA9647" s="164" t="s">
        <v>10019</v>
      </c>
      <c r="BB9647" s="164">
        <v>9.9169999999999998</v>
      </c>
      <c r="BC9647" s="82">
        <f t="shared" si="167"/>
        <v>11.99957</v>
      </c>
    </row>
    <row r="9648" spans="53:55" x14ac:dyDescent="0.25">
      <c r="BA9648" s="164" t="s">
        <v>10020</v>
      </c>
      <c r="BB9648" s="164">
        <v>9.9169999999999998</v>
      </c>
      <c r="BC9648" s="82">
        <f t="shared" si="167"/>
        <v>11.99957</v>
      </c>
    </row>
    <row r="9649" spans="53:55" x14ac:dyDescent="0.25">
      <c r="BA9649" s="164" t="s">
        <v>10021</v>
      </c>
      <c r="BB9649" s="164">
        <v>9.9169999999999998</v>
      </c>
      <c r="BC9649" s="82">
        <f t="shared" si="167"/>
        <v>11.99957</v>
      </c>
    </row>
    <row r="9650" spans="53:55" x14ac:dyDescent="0.25">
      <c r="BA9650" s="164" t="s">
        <v>10022</v>
      </c>
      <c r="BB9650" s="164">
        <v>19.007999999999999</v>
      </c>
      <c r="BC9650" s="82">
        <f t="shared" si="167"/>
        <v>22.999679999999998</v>
      </c>
    </row>
    <row r="9651" spans="53:55" x14ac:dyDescent="0.25">
      <c r="BA9651" s="164" t="s">
        <v>10023</v>
      </c>
      <c r="BB9651" s="164">
        <v>23.14</v>
      </c>
      <c r="BC9651" s="82">
        <f t="shared" si="167"/>
        <v>27.999400000000001</v>
      </c>
    </row>
    <row r="9652" spans="53:55" x14ac:dyDescent="0.25">
      <c r="BA9652" s="164" t="s">
        <v>10024</v>
      </c>
      <c r="BB9652" s="164">
        <v>45.454999999999998</v>
      </c>
      <c r="BC9652" s="82">
        <f t="shared" si="167"/>
        <v>55.000549999999997</v>
      </c>
    </row>
    <row r="9653" spans="53:55" x14ac:dyDescent="0.25">
      <c r="BA9653" s="164" t="s">
        <v>10025</v>
      </c>
      <c r="BB9653" s="164">
        <v>19.007999999999999</v>
      </c>
      <c r="BC9653" s="82">
        <f t="shared" si="167"/>
        <v>22.999679999999998</v>
      </c>
    </row>
    <row r="9654" spans="53:55" x14ac:dyDescent="0.25">
      <c r="BA9654" s="164" t="s">
        <v>10026</v>
      </c>
      <c r="BB9654" s="164">
        <v>19.007999999999999</v>
      </c>
      <c r="BC9654" s="82">
        <f t="shared" si="167"/>
        <v>22.999679999999998</v>
      </c>
    </row>
    <row r="9655" spans="53:55" x14ac:dyDescent="0.25">
      <c r="BA9655" s="164" t="s">
        <v>10027</v>
      </c>
      <c r="BB9655" s="164">
        <v>19.007999999999999</v>
      </c>
      <c r="BC9655" s="82">
        <f t="shared" si="167"/>
        <v>22.999679999999998</v>
      </c>
    </row>
    <row r="9656" spans="53:55" x14ac:dyDescent="0.25">
      <c r="BA9656" s="164" t="s">
        <v>10028</v>
      </c>
      <c r="BB9656" s="164">
        <v>19.007999999999999</v>
      </c>
      <c r="BC9656" s="82">
        <f t="shared" si="167"/>
        <v>22.999679999999998</v>
      </c>
    </row>
    <row r="9657" spans="53:55" x14ac:dyDescent="0.25">
      <c r="BA9657" s="164" t="s">
        <v>10029</v>
      </c>
      <c r="BB9657" s="164">
        <v>9.9169999999999998</v>
      </c>
      <c r="BC9657" s="82">
        <f t="shared" si="167"/>
        <v>11.99957</v>
      </c>
    </row>
    <row r="9658" spans="53:55" x14ac:dyDescent="0.25">
      <c r="BA9658" s="164" t="s">
        <v>10030</v>
      </c>
      <c r="BB9658" s="164">
        <v>9.9169999999999998</v>
      </c>
      <c r="BC9658" s="82">
        <f t="shared" si="167"/>
        <v>11.99957</v>
      </c>
    </row>
    <row r="9659" spans="53:55" x14ac:dyDescent="0.25">
      <c r="BA9659" s="164" t="s">
        <v>10031</v>
      </c>
      <c r="BB9659" s="164">
        <v>9.9169999999999998</v>
      </c>
      <c r="BC9659" s="82">
        <f t="shared" si="167"/>
        <v>11.99957</v>
      </c>
    </row>
    <row r="9660" spans="53:55" x14ac:dyDescent="0.25">
      <c r="BA9660" s="164" t="s">
        <v>10032</v>
      </c>
      <c r="BB9660" s="164">
        <v>3.306</v>
      </c>
      <c r="BC9660" s="82">
        <f t="shared" si="167"/>
        <v>4.0002599999999999</v>
      </c>
    </row>
    <row r="9661" spans="53:55" x14ac:dyDescent="0.25">
      <c r="BA9661" s="164" t="s">
        <v>10033</v>
      </c>
      <c r="BB9661" s="164">
        <v>45.454999999999998</v>
      </c>
      <c r="BC9661" s="82">
        <f t="shared" si="167"/>
        <v>55.000549999999997</v>
      </c>
    </row>
    <row r="9662" spans="53:55" x14ac:dyDescent="0.25">
      <c r="BA9662" s="164" t="s">
        <v>10034</v>
      </c>
      <c r="BB9662" s="164">
        <v>27.273</v>
      </c>
      <c r="BC9662" s="82">
        <f t="shared" si="167"/>
        <v>33.000329999999998</v>
      </c>
    </row>
    <row r="9663" spans="53:55" x14ac:dyDescent="0.25">
      <c r="BA9663" s="164" t="s">
        <v>10035</v>
      </c>
      <c r="BB9663" s="164">
        <v>19.007999999999999</v>
      </c>
      <c r="BC9663" s="82">
        <f t="shared" si="167"/>
        <v>22.999679999999998</v>
      </c>
    </row>
    <row r="9664" spans="53:55" x14ac:dyDescent="0.25">
      <c r="BA9664" s="164" t="s">
        <v>10036</v>
      </c>
      <c r="BB9664" s="164">
        <v>19.007999999999999</v>
      </c>
      <c r="BC9664" s="82">
        <f t="shared" si="167"/>
        <v>22.999679999999998</v>
      </c>
    </row>
    <row r="9665" spans="53:55" x14ac:dyDescent="0.25">
      <c r="BA9665" s="164" t="s">
        <v>10037</v>
      </c>
      <c r="BB9665" s="164">
        <v>9.9169999999999998</v>
      </c>
      <c r="BC9665" s="82">
        <f t="shared" si="167"/>
        <v>11.99957</v>
      </c>
    </row>
    <row r="9666" spans="53:55" x14ac:dyDescent="0.25">
      <c r="BA9666" s="164" t="s">
        <v>10038</v>
      </c>
      <c r="BB9666" s="164">
        <v>19.007999999999999</v>
      </c>
      <c r="BC9666" s="82">
        <f t="shared" si="167"/>
        <v>22.999679999999998</v>
      </c>
    </row>
    <row r="9667" spans="53:55" x14ac:dyDescent="0.25">
      <c r="BA9667" s="164" t="s">
        <v>10039</v>
      </c>
      <c r="BB9667" s="164">
        <v>9.9169999999999998</v>
      </c>
      <c r="BC9667" s="82">
        <f t="shared" ref="BC9667:BC9730" si="168">BB9667*1.21</f>
        <v>11.99957</v>
      </c>
    </row>
    <row r="9668" spans="53:55" x14ac:dyDescent="0.25">
      <c r="BA9668" s="164" t="s">
        <v>10040</v>
      </c>
      <c r="BB9668" s="164">
        <v>9.9169999999999998</v>
      </c>
      <c r="BC9668" s="82">
        <f t="shared" si="168"/>
        <v>11.99957</v>
      </c>
    </row>
    <row r="9669" spans="53:55" x14ac:dyDescent="0.25">
      <c r="BA9669" s="164" t="s">
        <v>10041</v>
      </c>
      <c r="BB9669" s="164">
        <v>9.9169999999999998</v>
      </c>
      <c r="BC9669" s="82">
        <f t="shared" si="168"/>
        <v>11.99957</v>
      </c>
    </row>
    <row r="9670" spans="53:55" x14ac:dyDescent="0.25">
      <c r="BA9670" s="164" t="s">
        <v>10042</v>
      </c>
      <c r="BB9670" s="164">
        <v>3.306</v>
      </c>
      <c r="BC9670" s="82">
        <f t="shared" si="168"/>
        <v>4.0002599999999999</v>
      </c>
    </row>
    <row r="9671" spans="53:55" x14ac:dyDescent="0.25">
      <c r="BA9671" s="164" t="s">
        <v>10043</v>
      </c>
      <c r="BB9671" s="164">
        <v>200.82599999999999</v>
      </c>
      <c r="BC9671" s="82">
        <f t="shared" si="168"/>
        <v>242.99945999999997</v>
      </c>
    </row>
    <row r="9672" spans="53:55" x14ac:dyDescent="0.25">
      <c r="BA9672" s="164" t="s">
        <v>10044</v>
      </c>
      <c r="BB9672" s="164">
        <v>158.678</v>
      </c>
      <c r="BC9672" s="82">
        <f t="shared" si="168"/>
        <v>192.00037999999998</v>
      </c>
    </row>
    <row r="9673" spans="53:55" x14ac:dyDescent="0.25">
      <c r="BA9673" s="164" t="s">
        <v>10045</v>
      </c>
      <c r="BB9673" s="164">
        <v>217.35499999999999</v>
      </c>
      <c r="BC9673" s="82">
        <f t="shared" si="168"/>
        <v>262.99955</v>
      </c>
    </row>
    <row r="9674" spans="53:55" x14ac:dyDescent="0.25">
      <c r="BA9674" s="164" t="s">
        <v>10046</v>
      </c>
      <c r="BB9674" s="164">
        <v>228.92599999999999</v>
      </c>
      <c r="BC9674" s="82">
        <f t="shared" si="168"/>
        <v>277.00045999999998</v>
      </c>
    </row>
    <row r="9675" spans="53:55" x14ac:dyDescent="0.25">
      <c r="BA9675" s="164" t="s">
        <v>10047</v>
      </c>
      <c r="BB9675" s="164">
        <v>271.90100000000001</v>
      </c>
      <c r="BC9675" s="82">
        <f t="shared" si="168"/>
        <v>329.00020999999998</v>
      </c>
    </row>
    <row r="9676" spans="53:55" x14ac:dyDescent="0.25">
      <c r="BA9676" s="164" t="s">
        <v>10048</v>
      </c>
      <c r="BB9676" s="164">
        <v>280.16500000000002</v>
      </c>
      <c r="BC9676" s="82">
        <f t="shared" si="168"/>
        <v>338.99965000000003</v>
      </c>
    </row>
    <row r="9677" spans="53:55" x14ac:dyDescent="0.25">
      <c r="BA9677" s="164" t="s">
        <v>10049</v>
      </c>
      <c r="BB9677" s="164">
        <v>200.82599999999999</v>
      </c>
      <c r="BC9677" s="82">
        <f t="shared" si="168"/>
        <v>242.99945999999997</v>
      </c>
    </row>
    <row r="9678" spans="53:55" x14ac:dyDescent="0.25">
      <c r="BA9678" s="164" t="s">
        <v>10050</v>
      </c>
      <c r="BB9678" s="164">
        <v>200</v>
      </c>
      <c r="BC9678" s="82">
        <f t="shared" si="168"/>
        <v>242</v>
      </c>
    </row>
    <row r="9679" spans="53:55" x14ac:dyDescent="0.25">
      <c r="BA9679" s="164" t="s">
        <v>10051</v>
      </c>
      <c r="BB9679" s="164">
        <v>267.76900000000001</v>
      </c>
      <c r="BC9679" s="82">
        <f t="shared" si="168"/>
        <v>324.00049000000001</v>
      </c>
    </row>
    <row r="9680" spans="53:55" x14ac:dyDescent="0.25">
      <c r="BA9680" s="164" t="s">
        <v>10052</v>
      </c>
      <c r="BB9680" s="164">
        <v>200.82599999999999</v>
      </c>
      <c r="BC9680" s="82">
        <f t="shared" si="168"/>
        <v>242.99945999999997</v>
      </c>
    </row>
    <row r="9681" spans="53:55" x14ac:dyDescent="0.25">
      <c r="BA9681" s="164" t="s">
        <v>10053</v>
      </c>
      <c r="BB9681" s="164">
        <v>200.82599999999999</v>
      </c>
      <c r="BC9681" s="82">
        <f t="shared" si="168"/>
        <v>242.99945999999997</v>
      </c>
    </row>
    <row r="9682" spans="53:55" x14ac:dyDescent="0.25">
      <c r="BA9682" s="164" t="s">
        <v>10054</v>
      </c>
      <c r="BB9682" s="164">
        <v>200.82599999999999</v>
      </c>
      <c r="BC9682" s="82">
        <f t="shared" si="168"/>
        <v>242.99945999999997</v>
      </c>
    </row>
    <row r="9683" spans="53:55" x14ac:dyDescent="0.25">
      <c r="BA9683" s="164" t="s">
        <v>10055</v>
      </c>
      <c r="BB9683" s="164">
        <v>200.82599999999999</v>
      </c>
      <c r="BC9683" s="82">
        <f t="shared" si="168"/>
        <v>242.99945999999997</v>
      </c>
    </row>
    <row r="9684" spans="53:55" x14ac:dyDescent="0.25">
      <c r="BA9684" s="164" t="s">
        <v>10056</v>
      </c>
      <c r="BB9684" s="164">
        <v>235.53700000000001</v>
      </c>
      <c r="BC9684" s="82">
        <f t="shared" si="168"/>
        <v>284.99977000000001</v>
      </c>
    </row>
    <row r="9685" spans="53:55" x14ac:dyDescent="0.25">
      <c r="BA9685" s="164" t="s">
        <v>10057</v>
      </c>
      <c r="BB9685" s="164">
        <v>222.31399999999999</v>
      </c>
      <c r="BC9685" s="82">
        <f t="shared" si="168"/>
        <v>268.99993999999998</v>
      </c>
    </row>
    <row r="9686" spans="53:55" x14ac:dyDescent="0.25">
      <c r="BA9686" s="164" t="s">
        <v>10058</v>
      </c>
      <c r="BB9686" s="164">
        <v>371.07400000000001</v>
      </c>
      <c r="BC9686" s="82">
        <f t="shared" si="168"/>
        <v>448.99954000000002</v>
      </c>
    </row>
    <row r="9687" spans="53:55" x14ac:dyDescent="0.25">
      <c r="BA9687" s="164" t="s">
        <v>10059</v>
      </c>
      <c r="BB9687" s="164">
        <v>371.07400000000001</v>
      </c>
      <c r="BC9687" s="82">
        <f t="shared" si="168"/>
        <v>448.99954000000002</v>
      </c>
    </row>
    <row r="9688" spans="53:55" x14ac:dyDescent="0.25">
      <c r="BA9688" s="164" t="s">
        <v>10060</v>
      </c>
      <c r="BB9688" s="164">
        <v>371.07400000000001</v>
      </c>
      <c r="BC9688" s="82">
        <f t="shared" si="168"/>
        <v>448.99954000000002</v>
      </c>
    </row>
    <row r="9689" spans="53:55" x14ac:dyDescent="0.25">
      <c r="BA9689" s="164" t="s">
        <v>10061</v>
      </c>
      <c r="BB9689" s="164">
        <v>390.08300000000003</v>
      </c>
      <c r="BC9689" s="82">
        <f t="shared" si="168"/>
        <v>472.00042999999999</v>
      </c>
    </row>
    <row r="9690" spans="53:55" x14ac:dyDescent="0.25">
      <c r="BA9690" s="164" t="s">
        <v>10062</v>
      </c>
      <c r="BB9690" s="164">
        <v>327.27300000000002</v>
      </c>
      <c r="BC9690" s="82">
        <f t="shared" si="168"/>
        <v>396.00033000000002</v>
      </c>
    </row>
    <row r="9691" spans="53:55" x14ac:dyDescent="0.25">
      <c r="BA9691" s="164" t="s">
        <v>10063</v>
      </c>
      <c r="BB9691" s="164">
        <v>290.90899999999999</v>
      </c>
      <c r="BC9691" s="82">
        <f t="shared" si="168"/>
        <v>351.99988999999999</v>
      </c>
    </row>
    <row r="9692" spans="53:55" x14ac:dyDescent="0.25">
      <c r="BA9692" s="164" t="s">
        <v>10064</v>
      </c>
      <c r="BB9692" s="164">
        <v>135.53700000000001</v>
      </c>
      <c r="BC9692" s="82">
        <f t="shared" si="168"/>
        <v>163.99977000000001</v>
      </c>
    </row>
    <row r="9693" spans="53:55" x14ac:dyDescent="0.25">
      <c r="BA9693" s="164" t="s">
        <v>10065</v>
      </c>
      <c r="BB9693" s="164">
        <v>71.073999999999998</v>
      </c>
      <c r="BC9693" s="82">
        <f t="shared" si="168"/>
        <v>85.999539999999996</v>
      </c>
    </row>
    <row r="9694" spans="53:55" x14ac:dyDescent="0.25">
      <c r="BA9694" s="164" t="s">
        <v>10066</v>
      </c>
      <c r="BB9694" s="164">
        <v>167.76900000000001</v>
      </c>
      <c r="BC9694" s="82">
        <f t="shared" si="168"/>
        <v>203.00049000000001</v>
      </c>
    </row>
    <row r="9695" spans="53:55" x14ac:dyDescent="0.25">
      <c r="BA9695" s="164" t="s">
        <v>10067</v>
      </c>
      <c r="BB9695" s="164">
        <v>167.76900000000001</v>
      </c>
      <c r="BC9695" s="82">
        <f t="shared" si="168"/>
        <v>203.00049000000001</v>
      </c>
    </row>
    <row r="9696" spans="53:55" x14ac:dyDescent="0.25">
      <c r="BA9696" s="164" t="s">
        <v>10068</v>
      </c>
      <c r="BB9696" s="164">
        <v>167.76900000000001</v>
      </c>
      <c r="BC9696" s="82">
        <f t="shared" si="168"/>
        <v>203.00049000000001</v>
      </c>
    </row>
    <row r="9697" spans="53:55" x14ac:dyDescent="0.25">
      <c r="BA9697" s="164" t="s">
        <v>10069</v>
      </c>
      <c r="BB9697" s="164">
        <v>167.76900000000001</v>
      </c>
      <c r="BC9697" s="82">
        <f t="shared" si="168"/>
        <v>203.00049000000001</v>
      </c>
    </row>
    <row r="9698" spans="53:55" x14ac:dyDescent="0.25">
      <c r="BA9698" s="164" t="s">
        <v>10070</v>
      </c>
      <c r="BB9698" s="164">
        <v>167.76900000000001</v>
      </c>
      <c r="BC9698" s="82">
        <f t="shared" si="168"/>
        <v>203.00049000000001</v>
      </c>
    </row>
    <row r="9699" spans="53:55" x14ac:dyDescent="0.25">
      <c r="BA9699" s="164" t="s">
        <v>10071</v>
      </c>
      <c r="BB9699" s="164">
        <v>167.76900000000001</v>
      </c>
      <c r="BC9699" s="82">
        <f t="shared" si="168"/>
        <v>203.00049000000001</v>
      </c>
    </row>
    <row r="9700" spans="53:55" x14ac:dyDescent="0.25">
      <c r="BA9700" s="164" t="s">
        <v>10072</v>
      </c>
      <c r="BB9700" s="164">
        <v>69.421000000000006</v>
      </c>
      <c r="BC9700" s="82">
        <f t="shared" si="168"/>
        <v>83.999410000000012</v>
      </c>
    </row>
    <row r="9701" spans="53:55" x14ac:dyDescent="0.25">
      <c r="BA9701" s="164" t="s">
        <v>10073</v>
      </c>
      <c r="BB9701" s="164">
        <v>69.421000000000006</v>
      </c>
      <c r="BC9701" s="82">
        <f t="shared" si="168"/>
        <v>83.999410000000012</v>
      </c>
    </row>
    <row r="9702" spans="53:55" x14ac:dyDescent="0.25">
      <c r="BA9702" s="164" t="s">
        <v>10074</v>
      </c>
      <c r="BB9702" s="164">
        <v>69.421000000000006</v>
      </c>
      <c r="BC9702" s="82">
        <f t="shared" si="168"/>
        <v>83.999410000000012</v>
      </c>
    </row>
    <row r="9703" spans="53:55" x14ac:dyDescent="0.25">
      <c r="BA9703" s="164" t="s">
        <v>10075</v>
      </c>
      <c r="BB9703" s="164">
        <v>69.421000000000006</v>
      </c>
      <c r="BC9703" s="82">
        <f t="shared" si="168"/>
        <v>83.999410000000012</v>
      </c>
    </row>
    <row r="9704" spans="53:55" x14ac:dyDescent="0.25">
      <c r="BA9704" s="164" t="s">
        <v>10076</v>
      </c>
      <c r="BB9704" s="164">
        <v>69.421000000000006</v>
      </c>
      <c r="BC9704" s="82">
        <f t="shared" si="168"/>
        <v>83.999410000000012</v>
      </c>
    </row>
    <row r="9705" spans="53:55" x14ac:dyDescent="0.25">
      <c r="BA9705" s="164" t="s">
        <v>10077</v>
      </c>
      <c r="BB9705" s="164">
        <v>130.57900000000001</v>
      </c>
      <c r="BC9705" s="82">
        <f t="shared" si="168"/>
        <v>158.00059000000002</v>
      </c>
    </row>
    <row r="9706" spans="53:55" x14ac:dyDescent="0.25">
      <c r="BA9706" s="164" t="s">
        <v>10078</v>
      </c>
      <c r="BB9706" s="164">
        <v>130.57900000000001</v>
      </c>
      <c r="BC9706" s="82">
        <f t="shared" si="168"/>
        <v>158.00059000000002</v>
      </c>
    </row>
    <row r="9707" spans="53:55" x14ac:dyDescent="0.25">
      <c r="BA9707" s="164" t="s">
        <v>10079</v>
      </c>
      <c r="BB9707" s="164">
        <v>130.57900000000001</v>
      </c>
      <c r="BC9707" s="82">
        <f t="shared" si="168"/>
        <v>158.00059000000002</v>
      </c>
    </row>
    <row r="9708" spans="53:55" x14ac:dyDescent="0.25">
      <c r="BA9708" s="164" t="s">
        <v>10080</v>
      </c>
      <c r="BB9708" s="164">
        <v>130.57900000000001</v>
      </c>
      <c r="BC9708" s="82">
        <f t="shared" si="168"/>
        <v>158.00059000000002</v>
      </c>
    </row>
    <row r="9709" spans="53:55" x14ac:dyDescent="0.25">
      <c r="BA9709" s="164" t="s">
        <v>10081</v>
      </c>
      <c r="BB9709" s="164">
        <v>130.57900000000001</v>
      </c>
      <c r="BC9709" s="82">
        <f t="shared" si="168"/>
        <v>158.00059000000002</v>
      </c>
    </row>
    <row r="9710" spans="53:55" x14ac:dyDescent="0.25">
      <c r="BA9710" s="164" t="s">
        <v>10082</v>
      </c>
      <c r="BB9710" s="164">
        <v>107.438</v>
      </c>
      <c r="BC9710" s="82">
        <f t="shared" si="168"/>
        <v>129.99997999999999</v>
      </c>
    </row>
    <row r="9711" spans="53:55" x14ac:dyDescent="0.25">
      <c r="BA9711" s="164" t="s">
        <v>10083</v>
      </c>
      <c r="BB9711" s="164">
        <v>107.438</v>
      </c>
      <c r="BC9711" s="82">
        <f t="shared" si="168"/>
        <v>129.99997999999999</v>
      </c>
    </row>
    <row r="9712" spans="53:55" x14ac:dyDescent="0.25">
      <c r="BA9712" s="164" t="s">
        <v>10084</v>
      </c>
      <c r="BB9712" s="164">
        <v>107.438</v>
      </c>
      <c r="BC9712" s="82">
        <f t="shared" si="168"/>
        <v>129.99997999999999</v>
      </c>
    </row>
    <row r="9713" spans="53:55" x14ac:dyDescent="0.25">
      <c r="BA9713" s="164" t="s">
        <v>10085</v>
      </c>
      <c r="BB9713" s="164">
        <v>107.438</v>
      </c>
      <c r="BC9713" s="82">
        <f t="shared" si="168"/>
        <v>129.99997999999999</v>
      </c>
    </row>
    <row r="9714" spans="53:55" x14ac:dyDescent="0.25">
      <c r="BA9714" s="164" t="s">
        <v>10086</v>
      </c>
      <c r="BB9714" s="164">
        <v>107.438</v>
      </c>
      <c r="BC9714" s="82">
        <f t="shared" si="168"/>
        <v>129.99997999999999</v>
      </c>
    </row>
    <row r="9715" spans="53:55" x14ac:dyDescent="0.25">
      <c r="BA9715" s="164" t="s">
        <v>10087</v>
      </c>
      <c r="BB9715" s="164">
        <v>107.438</v>
      </c>
      <c r="BC9715" s="82">
        <f t="shared" si="168"/>
        <v>129.99997999999999</v>
      </c>
    </row>
    <row r="9716" spans="53:55" x14ac:dyDescent="0.25">
      <c r="BA9716" s="164" t="s">
        <v>10088</v>
      </c>
      <c r="BB9716" s="164">
        <v>107.438</v>
      </c>
      <c r="BC9716" s="82">
        <f t="shared" si="168"/>
        <v>129.99997999999999</v>
      </c>
    </row>
    <row r="9717" spans="53:55" x14ac:dyDescent="0.25">
      <c r="BA9717" s="164" t="s">
        <v>10089</v>
      </c>
      <c r="BB9717" s="164">
        <v>107.438</v>
      </c>
      <c r="BC9717" s="82">
        <f t="shared" si="168"/>
        <v>129.99997999999999</v>
      </c>
    </row>
    <row r="9718" spans="53:55" x14ac:dyDescent="0.25">
      <c r="BA9718" s="164" t="s">
        <v>10090</v>
      </c>
      <c r="BB9718" s="164">
        <v>107.438</v>
      </c>
      <c r="BC9718" s="82">
        <f t="shared" si="168"/>
        <v>129.99997999999999</v>
      </c>
    </row>
    <row r="9719" spans="53:55" x14ac:dyDescent="0.25">
      <c r="BA9719" s="164" t="s">
        <v>10091</v>
      </c>
      <c r="BB9719" s="164">
        <v>107.438</v>
      </c>
      <c r="BC9719" s="82">
        <f t="shared" si="168"/>
        <v>129.99997999999999</v>
      </c>
    </row>
    <row r="9720" spans="53:55" x14ac:dyDescent="0.25">
      <c r="BA9720" s="164" t="s">
        <v>10092</v>
      </c>
      <c r="BB9720" s="164">
        <v>107.438</v>
      </c>
      <c r="BC9720" s="82">
        <f t="shared" si="168"/>
        <v>129.99997999999999</v>
      </c>
    </row>
    <row r="9721" spans="53:55" x14ac:dyDescent="0.25">
      <c r="BA9721" s="164" t="s">
        <v>10093</v>
      </c>
      <c r="BB9721" s="164">
        <v>170.24799999999999</v>
      </c>
      <c r="BC9721" s="82">
        <f t="shared" si="168"/>
        <v>206.00007999999997</v>
      </c>
    </row>
    <row r="9722" spans="53:55" x14ac:dyDescent="0.25">
      <c r="BA9722" s="164" t="s">
        <v>10094</v>
      </c>
      <c r="BB9722" s="164">
        <v>170.24799999999999</v>
      </c>
      <c r="BC9722" s="82">
        <f t="shared" si="168"/>
        <v>206.00007999999997</v>
      </c>
    </row>
    <row r="9723" spans="53:55" x14ac:dyDescent="0.25">
      <c r="BA9723" s="164" t="s">
        <v>10095</v>
      </c>
      <c r="BB9723" s="164">
        <v>170.24799999999999</v>
      </c>
      <c r="BC9723" s="82">
        <f t="shared" si="168"/>
        <v>206.00007999999997</v>
      </c>
    </row>
    <row r="9724" spans="53:55" x14ac:dyDescent="0.25">
      <c r="BA9724" s="164" t="s">
        <v>10096</v>
      </c>
      <c r="BB9724" s="164">
        <v>170.24799999999999</v>
      </c>
      <c r="BC9724" s="82">
        <f t="shared" si="168"/>
        <v>206.00007999999997</v>
      </c>
    </row>
    <row r="9725" spans="53:55" x14ac:dyDescent="0.25">
      <c r="BA9725" s="164" t="s">
        <v>10097</v>
      </c>
      <c r="BB9725" s="164">
        <v>170.24799999999999</v>
      </c>
      <c r="BC9725" s="82">
        <f t="shared" si="168"/>
        <v>206.00007999999997</v>
      </c>
    </row>
    <row r="9726" spans="53:55" x14ac:dyDescent="0.25">
      <c r="BA9726" s="164" t="s">
        <v>10098</v>
      </c>
      <c r="BB9726" s="164">
        <v>170.24799999999999</v>
      </c>
      <c r="BC9726" s="82">
        <f t="shared" si="168"/>
        <v>206.00007999999997</v>
      </c>
    </row>
    <row r="9727" spans="53:55" x14ac:dyDescent="0.25">
      <c r="BA9727" s="164" t="s">
        <v>10099</v>
      </c>
      <c r="BB9727" s="164">
        <v>170.24799999999999</v>
      </c>
      <c r="BC9727" s="82">
        <f t="shared" si="168"/>
        <v>206.00007999999997</v>
      </c>
    </row>
    <row r="9728" spans="53:55" x14ac:dyDescent="0.25">
      <c r="BA9728" s="164" t="s">
        <v>10100</v>
      </c>
      <c r="BB9728" s="164">
        <v>170.24799999999999</v>
      </c>
      <c r="BC9728" s="82">
        <f t="shared" si="168"/>
        <v>206.00007999999997</v>
      </c>
    </row>
    <row r="9729" spans="53:55" x14ac:dyDescent="0.25">
      <c r="BA9729" s="164" t="s">
        <v>10101</v>
      </c>
      <c r="BB9729" s="164">
        <v>170.24799999999999</v>
      </c>
      <c r="BC9729" s="82">
        <f t="shared" si="168"/>
        <v>206.00007999999997</v>
      </c>
    </row>
    <row r="9730" spans="53:55" x14ac:dyDescent="0.25">
      <c r="BA9730" s="164" t="s">
        <v>10102</v>
      </c>
      <c r="BB9730" s="164">
        <v>170.24799999999999</v>
      </c>
      <c r="BC9730" s="82">
        <f t="shared" si="168"/>
        <v>206.00007999999997</v>
      </c>
    </row>
    <row r="9731" spans="53:55" x14ac:dyDescent="0.25">
      <c r="BA9731" s="164" t="s">
        <v>10103</v>
      </c>
      <c r="BB9731" s="164">
        <v>170.24799999999999</v>
      </c>
      <c r="BC9731" s="82">
        <f t="shared" ref="BC9731:BC9794" si="169">BB9731*1.21</f>
        <v>206.00007999999997</v>
      </c>
    </row>
    <row r="9732" spans="53:55" x14ac:dyDescent="0.25">
      <c r="BA9732" s="164" t="s">
        <v>10104</v>
      </c>
      <c r="BB9732" s="164">
        <v>27.273</v>
      </c>
      <c r="BC9732" s="82">
        <f t="shared" si="169"/>
        <v>33.000329999999998</v>
      </c>
    </row>
    <row r="9733" spans="53:55" x14ac:dyDescent="0.25">
      <c r="BA9733" s="164" t="s">
        <v>10105</v>
      </c>
      <c r="BB9733" s="164">
        <v>115.702</v>
      </c>
      <c r="BC9733" s="82">
        <f t="shared" si="169"/>
        <v>139.99941999999999</v>
      </c>
    </row>
    <row r="9734" spans="53:55" x14ac:dyDescent="0.25">
      <c r="BA9734" s="164" t="s">
        <v>10106</v>
      </c>
      <c r="BB9734" s="164">
        <v>115.702</v>
      </c>
      <c r="BC9734" s="82">
        <f t="shared" si="169"/>
        <v>139.99941999999999</v>
      </c>
    </row>
    <row r="9735" spans="53:55" x14ac:dyDescent="0.25">
      <c r="BA9735" s="164" t="s">
        <v>10107</v>
      </c>
      <c r="BB9735" s="164">
        <v>115.702</v>
      </c>
      <c r="BC9735" s="82">
        <f t="shared" si="169"/>
        <v>139.99941999999999</v>
      </c>
    </row>
    <row r="9736" spans="53:55" x14ac:dyDescent="0.25">
      <c r="BA9736" s="164" t="s">
        <v>10108</v>
      </c>
      <c r="BB9736" s="164">
        <v>115.702</v>
      </c>
      <c r="BC9736" s="82">
        <f t="shared" si="169"/>
        <v>139.99941999999999</v>
      </c>
    </row>
    <row r="9737" spans="53:55" x14ac:dyDescent="0.25">
      <c r="BA9737" s="164" t="s">
        <v>10109</v>
      </c>
      <c r="BB9737" s="164">
        <v>115.702</v>
      </c>
      <c r="BC9737" s="82">
        <f t="shared" si="169"/>
        <v>139.99941999999999</v>
      </c>
    </row>
    <row r="9738" spans="53:55" x14ac:dyDescent="0.25">
      <c r="BA9738" s="164" t="s">
        <v>10110</v>
      </c>
      <c r="BB9738" s="164">
        <v>115.702</v>
      </c>
      <c r="BC9738" s="82">
        <f t="shared" si="169"/>
        <v>139.99941999999999</v>
      </c>
    </row>
    <row r="9739" spans="53:55" x14ac:dyDescent="0.25">
      <c r="BA9739" s="164" t="s">
        <v>10111</v>
      </c>
      <c r="BB9739" s="164">
        <v>115.702</v>
      </c>
      <c r="BC9739" s="82">
        <f t="shared" si="169"/>
        <v>139.99941999999999</v>
      </c>
    </row>
    <row r="9740" spans="53:55" x14ac:dyDescent="0.25">
      <c r="BA9740" s="164" t="s">
        <v>10112</v>
      </c>
      <c r="BB9740" s="164">
        <v>115.702</v>
      </c>
      <c r="BC9740" s="82">
        <f t="shared" si="169"/>
        <v>139.99941999999999</v>
      </c>
    </row>
    <row r="9741" spans="53:55" x14ac:dyDescent="0.25">
      <c r="BA9741" s="164" t="s">
        <v>10113</v>
      </c>
      <c r="BB9741" s="164">
        <v>115.702</v>
      </c>
      <c r="BC9741" s="82">
        <f t="shared" si="169"/>
        <v>139.99941999999999</v>
      </c>
    </row>
    <row r="9742" spans="53:55" x14ac:dyDescent="0.25">
      <c r="BA9742" s="164" t="s">
        <v>10114</v>
      </c>
      <c r="BB9742" s="164">
        <v>115.702</v>
      </c>
      <c r="BC9742" s="82">
        <f t="shared" si="169"/>
        <v>139.99941999999999</v>
      </c>
    </row>
    <row r="9743" spans="53:55" x14ac:dyDescent="0.25">
      <c r="BA9743" s="164" t="s">
        <v>10115</v>
      </c>
      <c r="BB9743" s="164">
        <v>170.24799999999999</v>
      </c>
      <c r="BC9743" s="82">
        <f t="shared" si="169"/>
        <v>206.00007999999997</v>
      </c>
    </row>
    <row r="9744" spans="53:55" x14ac:dyDescent="0.25">
      <c r="BA9744" s="164" t="s">
        <v>10116</v>
      </c>
      <c r="BB9744" s="164">
        <v>184.298</v>
      </c>
      <c r="BC9744" s="82">
        <f t="shared" si="169"/>
        <v>223.00057999999999</v>
      </c>
    </row>
    <row r="9745" spans="53:55" x14ac:dyDescent="0.25">
      <c r="BA9745" s="164" t="s">
        <v>10117</v>
      </c>
      <c r="BB9745" s="164">
        <v>220.661</v>
      </c>
      <c r="BC9745" s="82">
        <f t="shared" si="169"/>
        <v>266.99980999999997</v>
      </c>
    </row>
    <row r="9746" spans="53:55" x14ac:dyDescent="0.25">
      <c r="BA9746" s="164" t="s">
        <v>10118</v>
      </c>
      <c r="BB9746" s="164">
        <v>264.46300000000002</v>
      </c>
      <c r="BC9746" s="82">
        <f t="shared" si="169"/>
        <v>320.00023000000004</v>
      </c>
    </row>
    <row r="9747" spans="53:55" x14ac:dyDescent="0.25">
      <c r="BA9747" s="164" t="s">
        <v>10119</v>
      </c>
      <c r="BB9747" s="164">
        <v>170.24799999999999</v>
      </c>
      <c r="BC9747" s="82">
        <f t="shared" si="169"/>
        <v>206.00007999999997</v>
      </c>
    </row>
    <row r="9748" spans="53:55" x14ac:dyDescent="0.25">
      <c r="BA9748" s="164" t="s">
        <v>10120</v>
      </c>
      <c r="BB9748" s="164">
        <v>157.02500000000001</v>
      </c>
      <c r="BC9748" s="82">
        <f t="shared" si="169"/>
        <v>190.00024999999999</v>
      </c>
    </row>
    <row r="9749" spans="53:55" x14ac:dyDescent="0.25">
      <c r="BA9749" s="164" t="s">
        <v>10121</v>
      </c>
      <c r="BB9749" s="164">
        <v>421.488</v>
      </c>
      <c r="BC9749" s="82">
        <f t="shared" si="169"/>
        <v>510.00047999999998</v>
      </c>
    </row>
    <row r="9750" spans="53:55" x14ac:dyDescent="0.25">
      <c r="BA9750" s="164" t="s">
        <v>10122</v>
      </c>
      <c r="BB9750" s="164">
        <v>61.982999999999997</v>
      </c>
      <c r="BC9750" s="82">
        <f t="shared" si="169"/>
        <v>74.99942999999999</v>
      </c>
    </row>
    <row r="9751" spans="53:55" x14ac:dyDescent="0.25">
      <c r="BA9751" s="164" t="s">
        <v>10123</v>
      </c>
      <c r="BB9751" s="164">
        <v>75.206999999999994</v>
      </c>
      <c r="BC9751" s="82">
        <f t="shared" si="169"/>
        <v>91.000469999999993</v>
      </c>
    </row>
    <row r="9752" spans="53:55" x14ac:dyDescent="0.25">
      <c r="BA9752" s="164" t="s">
        <v>10124</v>
      </c>
      <c r="BB9752" s="164">
        <v>69.421000000000006</v>
      </c>
      <c r="BC9752" s="82">
        <f t="shared" si="169"/>
        <v>83.999410000000012</v>
      </c>
    </row>
    <row r="9753" spans="53:55" x14ac:dyDescent="0.25">
      <c r="BA9753" s="164" t="s">
        <v>10125</v>
      </c>
      <c r="BB9753" s="164">
        <v>99.174000000000007</v>
      </c>
      <c r="BC9753" s="82">
        <f t="shared" si="169"/>
        <v>120.00054</v>
      </c>
    </row>
    <row r="9754" spans="53:55" x14ac:dyDescent="0.25">
      <c r="BA9754" s="164" t="s">
        <v>10126</v>
      </c>
      <c r="BB9754" s="164">
        <v>43.802</v>
      </c>
      <c r="BC9754" s="82">
        <f t="shared" si="169"/>
        <v>53.000419999999998</v>
      </c>
    </row>
    <row r="9755" spans="53:55" x14ac:dyDescent="0.25">
      <c r="BA9755" s="164" t="s">
        <v>10127</v>
      </c>
      <c r="BB9755" s="164">
        <v>135.53700000000001</v>
      </c>
      <c r="BC9755" s="82">
        <f t="shared" si="169"/>
        <v>163.99977000000001</v>
      </c>
    </row>
    <row r="9756" spans="53:55" x14ac:dyDescent="0.25">
      <c r="BA9756" s="164" t="s">
        <v>10128</v>
      </c>
      <c r="BB9756" s="164">
        <v>128.92599999999999</v>
      </c>
      <c r="BC9756" s="82">
        <f t="shared" si="169"/>
        <v>156.00045999999998</v>
      </c>
    </row>
    <row r="9757" spans="53:55" x14ac:dyDescent="0.25">
      <c r="BA9757" s="164" t="s">
        <v>10129</v>
      </c>
      <c r="BB9757" s="164">
        <v>40.496000000000002</v>
      </c>
      <c r="BC9757" s="82">
        <f t="shared" si="169"/>
        <v>49.000160000000001</v>
      </c>
    </row>
    <row r="9758" spans="53:55" x14ac:dyDescent="0.25">
      <c r="BA9758" s="164" t="s">
        <v>10130</v>
      </c>
      <c r="BB9758" s="164">
        <v>12.355</v>
      </c>
      <c r="BC9758" s="82">
        <f t="shared" si="169"/>
        <v>14.94955</v>
      </c>
    </row>
    <row r="9759" spans="53:55" x14ac:dyDescent="0.25">
      <c r="BA9759" s="164" t="s">
        <v>10131</v>
      </c>
      <c r="BB9759" s="164">
        <v>4132.2299999999996</v>
      </c>
      <c r="BC9759" s="82">
        <f t="shared" si="169"/>
        <v>4999.9982999999993</v>
      </c>
    </row>
    <row r="9760" spans="53:55" x14ac:dyDescent="0.25">
      <c r="BA9760" s="164" t="s">
        <v>10132</v>
      </c>
      <c r="BB9760" s="164">
        <v>14.88</v>
      </c>
      <c r="BC9760" s="82">
        <f t="shared" si="169"/>
        <v>18.004799999999999</v>
      </c>
    </row>
    <row r="9761" spans="53:55" x14ac:dyDescent="0.25">
      <c r="BA9761" s="164" t="s">
        <v>10133</v>
      </c>
      <c r="BB9761" s="164">
        <v>14.88</v>
      </c>
      <c r="BC9761" s="82">
        <f t="shared" si="169"/>
        <v>18.004799999999999</v>
      </c>
    </row>
    <row r="9762" spans="53:55" x14ac:dyDescent="0.25">
      <c r="BA9762" s="164" t="s">
        <v>10134</v>
      </c>
      <c r="BB9762" s="164">
        <v>18.18</v>
      </c>
      <c r="BC9762" s="82">
        <f t="shared" si="169"/>
        <v>21.997799999999998</v>
      </c>
    </row>
    <row r="9763" spans="53:55" x14ac:dyDescent="0.25">
      <c r="BA9763" s="164" t="s">
        <v>10135</v>
      </c>
      <c r="BB9763" s="164">
        <v>11.57</v>
      </c>
      <c r="BC9763" s="82">
        <f t="shared" si="169"/>
        <v>13.999700000000001</v>
      </c>
    </row>
    <row r="9764" spans="53:55" x14ac:dyDescent="0.25">
      <c r="BA9764" s="164" t="s">
        <v>10136</v>
      </c>
      <c r="BB9764" s="164">
        <v>11.57</v>
      </c>
      <c r="BC9764" s="82">
        <f t="shared" si="169"/>
        <v>13.999700000000001</v>
      </c>
    </row>
    <row r="9765" spans="53:55" x14ac:dyDescent="0.25">
      <c r="BA9765" s="164" t="s">
        <v>10137</v>
      </c>
      <c r="BB9765" s="164">
        <v>660.33</v>
      </c>
      <c r="BC9765" s="82">
        <f t="shared" si="169"/>
        <v>798.99930000000006</v>
      </c>
    </row>
    <row r="9766" spans="53:55" x14ac:dyDescent="0.25">
      <c r="BA9766" s="164" t="s">
        <v>10138</v>
      </c>
      <c r="BB9766" s="164">
        <v>1073.55</v>
      </c>
      <c r="BC9766" s="82">
        <f t="shared" si="169"/>
        <v>1298.9955</v>
      </c>
    </row>
    <row r="9767" spans="53:55" x14ac:dyDescent="0.25">
      <c r="BA9767" s="164" t="s">
        <v>10139</v>
      </c>
      <c r="BB9767" s="164">
        <v>1115.7</v>
      </c>
      <c r="BC9767" s="82">
        <f t="shared" si="169"/>
        <v>1349.9970000000001</v>
      </c>
    </row>
    <row r="9768" spans="53:55" x14ac:dyDescent="0.25">
      <c r="BA9768" s="164" t="s">
        <v>10140</v>
      </c>
      <c r="BB9768" s="164">
        <v>43.802</v>
      </c>
      <c r="BC9768" s="82">
        <f t="shared" si="169"/>
        <v>53.000419999999998</v>
      </c>
    </row>
    <row r="9769" spans="53:55" x14ac:dyDescent="0.25">
      <c r="BA9769" s="164" t="s">
        <v>10141</v>
      </c>
      <c r="BB9769" s="164">
        <v>43.802</v>
      </c>
      <c r="BC9769" s="82">
        <f t="shared" si="169"/>
        <v>53.000419999999998</v>
      </c>
    </row>
    <row r="9770" spans="53:55" x14ac:dyDescent="0.25">
      <c r="BA9770" s="164" t="s">
        <v>10142</v>
      </c>
      <c r="BB9770" s="164">
        <v>48.76</v>
      </c>
      <c r="BC9770" s="82">
        <f t="shared" si="169"/>
        <v>58.999599999999994</v>
      </c>
    </row>
    <row r="9771" spans="53:55" x14ac:dyDescent="0.25">
      <c r="BA9771" s="164" t="s">
        <v>10143</v>
      </c>
      <c r="BB9771" s="164">
        <v>57.024999999999999</v>
      </c>
      <c r="BC9771" s="82">
        <f t="shared" si="169"/>
        <v>69.000249999999994</v>
      </c>
    </row>
    <row r="9772" spans="53:55" x14ac:dyDescent="0.25">
      <c r="BA9772" s="164" t="s">
        <v>10144</v>
      </c>
      <c r="BB9772" s="164">
        <v>50.412999999999997</v>
      </c>
      <c r="BC9772" s="82">
        <f t="shared" si="169"/>
        <v>60.999729999999992</v>
      </c>
    </row>
    <row r="9773" spans="53:55" x14ac:dyDescent="0.25">
      <c r="BA9773" s="164" t="s">
        <v>10145</v>
      </c>
      <c r="BB9773" s="164">
        <v>371.07</v>
      </c>
      <c r="BC9773" s="82">
        <f t="shared" si="169"/>
        <v>448.99469999999997</v>
      </c>
    </row>
    <row r="9774" spans="53:55" x14ac:dyDescent="0.25">
      <c r="BA9774" s="164" t="s">
        <v>10146</v>
      </c>
      <c r="BB9774" s="164">
        <v>371.07</v>
      </c>
      <c r="BC9774" s="82">
        <f t="shared" si="169"/>
        <v>448.99469999999997</v>
      </c>
    </row>
    <row r="9775" spans="53:55" x14ac:dyDescent="0.25">
      <c r="BA9775" s="164" t="s">
        <v>10147</v>
      </c>
      <c r="BB9775" s="164">
        <v>222.31</v>
      </c>
      <c r="BC9775" s="82">
        <f t="shared" si="169"/>
        <v>268.99509999999998</v>
      </c>
    </row>
    <row r="9776" spans="53:55" x14ac:dyDescent="0.25">
      <c r="BA9776" s="164" t="s">
        <v>10148</v>
      </c>
      <c r="BB9776" s="164">
        <v>238.84</v>
      </c>
      <c r="BC9776" s="82">
        <f t="shared" si="169"/>
        <v>288.99639999999999</v>
      </c>
    </row>
    <row r="9777" spans="53:55" x14ac:dyDescent="0.25">
      <c r="BA9777" s="164" t="s">
        <v>10149</v>
      </c>
      <c r="BB9777" s="164">
        <v>243.8</v>
      </c>
      <c r="BC9777" s="82">
        <f t="shared" si="169"/>
        <v>294.99799999999999</v>
      </c>
    </row>
    <row r="9778" spans="53:55" x14ac:dyDescent="0.25">
      <c r="BA9778" s="164" t="s">
        <v>10150</v>
      </c>
      <c r="BB9778" s="164">
        <v>247.11</v>
      </c>
      <c r="BC9778" s="82">
        <f t="shared" si="169"/>
        <v>299.00310000000002</v>
      </c>
    </row>
    <row r="9779" spans="53:55" x14ac:dyDescent="0.25">
      <c r="BA9779" s="164" t="s">
        <v>10151</v>
      </c>
      <c r="BB9779" s="164">
        <v>197.52</v>
      </c>
      <c r="BC9779" s="82">
        <f t="shared" si="169"/>
        <v>238.9992</v>
      </c>
    </row>
    <row r="9780" spans="53:55" x14ac:dyDescent="0.25">
      <c r="BA9780" s="164" t="s">
        <v>10152</v>
      </c>
      <c r="BB9780" s="164">
        <v>205.79</v>
      </c>
      <c r="BC9780" s="82">
        <f t="shared" si="169"/>
        <v>249.0059</v>
      </c>
    </row>
    <row r="9781" spans="53:55" x14ac:dyDescent="0.25">
      <c r="BA9781" s="164" t="s">
        <v>10153</v>
      </c>
      <c r="BB9781" s="164">
        <v>214.05</v>
      </c>
      <c r="BC9781" s="82">
        <f t="shared" si="169"/>
        <v>259.00049999999999</v>
      </c>
    </row>
    <row r="9782" spans="53:55" x14ac:dyDescent="0.25">
      <c r="BA9782" s="164" t="s">
        <v>10154</v>
      </c>
      <c r="BB9782" s="164">
        <v>222.31</v>
      </c>
      <c r="BC9782" s="82">
        <f t="shared" si="169"/>
        <v>268.99509999999998</v>
      </c>
    </row>
    <row r="9783" spans="53:55" x14ac:dyDescent="0.25">
      <c r="BA9783" s="164" t="s">
        <v>10155</v>
      </c>
      <c r="BB9783" s="164">
        <v>10000</v>
      </c>
      <c r="BC9783" s="82">
        <f t="shared" si="169"/>
        <v>12100</v>
      </c>
    </row>
    <row r="9784" spans="53:55" x14ac:dyDescent="0.25">
      <c r="BA9784" s="164" t="s">
        <v>10156</v>
      </c>
      <c r="BB9784" s="164">
        <v>371.9</v>
      </c>
      <c r="BC9784" s="82">
        <f t="shared" si="169"/>
        <v>449.99899999999997</v>
      </c>
    </row>
    <row r="9785" spans="53:55" x14ac:dyDescent="0.25">
      <c r="BA9785" s="164" t="s">
        <v>10157</v>
      </c>
      <c r="BB9785" s="164">
        <v>103.306</v>
      </c>
      <c r="BC9785" s="82">
        <f t="shared" si="169"/>
        <v>125.00026</v>
      </c>
    </row>
    <row r="9786" spans="53:55" x14ac:dyDescent="0.25">
      <c r="BA9786" s="164" t="s">
        <v>10158</v>
      </c>
      <c r="BB9786" s="164">
        <v>132.23099999999999</v>
      </c>
      <c r="BC9786" s="82">
        <f t="shared" si="169"/>
        <v>159.99950999999999</v>
      </c>
    </row>
    <row r="9787" spans="53:55" x14ac:dyDescent="0.25">
      <c r="BA9787" s="164" t="s">
        <v>10159</v>
      </c>
      <c r="BB9787" s="164">
        <v>1296.694</v>
      </c>
      <c r="BC9787" s="82">
        <f t="shared" si="169"/>
        <v>1568.99974</v>
      </c>
    </row>
    <row r="9788" spans="53:55" x14ac:dyDescent="0.25">
      <c r="BA9788" s="164" t="s">
        <v>10160</v>
      </c>
      <c r="BB9788" s="164">
        <v>1467.77</v>
      </c>
      <c r="BC9788" s="82">
        <f t="shared" si="169"/>
        <v>1776.0017</v>
      </c>
    </row>
    <row r="9789" spans="53:55" x14ac:dyDescent="0.25">
      <c r="BA9789" s="164" t="s">
        <v>10161</v>
      </c>
      <c r="BB9789" s="164">
        <v>1467.77</v>
      </c>
      <c r="BC9789" s="82">
        <f t="shared" si="169"/>
        <v>1776.0017</v>
      </c>
    </row>
    <row r="9790" spans="53:55" x14ac:dyDescent="0.25">
      <c r="BA9790" s="164" t="s">
        <v>10162</v>
      </c>
      <c r="BB9790" s="164">
        <v>1296.694</v>
      </c>
      <c r="BC9790" s="82">
        <f t="shared" si="169"/>
        <v>1568.99974</v>
      </c>
    </row>
    <row r="9791" spans="53:55" x14ac:dyDescent="0.25">
      <c r="BA9791" s="164" t="s">
        <v>10163</v>
      </c>
      <c r="BB9791" s="164">
        <v>1963.64</v>
      </c>
      <c r="BC9791" s="82">
        <f t="shared" si="169"/>
        <v>2376.0044000000003</v>
      </c>
    </row>
    <row r="9792" spans="53:55" x14ac:dyDescent="0.25">
      <c r="BA9792" s="164" t="s">
        <v>10164</v>
      </c>
      <c r="BB9792" s="164">
        <v>1963.64</v>
      </c>
      <c r="BC9792" s="82">
        <f t="shared" si="169"/>
        <v>2376.0044000000003</v>
      </c>
    </row>
    <row r="9793" spans="53:55" x14ac:dyDescent="0.25">
      <c r="BA9793" s="164" t="s">
        <v>10165</v>
      </c>
      <c r="BB9793" s="164">
        <v>1296.694</v>
      </c>
      <c r="BC9793" s="82">
        <f t="shared" si="169"/>
        <v>1568.99974</v>
      </c>
    </row>
    <row r="9794" spans="53:55" x14ac:dyDescent="0.25">
      <c r="BA9794" s="164" t="s">
        <v>10166</v>
      </c>
      <c r="BB9794" s="164">
        <v>1714.88</v>
      </c>
      <c r="BC9794" s="82">
        <f t="shared" si="169"/>
        <v>2075.0048000000002</v>
      </c>
    </row>
    <row r="9795" spans="53:55" x14ac:dyDescent="0.25">
      <c r="BA9795" s="164" t="s">
        <v>10167</v>
      </c>
      <c r="BB9795" s="164">
        <v>1734.71</v>
      </c>
      <c r="BC9795" s="82">
        <f t="shared" ref="BC9795:BC9858" si="170">BB9795*1.21</f>
        <v>2098.9991</v>
      </c>
    </row>
    <row r="9796" spans="53:55" x14ac:dyDescent="0.25">
      <c r="BA9796" s="164" t="s">
        <v>10168</v>
      </c>
      <c r="BB9796" s="164">
        <v>1987.6</v>
      </c>
      <c r="BC9796" s="82">
        <f t="shared" si="170"/>
        <v>2404.9959999999996</v>
      </c>
    </row>
    <row r="9797" spans="53:55" x14ac:dyDescent="0.25">
      <c r="BA9797" s="164" t="s">
        <v>10169</v>
      </c>
      <c r="BB9797" s="164">
        <v>2152.89</v>
      </c>
      <c r="BC9797" s="82">
        <f t="shared" si="170"/>
        <v>2604.9968999999996</v>
      </c>
    </row>
    <row r="9798" spans="53:55" x14ac:dyDescent="0.25">
      <c r="BA9798" s="164" t="s">
        <v>10170</v>
      </c>
      <c r="BB9798" s="164">
        <v>2533.06</v>
      </c>
      <c r="BC9798" s="82">
        <f t="shared" si="170"/>
        <v>3065.0025999999998</v>
      </c>
    </row>
    <row r="9799" spans="53:55" x14ac:dyDescent="0.25">
      <c r="BA9799" s="164" t="s">
        <v>10171</v>
      </c>
      <c r="BB9799" s="164">
        <v>962.81</v>
      </c>
      <c r="BC9799" s="82">
        <f t="shared" si="170"/>
        <v>1165.0001</v>
      </c>
    </row>
    <row r="9800" spans="53:55" x14ac:dyDescent="0.25">
      <c r="BA9800" s="164" t="s">
        <v>10172</v>
      </c>
      <c r="BB9800" s="164">
        <v>1095.8699999999999</v>
      </c>
      <c r="BC9800" s="82">
        <f t="shared" si="170"/>
        <v>1326.0026999999998</v>
      </c>
    </row>
    <row r="9801" spans="53:55" x14ac:dyDescent="0.25">
      <c r="BA9801" s="164" t="s">
        <v>10173</v>
      </c>
      <c r="BB9801" s="164">
        <v>1296.694</v>
      </c>
      <c r="BC9801" s="82">
        <f t="shared" si="170"/>
        <v>1568.99974</v>
      </c>
    </row>
    <row r="9802" spans="53:55" x14ac:dyDescent="0.25">
      <c r="BA9802" s="164" t="s">
        <v>10174</v>
      </c>
      <c r="BB9802" s="164">
        <v>1316.53</v>
      </c>
      <c r="BC9802" s="82">
        <f t="shared" si="170"/>
        <v>1593.0012999999999</v>
      </c>
    </row>
    <row r="9803" spans="53:55" x14ac:dyDescent="0.25">
      <c r="BA9803" s="164" t="s">
        <v>10175</v>
      </c>
      <c r="BB9803" s="164">
        <v>1484.3</v>
      </c>
      <c r="BC9803" s="82">
        <f t="shared" si="170"/>
        <v>1796.0029999999999</v>
      </c>
    </row>
    <row r="9804" spans="53:55" x14ac:dyDescent="0.25">
      <c r="BA9804" s="164" t="s">
        <v>10176</v>
      </c>
      <c r="BB9804" s="164">
        <v>1652.07</v>
      </c>
      <c r="BC9804" s="82">
        <f t="shared" si="170"/>
        <v>1999.0047</v>
      </c>
    </row>
    <row r="9805" spans="53:55" x14ac:dyDescent="0.25">
      <c r="BA9805" s="164" t="s">
        <v>10177</v>
      </c>
      <c r="BB9805" s="164">
        <v>2122.31</v>
      </c>
      <c r="BC9805" s="82">
        <f t="shared" si="170"/>
        <v>2567.9950999999996</v>
      </c>
    </row>
    <row r="9806" spans="53:55" x14ac:dyDescent="0.25">
      <c r="BA9806" s="164" t="s">
        <v>10178</v>
      </c>
      <c r="BB9806" s="164">
        <v>1338.84</v>
      </c>
      <c r="BC9806" s="82">
        <f t="shared" si="170"/>
        <v>1619.9963999999998</v>
      </c>
    </row>
    <row r="9807" spans="53:55" x14ac:dyDescent="0.25">
      <c r="BA9807" s="164" t="s">
        <v>10179</v>
      </c>
      <c r="BB9807" s="164">
        <v>1464.46</v>
      </c>
      <c r="BC9807" s="82">
        <f t="shared" si="170"/>
        <v>1771.9965999999999</v>
      </c>
    </row>
    <row r="9808" spans="53:55" x14ac:dyDescent="0.25">
      <c r="BA9808" s="164" t="s">
        <v>10180</v>
      </c>
      <c r="BB9808" s="164">
        <v>1714.88</v>
      </c>
      <c r="BC9808" s="82">
        <f t="shared" si="170"/>
        <v>2075.0048000000002</v>
      </c>
    </row>
    <row r="9809" spans="53:55" x14ac:dyDescent="0.25">
      <c r="BA9809" s="164" t="s">
        <v>10181</v>
      </c>
      <c r="BB9809" s="164">
        <v>1817.355</v>
      </c>
      <c r="BC9809" s="82">
        <f t="shared" si="170"/>
        <v>2198.99955</v>
      </c>
    </row>
    <row r="9810" spans="53:55" x14ac:dyDescent="0.25">
      <c r="BA9810" s="164" t="s">
        <v>10182</v>
      </c>
      <c r="BB9810" s="164">
        <v>2069.42</v>
      </c>
      <c r="BC9810" s="82">
        <f t="shared" si="170"/>
        <v>2503.9982</v>
      </c>
    </row>
    <row r="9811" spans="53:55" x14ac:dyDescent="0.25">
      <c r="BA9811" s="164" t="s">
        <v>10183</v>
      </c>
      <c r="BB9811" s="164">
        <v>1162.81</v>
      </c>
      <c r="BC9811" s="82">
        <f t="shared" si="170"/>
        <v>1407.0001</v>
      </c>
    </row>
    <row r="9812" spans="53:55" x14ac:dyDescent="0.25">
      <c r="BA9812" s="164" t="s">
        <v>10184</v>
      </c>
      <c r="BB9812" s="164">
        <v>1280.165</v>
      </c>
      <c r="BC9812" s="82">
        <f t="shared" si="170"/>
        <v>1548.99965</v>
      </c>
    </row>
    <row r="9813" spans="53:55" x14ac:dyDescent="0.25">
      <c r="BA9813" s="164" t="s">
        <v>10185</v>
      </c>
      <c r="BB9813" s="164">
        <v>1304.96</v>
      </c>
      <c r="BC9813" s="82">
        <f t="shared" si="170"/>
        <v>1579.0016000000001</v>
      </c>
    </row>
    <row r="9814" spans="53:55" x14ac:dyDescent="0.25">
      <c r="BA9814" s="164" t="s">
        <v>10186</v>
      </c>
      <c r="BB9814" s="164">
        <v>1387.6</v>
      </c>
      <c r="BC9814" s="82">
        <f t="shared" si="170"/>
        <v>1678.9959999999999</v>
      </c>
    </row>
    <row r="9815" spans="53:55" x14ac:dyDescent="0.25">
      <c r="BA9815" s="164" t="s">
        <v>10187</v>
      </c>
      <c r="BB9815" s="164">
        <v>1652.07</v>
      </c>
      <c r="BC9815" s="82">
        <f t="shared" si="170"/>
        <v>1999.0047</v>
      </c>
    </row>
    <row r="9816" spans="53:55" x14ac:dyDescent="0.25">
      <c r="BA9816" s="164" t="s">
        <v>10188</v>
      </c>
      <c r="BB9816" s="164">
        <v>1296.694</v>
      </c>
      <c r="BC9816" s="82">
        <f t="shared" si="170"/>
        <v>1568.99974</v>
      </c>
    </row>
    <row r="9817" spans="53:55" x14ac:dyDescent="0.25">
      <c r="BA9817" s="164" t="s">
        <v>10189</v>
      </c>
      <c r="BB9817" s="164">
        <v>1467.77</v>
      </c>
      <c r="BC9817" s="82">
        <f t="shared" si="170"/>
        <v>1776.0017</v>
      </c>
    </row>
    <row r="9818" spans="53:55" x14ac:dyDescent="0.25">
      <c r="BA9818" s="164" t="s">
        <v>10190</v>
      </c>
      <c r="BB9818" s="164">
        <v>1467.77</v>
      </c>
      <c r="BC9818" s="82">
        <f t="shared" si="170"/>
        <v>1776.0017</v>
      </c>
    </row>
    <row r="9819" spans="53:55" x14ac:dyDescent="0.25">
      <c r="BA9819" s="164" t="s">
        <v>10191</v>
      </c>
      <c r="BB9819" s="164">
        <v>1296.694</v>
      </c>
      <c r="BC9819" s="82">
        <f t="shared" si="170"/>
        <v>1568.99974</v>
      </c>
    </row>
    <row r="9820" spans="53:55" x14ac:dyDescent="0.25">
      <c r="BA9820" s="164" t="s">
        <v>10192</v>
      </c>
      <c r="BB9820" s="164">
        <v>1214.05</v>
      </c>
      <c r="BC9820" s="82">
        <f t="shared" si="170"/>
        <v>1469.0004999999999</v>
      </c>
    </row>
    <row r="9821" spans="53:55" x14ac:dyDescent="0.25">
      <c r="BA9821" s="164" t="s">
        <v>10193</v>
      </c>
      <c r="BB9821" s="164">
        <v>1400.83</v>
      </c>
      <c r="BC9821" s="82">
        <f t="shared" si="170"/>
        <v>1695.0042999999998</v>
      </c>
    </row>
    <row r="9822" spans="53:55" x14ac:dyDescent="0.25">
      <c r="BA9822" s="164" t="s">
        <v>10194</v>
      </c>
      <c r="BB9822" s="164">
        <v>1734.71</v>
      </c>
      <c r="BC9822" s="82">
        <f t="shared" si="170"/>
        <v>2098.9991</v>
      </c>
    </row>
    <row r="9823" spans="53:55" x14ac:dyDescent="0.25">
      <c r="BA9823" s="164" t="s">
        <v>10195</v>
      </c>
      <c r="BB9823" s="164">
        <v>1819.01</v>
      </c>
      <c r="BC9823" s="82">
        <f t="shared" si="170"/>
        <v>2201.0020999999997</v>
      </c>
    </row>
    <row r="9824" spans="53:55" x14ac:dyDescent="0.25">
      <c r="BA9824" s="164" t="s">
        <v>10196</v>
      </c>
      <c r="BB9824" s="164">
        <v>2197.52</v>
      </c>
      <c r="BC9824" s="82">
        <f t="shared" si="170"/>
        <v>2658.9991999999997</v>
      </c>
    </row>
    <row r="9825" spans="53:55" x14ac:dyDescent="0.25">
      <c r="BA9825" s="164" t="s">
        <v>10197</v>
      </c>
      <c r="BB9825" s="164">
        <v>5500</v>
      </c>
      <c r="BC9825" s="82">
        <f t="shared" si="170"/>
        <v>6655</v>
      </c>
    </row>
    <row r="9826" spans="53:55" x14ac:dyDescent="0.25">
      <c r="BA9826" s="164" t="s">
        <v>10198</v>
      </c>
      <c r="BB9826" s="164">
        <v>7023.97</v>
      </c>
      <c r="BC9826" s="82">
        <f t="shared" si="170"/>
        <v>8499.0036999999993</v>
      </c>
    </row>
    <row r="9827" spans="53:55" x14ac:dyDescent="0.25">
      <c r="BA9827" s="164" t="s">
        <v>10199</v>
      </c>
      <c r="BB9827" s="164">
        <v>7354.5460000000003</v>
      </c>
      <c r="BC9827" s="82">
        <f t="shared" si="170"/>
        <v>8899.0006599999997</v>
      </c>
    </row>
    <row r="9828" spans="53:55" x14ac:dyDescent="0.25">
      <c r="BA9828" s="164" t="s">
        <v>10200</v>
      </c>
      <c r="BB9828" s="164">
        <v>7437.19</v>
      </c>
      <c r="BC9828" s="82">
        <f t="shared" si="170"/>
        <v>8998.9998999999989</v>
      </c>
    </row>
    <row r="9829" spans="53:55" x14ac:dyDescent="0.25">
      <c r="BA9829" s="164" t="s">
        <v>10201</v>
      </c>
      <c r="BB9829" s="164">
        <v>8263.64</v>
      </c>
      <c r="BC9829" s="82">
        <f t="shared" si="170"/>
        <v>9999.0043999999998</v>
      </c>
    </row>
    <row r="9830" spans="53:55" x14ac:dyDescent="0.25">
      <c r="BA9830" s="164" t="s">
        <v>10202</v>
      </c>
      <c r="BB9830" s="164">
        <v>9007.44</v>
      </c>
      <c r="BC9830" s="82">
        <f t="shared" si="170"/>
        <v>10899.002399999999</v>
      </c>
    </row>
    <row r="9831" spans="53:55" x14ac:dyDescent="0.25">
      <c r="BA9831" s="164" t="s">
        <v>10203</v>
      </c>
      <c r="BB9831" s="164">
        <v>16520.66</v>
      </c>
      <c r="BC9831" s="82">
        <f t="shared" si="170"/>
        <v>19989.998599999999</v>
      </c>
    </row>
    <row r="9832" spans="53:55" x14ac:dyDescent="0.25">
      <c r="BA9832" s="164" t="s">
        <v>10204</v>
      </c>
      <c r="BB9832" s="164">
        <v>16933.883999999998</v>
      </c>
      <c r="BC9832" s="82">
        <f t="shared" si="170"/>
        <v>20489.999639999998</v>
      </c>
    </row>
    <row r="9833" spans="53:55" x14ac:dyDescent="0.25">
      <c r="BA9833" s="164" t="s">
        <v>10205</v>
      </c>
      <c r="BB9833" s="164">
        <v>9082.6450000000004</v>
      </c>
      <c r="BC9833" s="82">
        <f t="shared" si="170"/>
        <v>10990.00045</v>
      </c>
    </row>
    <row r="9834" spans="53:55" x14ac:dyDescent="0.25">
      <c r="BA9834" s="164" t="s">
        <v>10206</v>
      </c>
      <c r="BB9834" s="164">
        <v>10735.537</v>
      </c>
      <c r="BC9834" s="82">
        <f t="shared" si="170"/>
        <v>12989.99977</v>
      </c>
    </row>
    <row r="9835" spans="53:55" x14ac:dyDescent="0.25">
      <c r="BA9835" s="164" t="s">
        <v>10207</v>
      </c>
      <c r="BB9835" s="164">
        <v>7429.75</v>
      </c>
      <c r="BC9835" s="82">
        <f t="shared" si="170"/>
        <v>8989.9974999999995</v>
      </c>
    </row>
    <row r="9836" spans="53:55" x14ac:dyDescent="0.25">
      <c r="BA9836" s="164" t="s">
        <v>10208</v>
      </c>
      <c r="BB9836" s="164">
        <v>9745.4549999999999</v>
      </c>
      <c r="BC9836" s="82">
        <f t="shared" si="170"/>
        <v>11792.000549999999</v>
      </c>
    </row>
    <row r="9837" spans="53:55" x14ac:dyDescent="0.25">
      <c r="BA9837" s="164" t="s">
        <v>10209</v>
      </c>
      <c r="BB9837" s="164">
        <v>11855.371999999999</v>
      </c>
      <c r="BC9837" s="82">
        <f t="shared" si="170"/>
        <v>14345.000119999999</v>
      </c>
    </row>
    <row r="9838" spans="53:55" x14ac:dyDescent="0.25">
      <c r="BA9838" s="164" t="s">
        <v>10210</v>
      </c>
      <c r="BB9838" s="164">
        <v>5329.75</v>
      </c>
      <c r="BC9838" s="82">
        <f t="shared" si="170"/>
        <v>6448.9974999999995</v>
      </c>
    </row>
    <row r="9839" spans="53:55" x14ac:dyDescent="0.25">
      <c r="BA9839" s="164" t="s">
        <v>10211</v>
      </c>
      <c r="BB9839" s="164">
        <v>10410.744000000001</v>
      </c>
      <c r="BC9839" s="82">
        <f t="shared" si="170"/>
        <v>12597.000240000001</v>
      </c>
    </row>
    <row r="9840" spans="53:55" x14ac:dyDescent="0.25">
      <c r="BA9840" s="164" t="s">
        <v>10212</v>
      </c>
      <c r="BB9840" s="164">
        <v>9000</v>
      </c>
      <c r="BC9840" s="82">
        <f t="shared" si="170"/>
        <v>10890</v>
      </c>
    </row>
    <row r="9841" spans="53:55" x14ac:dyDescent="0.25">
      <c r="BA9841" s="164" t="s">
        <v>10213</v>
      </c>
      <c r="BB9841" s="164">
        <v>5371.0739999999996</v>
      </c>
      <c r="BC9841" s="82">
        <f t="shared" si="170"/>
        <v>6498.9995399999989</v>
      </c>
    </row>
    <row r="9842" spans="53:55" x14ac:dyDescent="0.25">
      <c r="BA9842" s="164" t="s">
        <v>10214</v>
      </c>
      <c r="BB9842" s="164">
        <v>15701.65</v>
      </c>
      <c r="BC9842" s="82">
        <f t="shared" si="170"/>
        <v>18998.996499999997</v>
      </c>
    </row>
    <row r="9843" spans="53:55" x14ac:dyDescent="0.25">
      <c r="BA9843" s="164" t="s">
        <v>10215</v>
      </c>
      <c r="BB9843" s="164">
        <v>10795.868</v>
      </c>
      <c r="BC9843" s="82">
        <f t="shared" si="170"/>
        <v>13063.00028</v>
      </c>
    </row>
    <row r="9844" spans="53:55" x14ac:dyDescent="0.25">
      <c r="BA9844" s="164" t="s">
        <v>10216</v>
      </c>
      <c r="BB9844" s="164">
        <v>35037.19</v>
      </c>
      <c r="BC9844" s="82">
        <f t="shared" si="170"/>
        <v>42394.999900000003</v>
      </c>
    </row>
    <row r="9845" spans="53:55" x14ac:dyDescent="0.25">
      <c r="BA9845" s="164" t="s">
        <v>10217</v>
      </c>
      <c r="BB9845" s="164">
        <v>12004.132</v>
      </c>
      <c r="BC9845" s="82">
        <f t="shared" si="170"/>
        <v>14524.99972</v>
      </c>
    </row>
    <row r="9846" spans="53:55" x14ac:dyDescent="0.25">
      <c r="BA9846" s="164" t="s">
        <v>10218</v>
      </c>
      <c r="BB9846" s="164">
        <v>20731.404999999999</v>
      </c>
      <c r="BC9846" s="82">
        <f t="shared" si="170"/>
        <v>25085.000049999999</v>
      </c>
    </row>
    <row r="9847" spans="53:55" x14ac:dyDescent="0.25">
      <c r="BA9847" s="164" t="s">
        <v>10219</v>
      </c>
      <c r="BB9847" s="164">
        <v>36.363999999999997</v>
      </c>
      <c r="BC9847" s="82">
        <f t="shared" si="170"/>
        <v>44.000439999999998</v>
      </c>
    </row>
    <row r="9848" spans="53:55" x14ac:dyDescent="0.25">
      <c r="BA9848" s="164" t="s">
        <v>10220</v>
      </c>
      <c r="BB9848" s="164">
        <v>23.14</v>
      </c>
      <c r="BC9848" s="82">
        <f t="shared" si="170"/>
        <v>27.999400000000001</v>
      </c>
    </row>
    <row r="9849" spans="53:55" x14ac:dyDescent="0.25">
      <c r="BA9849" s="164" t="s">
        <v>10221</v>
      </c>
      <c r="BB9849" s="164">
        <v>28.925999999999998</v>
      </c>
      <c r="BC9849" s="82">
        <f t="shared" si="170"/>
        <v>35.000459999999997</v>
      </c>
    </row>
    <row r="9850" spans="53:55" x14ac:dyDescent="0.25">
      <c r="BA9850" s="164" t="s">
        <v>10222</v>
      </c>
      <c r="BB9850" s="164">
        <v>98.346999999999994</v>
      </c>
      <c r="BC9850" s="82">
        <f t="shared" si="170"/>
        <v>118.99986999999999</v>
      </c>
    </row>
    <row r="9851" spans="53:55" x14ac:dyDescent="0.25">
      <c r="BA9851" s="164" t="s">
        <v>10223</v>
      </c>
      <c r="BB9851" s="164">
        <v>98.346999999999994</v>
      </c>
      <c r="BC9851" s="82">
        <f t="shared" si="170"/>
        <v>118.99986999999999</v>
      </c>
    </row>
    <row r="9852" spans="53:55" x14ac:dyDescent="0.25">
      <c r="BA9852" s="164" t="s">
        <v>10224</v>
      </c>
      <c r="BB9852" s="164">
        <v>73.554000000000002</v>
      </c>
      <c r="BC9852" s="82">
        <f t="shared" si="170"/>
        <v>89.000339999999994</v>
      </c>
    </row>
    <row r="9853" spans="53:55" x14ac:dyDescent="0.25">
      <c r="BA9853" s="164" t="s">
        <v>10225</v>
      </c>
      <c r="BB9853" s="164">
        <v>81.817999999999998</v>
      </c>
      <c r="BC9853" s="82">
        <f t="shared" si="170"/>
        <v>98.999780000000001</v>
      </c>
    </row>
    <row r="9854" spans="53:55" x14ac:dyDescent="0.25">
      <c r="BA9854" s="164" t="s">
        <v>10226</v>
      </c>
      <c r="BB9854" s="164">
        <v>37.19</v>
      </c>
      <c r="BC9854" s="82">
        <f t="shared" si="170"/>
        <v>44.999899999999997</v>
      </c>
    </row>
    <row r="9855" spans="53:55" x14ac:dyDescent="0.25">
      <c r="BA9855" s="164" t="s">
        <v>10227</v>
      </c>
      <c r="BB9855" s="164">
        <v>61.984000000000002</v>
      </c>
      <c r="BC9855" s="82">
        <f t="shared" si="170"/>
        <v>75.000640000000004</v>
      </c>
    </row>
    <row r="9856" spans="53:55" x14ac:dyDescent="0.25">
      <c r="BA9856" s="164" t="s">
        <v>10228</v>
      </c>
      <c r="BB9856" s="164">
        <v>61.984000000000002</v>
      </c>
      <c r="BC9856" s="82">
        <f t="shared" si="170"/>
        <v>75.000640000000004</v>
      </c>
    </row>
    <row r="9857" spans="53:55" x14ac:dyDescent="0.25">
      <c r="BA9857" s="164" t="s">
        <v>10229</v>
      </c>
      <c r="BB9857" s="164">
        <v>376.03300000000002</v>
      </c>
      <c r="BC9857" s="82">
        <f t="shared" si="170"/>
        <v>454.99993000000001</v>
      </c>
    </row>
    <row r="9858" spans="53:55" x14ac:dyDescent="0.25">
      <c r="BA9858" s="164" t="s">
        <v>10230</v>
      </c>
      <c r="BB9858" s="164">
        <v>431.40499999999997</v>
      </c>
      <c r="BC9858" s="82">
        <f t="shared" si="170"/>
        <v>522.00004999999999</v>
      </c>
    </row>
    <row r="9859" spans="53:55" x14ac:dyDescent="0.25">
      <c r="BA9859" s="164" t="s">
        <v>10231</v>
      </c>
      <c r="BB9859" s="164">
        <v>486.77699999999999</v>
      </c>
      <c r="BC9859" s="82">
        <f t="shared" ref="BC9859:BC9922" si="171">BB9859*1.21</f>
        <v>589.00016999999991</v>
      </c>
    </row>
    <row r="9860" spans="53:55" x14ac:dyDescent="0.25">
      <c r="BA9860" s="164" t="s">
        <v>10232</v>
      </c>
      <c r="BB9860" s="164">
        <v>563.63599999999997</v>
      </c>
      <c r="BC9860" s="82">
        <f t="shared" si="171"/>
        <v>681.99955999999997</v>
      </c>
    </row>
    <row r="9861" spans="53:55" x14ac:dyDescent="0.25">
      <c r="BA9861" s="164" t="s">
        <v>10233</v>
      </c>
      <c r="BB9861" s="164">
        <v>940.49599999999998</v>
      </c>
      <c r="BC9861" s="82">
        <f t="shared" si="171"/>
        <v>1138.0001600000001</v>
      </c>
    </row>
    <row r="9862" spans="53:55" x14ac:dyDescent="0.25">
      <c r="BA9862" s="164" t="s">
        <v>10234</v>
      </c>
      <c r="BB9862" s="164">
        <v>1814.876</v>
      </c>
      <c r="BC9862" s="82">
        <f t="shared" si="171"/>
        <v>2195.9999600000001</v>
      </c>
    </row>
    <row r="9863" spans="53:55" x14ac:dyDescent="0.25">
      <c r="BA9863" s="164" t="s">
        <v>10235</v>
      </c>
      <c r="BB9863" s="164">
        <v>2329.752</v>
      </c>
      <c r="BC9863" s="82">
        <f t="shared" si="171"/>
        <v>2818.9999199999997</v>
      </c>
    </row>
    <row r="9864" spans="53:55" x14ac:dyDescent="0.25">
      <c r="BA9864" s="164" t="s">
        <v>10236</v>
      </c>
      <c r="BB9864" s="164">
        <v>3657.8510000000001</v>
      </c>
      <c r="BC9864" s="82">
        <f t="shared" si="171"/>
        <v>4425.9997100000001</v>
      </c>
    </row>
    <row r="9865" spans="53:55" x14ac:dyDescent="0.25">
      <c r="BA9865" s="164" t="s">
        <v>10237</v>
      </c>
      <c r="BB9865" s="164">
        <v>4903.3059999999996</v>
      </c>
      <c r="BC9865" s="82">
        <f t="shared" si="171"/>
        <v>5933.0002599999989</v>
      </c>
    </row>
    <row r="9866" spans="53:55" x14ac:dyDescent="0.25">
      <c r="BA9866" s="164" t="s">
        <v>10238</v>
      </c>
      <c r="BB9866" s="164">
        <v>7255.3720000000003</v>
      </c>
      <c r="BC9866" s="82">
        <f t="shared" si="171"/>
        <v>8779.0001200000006</v>
      </c>
    </row>
    <row r="9867" spans="53:55" x14ac:dyDescent="0.25">
      <c r="BA9867" s="164" t="s">
        <v>10239</v>
      </c>
      <c r="BB9867" s="164">
        <v>9745.4549999999999</v>
      </c>
      <c r="BC9867" s="82">
        <f t="shared" si="171"/>
        <v>11792.000549999999</v>
      </c>
    </row>
    <row r="9868" spans="53:55" x14ac:dyDescent="0.25">
      <c r="BA9868" s="164" t="s">
        <v>10240</v>
      </c>
      <c r="BB9868" s="164">
        <v>431.40499999999997</v>
      </c>
      <c r="BC9868" s="82">
        <f t="shared" si="171"/>
        <v>522.00004999999999</v>
      </c>
    </row>
    <row r="9869" spans="53:55" x14ac:dyDescent="0.25">
      <c r="BA9869" s="164" t="s">
        <v>10241</v>
      </c>
      <c r="BB9869" s="164">
        <v>486.77699999999999</v>
      </c>
      <c r="BC9869" s="82">
        <f t="shared" si="171"/>
        <v>589.00016999999991</v>
      </c>
    </row>
    <row r="9870" spans="53:55" x14ac:dyDescent="0.25">
      <c r="BA9870" s="164" t="s">
        <v>10242</v>
      </c>
      <c r="BB9870" s="164">
        <v>608.26400000000001</v>
      </c>
      <c r="BC9870" s="82">
        <f t="shared" si="171"/>
        <v>735.99943999999994</v>
      </c>
    </row>
    <row r="9871" spans="53:55" x14ac:dyDescent="0.25">
      <c r="BA9871" s="164" t="s">
        <v>10243</v>
      </c>
      <c r="BB9871" s="164">
        <v>729.75199999999995</v>
      </c>
      <c r="BC9871" s="82">
        <f t="shared" si="171"/>
        <v>882.99991999999986</v>
      </c>
    </row>
    <row r="9872" spans="53:55" x14ac:dyDescent="0.25">
      <c r="BA9872" s="164" t="s">
        <v>10244</v>
      </c>
      <c r="BB9872" s="164">
        <v>1051.24</v>
      </c>
      <c r="BC9872" s="82">
        <f t="shared" si="171"/>
        <v>1272.0003999999999</v>
      </c>
    </row>
    <row r="9873" spans="53:55" x14ac:dyDescent="0.25">
      <c r="BA9873" s="164" t="s">
        <v>10245</v>
      </c>
      <c r="BB9873" s="164">
        <v>2077.6860000000001</v>
      </c>
      <c r="BC9873" s="82">
        <f t="shared" si="171"/>
        <v>2514.0000600000003</v>
      </c>
    </row>
    <row r="9874" spans="53:55" x14ac:dyDescent="0.25">
      <c r="BA9874" s="164" t="s">
        <v>10246</v>
      </c>
      <c r="BB9874" s="164">
        <v>2670.248</v>
      </c>
      <c r="BC9874" s="82">
        <f t="shared" si="171"/>
        <v>3231.0000799999998</v>
      </c>
    </row>
    <row r="9875" spans="53:55" x14ac:dyDescent="0.25">
      <c r="BA9875" s="164" t="s">
        <v>10247</v>
      </c>
      <c r="BB9875" s="164">
        <v>3768.5949999999998</v>
      </c>
      <c r="BC9875" s="82">
        <f t="shared" si="171"/>
        <v>4559.9999499999994</v>
      </c>
    </row>
    <row r="9876" spans="53:55" x14ac:dyDescent="0.25">
      <c r="BA9876" s="164" t="s">
        <v>10248</v>
      </c>
      <c r="BB9876" s="164">
        <v>5436.3639999999996</v>
      </c>
      <c r="BC9876" s="82">
        <f t="shared" si="171"/>
        <v>6578.0004399999989</v>
      </c>
    </row>
    <row r="9877" spans="53:55" x14ac:dyDescent="0.25">
      <c r="BA9877" s="164" t="s">
        <v>10249</v>
      </c>
      <c r="BB9877" s="164">
        <v>7476.86</v>
      </c>
      <c r="BC9877" s="82">
        <f t="shared" si="171"/>
        <v>9047.0005999999994</v>
      </c>
    </row>
    <row r="9878" spans="53:55" x14ac:dyDescent="0.25">
      <c r="BA9878" s="164" t="s">
        <v>10250</v>
      </c>
      <c r="BB9878" s="164">
        <v>10812.397000000001</v>
      </c>
      <c r="BC9878" s="82">
        <f t="shared" si="171"/>
        <v>13083.00037</v>
      </c>
    </row>
    <row r="9879" spans="53:55" x14ac:dyDescent="0.25">
      <c r="BA9879" s="164" t="s">
        <v>10251</v>
      </c>
      <c r="BB9879" s="164">
        <v>187.60300000000001</v>
      </c>
      <c r="BC9879" s="82">
        <f t="shared" si="171"/>
        <v>226.99963</v>
      </c>
    </row>
    <row r="9880" spans="53:55" x14ac:dyDescent="0.25">
      <c r="BA9880" s="164" t="s">
        <v>10252</v>
      </c>
      <c r="BB9880" s="164">
        <v>287.60300000000001</v>
      </c>
      <c r="BC9880" s="82">
        <f t="shared" si="171"/>
        <v>347.99963000000002</v>
      </c>
    </row>
    <row r="9881" spans="53:55" x14ac:dyDescent="0.25">
      <c r="BA9881" s="164" t="s">
        <v>10253</v>
      </c>
      <c r="BB9881" s="164">
        <v>380.99200000000002</v>
      </c>
      <c r="BC9881" s="82">
        <f t="shared" si="171"/>
        <v>461.00031999999999</v>
      </c>
    </row>
    <row r="9882" spans="53:55" x14ac:dyDescent="0.25">
      <c r="BA9882" s="164" t="s">
        <v>10254</v>
      </c>
      <c r="BB9882" s="164">
        <v>558.678</v>
      </c>
      <c r="BC9882" s="82">
        <f t="shared" si="171"/>
        <v>676.00037999999995</v>
      </c>
    </row>
    <row r="9883" spans="53:55" x14ac:dyDescent="0.25">
      <c r="BA9883" s="164" t="s">
        <v>10255</v>
      </c>
      <c r="BB9883" s="164">
        <v>42.975000000000001</v>
      </c>
      <c r="BC9883" s="82">
        <f t="shared" si="171"/>
        <v>51.999749999999999</v>
      </c>
    </row>
    <row r="9884" spans="53:55" x14ac:dyDescent="0.25">
      <c r="BA9884" s="164" t="s">
        <v>10256</v>
      </c>
      <c r="BB9884" s="164">
        <v>44.628</v>
      </c>
      <c r="BC9884" s="82">
        <f t="shared" si="171"/>
        <v>53.999879999999997</v>
      </c>
    </row>
    <row r="9885" spans="53:55" x14ac:dyDescent="0.25">
      <c r="BA9885" s="164" t="s">
        <v>10257</v>
      </c>
      <c r="BB9885" s="164">
        <v>67.769000000000005</v>
      </c>
      <c r="BC9885" s="82">
        <f t="shared" si="171"/>
        <v>82.000489999999999</v>
      </c>
    </row>
    <row r="9886" spans="53:55" x14ac:dyDescent="0.25">
      <c r="BA9886" s="164" t="s">
        <v>10258</v>
      </c>
      <c r="BB9886" s="164">
        <v>93.388000000000005</v>
      </c>
      <c r="BC9886" s="82">
        <f t="shared" si="171"/>
        <v>112.99948000000001</v>
      </c>
    </row>
    <row r="9887" spans="53:55" x14ac:dyDescent="0.25">
      <c r="BA9887" s="164" t="s">
        <v>10259</v>
      </c>
      <c r="BB9887" s="164">
        <v>106.61199999999999</v>
      </c>
      <c r="BC9887" s="82">
        <f t="shared" si="171"/>
        <v>129.00051999999999</v>
      </c>
    </row>
    <row r="9888" spans="53:55" x14ac:dyDescent="0.25">
      <c r="BA9888" s="164" t="s">
        <v>10260</v>
      </c>
      <c r="BB9888" s="164">
        <v>57.024999999999999</v>
      </c>
      <c r="BC9888" s="82">
        <f t="shared" si="171"/>
        <v>69.000249999999994</v>
      </c>
    </row>
    <row r="9889" spans="53:55" x14ac:dyDescent="0.25">
      <c r="BA9889" s="164" t="s">
        <v>10261</v>
      </c>
      <c r="BB9889" s="164">
        <v>79.338999999999999</v>
      </c>
      <c r="BC9889" s="82">
        <f t="shared" si="171"/>
        <v>96.000189999999989</v>
      </c>
    </row>
    <row r="9890" spans="53:55" x14ac:dyDescent="0.25">
      <c r="BA9890" s="164" t="s">
        <v>10262</v>
      </c>
      <c r="BB9890" s="164">
        <v>95.867999999999995</v>
      </c>
      <c r="BC9890" s="82">
        <f t="shared" si="171"/>
        <v>116.00027999999999</v>
      </c>
    </row>
    <row r="9891" spans="53:55" x14ac:dyDescent="0.25">
      <c r="BA9891" s="164" t="s">
        <v>10263</v>
      </c>
      <c r="BB9891" s="164">
        <v>89.256</v>
      </c>
      <c r="BC9891" s="82">
        <f t="shared" si="171"/>
        <v>107.99975999999999</v>
      </c>
    </row>
    <row r="9892" spans="53:55" x14ac:dyDescent="0.25">
      <c r="BA9892" s="164" t="s">
        <v>10264</v>
      </c>
      <c r="BB9892" s="164">
        <v>100</v>
      </c>
      <c r="BC9892" s="82">
        <f t="shared" si="171"/>
        <v>121</v>
      </c>
    </row>
    <row r="9893" spans="53:55" x14ac:dyDescent="0.25">
      <c r="BA9893" s="164" t="s">
        <v>10265</v>
      </c>
      <c r="BB9893" s="164">
        <v>106.61199999999999</v>
      </c>
      <c r="BC9893" s="82">
        <f t="shared" si="171"/>
        <v>129.00051999999999</v>
      </c>
    </row>
    <row r="9894" spans="53:55" x14ac:dyDescent="0.25">
      <c r="BA9894" s="164" t="s">
        <v>10266</v>
      </c>
      <c r="BB9894" s="164">
        <v>56.198</v>
      </c>
      <c r="BC9894" s="82">
        <f t="shared" si="171"/>
        <v>67.999579999999995</v>
      </c>
    </row>
    <row r="9895" spans="53:55" x14ac:dyDescent="0.25">
      <c r="BA9895" s="164" t="s">
        <v>10267</v>
      </c>
      <c r="BB9895" s="164">
        <v>65.289000000000001</v>
      </c>
      <c r="BC9895" s="82">
        <f t="shared" si="171"/>
        <v>78.999690000000001</v>
      </c>
    </row>
    <row r="9896" spans="53:55" x14ac:dyDescent="0.25">
      <c r="BA9896" s="164" t="s">
        <v>10268</v>
      </c>
      <c r="BB9896" s="164">
        <v>70.248000000000005</v>
      </c>
      <c r="BC9896" s="82">
        <f t="shared" si="171"/>
        <v>85.000079999999997</v>
      </c>
    </row>
    <row r="9897" spans="53:55" x14ac:dyDescent="0.25">
      <c r="BA9897" s="164" t="s">
        <v>10269</v>
      </c>
      <c r="BB9897" s="164">
        <v>73.554000000000002</v>
      </c>
      <c r="BC9897" s="82">
        <f t="shared" si="171"/>
        <v>89.000339999999994</v>
      </c>
    </row>
    <row r="9898" spans="53:55" x14ac:dyDescent="0.25">
      <c r="BA9898" s="164" t="s">
        <v>10270</v>
      </c>
      <c r="BB9898" s="164">
        <v>42.975000000000001</v>
      </c>
      <c r="BC9898" s="82">
        <f t="shared" si="171"/>
        <v>51.999749999999999</v>
      </c>
    </row>
    <row r="9899" spans="53:55" x14ac:dyDescent="0.25">
      <c r="BA9899" s="164" t="s">
        <v>10271</v>
      </c>
      <c r="BB9899" s="164">
        <v>374.38</v>
      </c>
      <c r="BC9899" s="82">
        <f t="shared" si="171"/>
        <v>452.99979999999999</v>
      </c>
    </row>
    <row r="9900" spans="53:55" x14ac:dyDescent="0.25">
      <c r="BA9900" s="164" t="s">
        <v>10272</v>
      </c>
      <c r="BB9900" s="164">
        <v>453.71899999999999</v>
      </c>
      <c r="BC9900" s="82">
        <f t="shared" si="171"/>
        <v>548.99999000000003</v>
      </c>
    </row>
    <row r="9901" spans="53:55" x14ac:dyDescent="0.25">
      <c r="BA9901" s="164" t="s">
        <v>10273</v>
      </c>
      <c r="BB9901" s="164">
        <v>642.149</v>
      </c>
      <c r="BC9901" s="82">
        <f t="shared" si="171"/>
        <v>777.00028999999995</v>
      </c>
    </row>
    <row r="9902" spans="53:55" x14ac:dyDescent="0.25">
      <c r="BA9902" s="164" t="s">
        <v>10274</v>
      </c>
      <c r="BB9902" s="164">
        <v>334.71100000000001</v>
      </c>
      <c r="BC9902" s="82">
        <f t="shared" si="171"/>
        <v>405.00031000000001</v>
      </c>
    </row>
    <row r="9903" spans="53:55" x14ac:dyDescent="0.25">
      <c r="BA9903" s="164" t="s">
        <v>10275</v>
      </c>
      <c r="BB9903" s="164">
        <v>323.14</v>
      </c>
      <c r="BC9903" s="82">
        <f t="shared" si="171"/>
        <v>390.99939999999998</v>
      </c>
    </row>
    <row r="9904" spans="53:55" x14ac:dyDescent="0.25">
      <c r="BA9904" s="164" t="s">
        <v>10276</v>
      </c>
      <c r="BB9904" s="164">
        <v>299.17399999999998</v>
      </c>
      <c r="BC9904" s="82">
        <f t="shared" si="171"/>
        <v>362.00053999999994</v>
      </c>
    </row>
    <row r="9905" spans="53:55" x14ac:dyDescent="0.25">
      <c r="BA9905" s="164" t="s">
        <v>10277</v>
      </c>
      <c r="BB9905" s="164">
        <v>90.082999999999998</v>
      </c>
      <c r="BC9905" s="82">
        <f t="shared" si="171"/>
        <v>109.00042999999999</v>
      </c>
    </row>
    <row r="9906" spans="53:55" x14ac:dyDescent="0.25">
      <c r="BA9906" s="164" t="s">
        <v>10278</v>
      </c>
      <c r="BB9906" s="164">
        <v>47.106999999999999</v>
      </c>
      <c r="BC9906" s="82">
        <f t="shared" si="171"/>
        <v>56.999469999999995</v>
      </c>
    </row>
    <row r="9907" spans="53:55" x14ac:dyDescent="0.25">
      <c r="BA9907" s="164" t="s">
        <v>10279</v>
      </c>
      <c r="BB9907" s="164">
        <v>86.777000000000001</v>
      </c>
      <c r="BC9907" s="82">
        <f t="shared" si="171"/>
        <v>105.00017</v>
      </c>
    </row>
    <row r="9908" spans="53:55" x14ac:dyDescent="0.25">
      <c r="BA9908" s="164" t="s">
        <v>10280</v>
      </c>
      <c r="BB9908" s="164">
        <v>223.14</v>
      </c>
      <c r="BC9908" s="82">
        <f t="shared" si="171"/>
        <v>269.99939999999998</v>
      </c>
    </row>
    <row r="9909" spans="53:55" x14ac:dyDescent="0.25">
      <c r="BA9909" s="164" t="s">
        <v>10281</v>
      </c>
      <c r="BB9909" s="164">
        <v>121.488</v>
      </c>
      <c r="BC9909" s="82">
        <f t="shared" si="171"/>
        <v>147.00047999999998</v>
      </c>
    </row>
    <row r="9910" spans="53:55" x14ac:dyDescent="0.25">
      <c r="BA9910" s="164" t="s">
        <v>10282</v>
      </c>
      <c r="BB9910" s="164">
        <v>176.03299999999999</v>
      </c>
      <c r="BC9910" s="82">
        <f t="shared" si="171"/>
        <v>212.99992999999998</v>
      </c>
    </row>
    <row r="9911" spans="53:55" x14ac:dyDescent="0.25">
      <c r="BA9911" s="164" t="s">
        <v>10283</v>
      </c>
      <c r="BB9911" s="164">
        <v>59.503999999999998</v>
      </c>
      <c r="BC9911" s="82">
        <f t="shared" si="171"/>
        <v>71.999839999999992</v>
      </c>
    </row>
    <row r="9912" spans="53:55" x14ac:dyDescent="0.25">
      <c r="BA9912" s="164" t="s">
        <v>10284</v>
      </c>
      <c r="BB9912" s="164">
        <v>90.909000000000006</v>
      </c>
      <c r="BC9912" s="82">
        <f t="shared" si="171"/>
        <v>109.99989000000001</v>
      </c>
    </row>
    <row r="9913" spans="53:55" x14ac:dyDescent="0.25">
      <c r="BA9913" s="164" t="s">
        <v>10285</v>
      </c>
      <c r="BB9913" s="164">
        <v>99.174000000000007</v>
      </c>
      <c r="BC9913" s="82">
        <f t="shared" si="171"/>
        <v>120.00054</v>
      </c>
    </row>
    <row r="9914" spans="53:55" x14ac:dyDescent="0.25">
      <c r="BA9914" s="164" t="s">
        <v>10286</v>
      </c>
      <c r="BB9914" s="164">
        <v>52.893000000000001</v>
      </c>
      <c r="BC9914" s="82">
        <f t="shared" si="171"/>
        <v>64.000529999999998</v>
      </c>
    </row>
    <row r="9915" spans="53:55" x14ac:dyDescent="0.25">
      <c r="BA9915" s="164" t="s">
        <v>10287</v>
      </c>
      <c r="BB9915" s="164">
        <v>47.106999999999999</v>
      </c>
      <c r="BC9915" s="82">
        <f t="shared" si="171"/>
        <v>56.999469999999995</v>
      </c>
    </row>
    <row r="9916" spans="53:55" x14ac:dyDescent="0.25">
      <c r="BA9916" s="164" t="s">
        <v>10288</v>
      </c>
      <c r="BB9916" s="164">
        <v>41.322000000000003</v>
      </c>
      <c r="BC9916" s="82">
        <f t="shared" si="171"/>
        <v>49.99962</v>
      </c>
    </row>
    <row r="9917" spans="53:55" x14ac:dyDescent="0.25">
      <c r="BA9917" s="164" t="s">
        <v>10289</v>
      </c>
      <c r="BB9917" s="164">
        <v>41.322000000000003</v>
      </c>
      <c r="BC9917" s="82">
        <f t="shared" si="171"/>
        <v>49.99962</v>
      </c>
    </row>
    <row r="9918" spans="53:55" x14ac:dyDescent="0.25">
      <c r="BA9918" s="164" t="s">
        <v>10290</v>
      </c>
      <c r="BB9918" s="164">
        <v>47.106999999999999</v>
      </c>
      <c r="BC9918" s="82">
        <f t="shared" si="171"/>
        <v>56.999469999999995</v>
      </c>
    </row>
    <row r="9919" spans="53:55" x14ac:dyDescent="0.25">
      <c r="BA9919" s="164" t="s">
        <v>10291</v>
      </c>
      <c r="BB9919" s="164">
        <v>361.983</v>
      </c>
      <c r="BC9919" s="82">
        <f t="shared" si="171"/>
        <v>437.99943000000002</v>
      </c>
    </row>
    <row r="9920" spans="53:55" x14ac:dyDescent="0.25">
      <c r="BA9920" s="164" t="s">
        <v>10292</v>
      </c>
      <c r="BB9920" s="164">
        <v>45.454999999999998</v>
      </c>
      <c r="BC9920" s="82">
        <f t="shared" si="171"/>
        <v>55.000549999999997</v>
      </c>
    </row>
    <row r="9921" spans="53:55" x14ac:dyDescent="0.25">
      <c r="BA9921" s="164" t="s">
        <v>10293</v>
      </c>
      <c r="BB9921" s="164">
        <v>390.90899999999999</v>
      </c>
      <c r="BC9921" s="82">
        <f t="shared" si="171"/>
        <v>472.99988999999999</v>
      </c>
    </row>
    <row r="9922" spans="53:55" x14ac:dyDescent="0.25">
      <c r="BA9922" s="164" t="s">
        <v>10294</v>
      </c>
      <c r="BB9922" s="164">
        <v>104.13200000000001</v>
      </c>
      <c r="BC9922" s="82">
        <f t="shared" si="171"/>
        <v>125.99972</v>
      </c>
    </row>
    <row r="9923" spans="53:55" x14ac:dyDescent="0.25">
      <c r="BA9923" s="164" t="s">
        <v>10295</v>
      </c>
      <c r="BB9923" s="164">
        <v>42.149000000000001</v>
      </c>
      <c r="BC9923" s="82">
        <f t="shared" ref="BC9923:BC9986" si="172">BB9923*1.21</f>
        <v>51.00029</v>
      </c>
    </row>
    <row r="9924" spans="53:55" x14ac:dyDescent="0.25">
      <c r="BA9924" s="164" t="s">
        <v>10296</v>
      </c>
      <c r="BB9924" s="164">
        <v>154.54499999999999</v>
      </c>
      <c r="BC9924" s="82">
        <f t="shared" si="172"/>
        <v>186.99944999999997</v>
      </c>
    </row>
    <row r="9925" spans="53:55" x14ac:dyDescent="0.25">
      <c r="BA9925" s="164" t="s">
        <v>10297</v>
      </c>
      <c r="BB9925" s="164">
        <v>56.198</v>
      </c>
      <c r="BC9925" s="82">
        <f t="shared" si="172"/>
        <v>67.999579999999995</v>
      </c>
    </row>
    <row r="9926" spans="53:55" x14ac:dyDescent="0.25">
      <c r="BA9926" s="164" t="s">
        <v>10298</v>
      </c>
      <c r="BB9926" s="164">
        <v>55.372</v>
      </c>
      <c r="BC9926" s="82">
        <f t="shared" si="172"/>
        <v>67.000119999999995</v>
      </c>
    </row>
    <row r="9927" spans="53:55" x14ac:dyDescent="0.25">
      <c r="BA9927" s="164" t="s">
        <v>10299</v>
      </c>
      <c r="BB9927" s="164">
        <v>192.56200000000001</v>
      </c>
      <c r="BC9927" s="82">
        <f t="shared" si="172"/>
        <v>233.00002000000001</v>
      </c>
    </row>
    <row r="9928" spans="53:55" x14ac:dyDescent="0.25">
      <c r="BA9928" s="164" t="s">
        <v>10300</v>
      </c>
      <c r="BB9928" s="164">
        <v>46.280999999999999</v>
      </c>
      <c r="BC9928" s="82">
        <f t="shared" si="172"/>
        <v>56.000009999999996</v>
      </c>
    </row>
    <row r="9929" spans="53:55" x14ac:dyDescent="0.25">
      <c r="BA9929" s="164" t="s">
        <v>10301</v>
      </c>
      <c r="BB9929" s="164">
        <v>42.149000000000001</v>
      </c>
      <c r="BC9929" s="82">
        <f t="shared" si="172"/>
        <v>51.00029</v>
      </c>
    </row>
    <row r="9930" spans="53:55" x14ac:dyDescent="0.25">
      <c r="BA9930" s="164" t="s">
        <v>10302</v>
      </c>
      <c r="BB9930" s="164">
        <v>44.628</v>
      </c>
      <c r="BC9930" s="82">
        <f t="shared" si="172"/>
        <v>53.999879999999997</v>
      </c>
    </row>
    <row r="9931" spans="53:55" x14ac:dyDescent="0.25">
      <c r="BA9931" s="164" t="s">
        <v>10303</v>
      </c>
      <c r="BB9931" s="164">
        <v>42.975000000000001</v>
      </c>
      <c r="BC9931" s="82">
        <f t="shared" si="172"/>
        <v>51.999749999999999</v>
      </c>
    </row>
    <row r="9932" spans="53:55" x14ac:dyDescent="0.25">
      <c r="BA9932" s="164" t="s">
        <v>10304</v>
      </c>
      <c r="BB9932" s="164">
        <v>43.802</v>
      </c>
      <c r="BC9932" s="82">
        <f t="shared" si="172"/>
        <v>53.000419999999998</v>
      </c>
    </row>
    <row r="9933" spans="53:55" x14ac:dyDescent="0.25">
      <c r="BA9933" s="164" t="s">
        <v>10305</v>
      </c>
      <c r="BB9933" s="164">
        <v>44.628</v>
      </c>
      <c r="BC9933" s="82">
        <f t="shared" si="172"/>
        <v>53.999879999999997</v>
      </c>
    </row>
    <row r="9934" spans="53:55" x14ac:dyDescent="0.25">
      <c r="BA9934" s="164" t="s">
        <v>10306</v>
      </c>
      <c r="BB9934" s="164">
        <v>64.462999999999994</v>
      </c>
      <c r="BC9934" s="82">
        <f t="shared" si="172"/>
        <v>78.000229999999988</v>
      </c>
    </row>
    <row r="9935" spans="53:55" x14ac:dyDescent="0.25">
      <c r="BA9935" s="164" t="s">
        <v>10307</v>
      </c>
      <c r="BB9935" s="164">
        <v>44.628</v>
      </c>
      <c r="BC9935" s="82">
        <f t="shared" si="172"/>
        <v>53.999879999999997</v>
      </c>
    </row>
    <row r="9936" spans="53:55" x14ac:dyDescent="0.25">
      <c r="BA9936" s="164" t="s">
        <v>10308</v>
      </c>
      <c r="BB9936" s="164">
        <v>47.106999999999999</v>
      </c>
      <c r="BC9936" s="82">
        <f t="shared" si="172"/>
        <v>56.999469999999995</v>
      </c>
    </row>
    <row r="9937" spans="53:55" x14ac:dyDescent="0.25">
      <c r="BA9937" s="164" t="s">
        <v>10309</v>
      </c>
      <c r="BB9937" s="164">
        <v>232.23099999999999</v>
      </c>
      <c r="BC9937" s="82">
        <f t="shared" si="172"/>
        <v>280.99950999999999</v>
      </c>
    </row>
    <row r="9938" spans="53:55" x14ac:dyDescent="0.25">
      <c r="BA9938" s="164" t="s">
        <v>10310</v>
      </c>
      <c r="BB9938" s="164">
        <v>61.156999999999996</v>
      </c>
      <c r="BC9938" s="82">
        <f t="shared" si="172"/>
        <v>73.99996999999999</v>
      </c>
    </row>
    <row r="9939" spans="53:55" x14ac:dyDescent="0.25">
      <c r="BA9939" s="164" t="s">
        <v>10311</v>
      </c>
      <c r="BB9939" s="164">
        <v>53.719000000000001</v>
      </c>
      <c r="BC9939" s="82">
        <f t="shared" si="172"/>
        <v>64.999989999999997</v>
      </c>
    </row>
    <row r="9940" spans="53:55" x14ac:dyDescent="0.25">
      <c r="BA9940" s="164" t="s">
        <v>10312</v>
      </c>
      <c r="BB9940" s="164">
        <v>64.462999999999994</v>
      </c>
      <c r="BC9940" s="82">
        <f t="shared" si="172"/>
        <v>78.000229999999988</v>
      </c>
    </row>
    <row r="9941" spans="53:55" x14ac:dyDescent="0.25">
      <c r="BA9941" s="164" t="s">
        <v>10313</v>
      </c>
      <c r="BB9941" s="164">
        <v>64.462999999999994</v>
      </c>
      <c r="BC9941" s="82">
        <f t="shared" si="172"/>
        <v>78.000229999999988</v>
      </c>
    </row>
    <row r="9942" spans="53:55" x14ac:dyDescent="0.25">
      <c r="BA9942" s="164" t="s">
        <v>10314</v>
      </c>
      <c r="BB9942" s="164">
        <v>42.149000000000001</v>
      </c>
      <c r="BC9942" s="82">
        <f t="shared" si="172"/>
        <v>51.00029</v>
      </c>
    </row>
    <row r="9943" spans="53:55" x14ac:dyDescent="0.25">
      <c r="BA9943" s="164" t="s">
        <v>10315</v>
      </c>
      <c r="BB9943" s="164">
        <v>42.149000000000001</v>
      </c>
      <c r="BC9943" s="82">
        <f t="shared" si="172"/>
        <v>51.00029</v>
      </c>
    </row>
    <row r="9944" spans="53:55" x14ac:dyDescent="0.25">
      <c r="BA9944" s="164" t="s">
        <v>10316</v>
      </c>
      <c r="BB9944" s="164">
        <v>47.106999999999999</v>
      </c>
      <c r="BC9944" s="82">
        <f t="shared" si="172"/>
        <v>56.999469999999995</v>
      </c>
    </row>
    <row r="9945" spans="53:55" x14ac:dyDescent="0.25">
      <c r="BA9945" s="164" t="s">
        <v>10317</v>
      </c>
      <c r="BB9945" s="164">
        <v>232.23099999999999</v>
      </c>
      <c r="BC9945" s="82">
        <f t="shared" si="172"/>
        <v>280.99950999999999</v>
      </c>
    </row>
    <row r="9946" spans="53:55" x14ac:dyDescent="0.25">
      <c r="BA9946" s="164" t="s">
        <v>10318</v>
      </c>
      <c r="BB9946" s="164">
        <v>61.156999999999996</v>
      </c>
      <c r="BC9946" s="82">
        <f t="shared" si="172"/>
        <v>73.99996999999999</v>
      </c>
    </row>
    <row r="9947" spans="53:55" x14ac:dyDescent="0.25">
      <c r="BA9947" s="164" t="s">
        <v>10319</v>
      </c>
      <c r="BB9947" s="164">
        <v>53.719000000000001</v>
      </c>
      <c r="BC9947" s="82">
        <f t="shared" si="172"/>
        <v>64.999989999999997</v>
      </c>
    </row>
    <row r="9948" spans="53:55" x14ac:dyDescent="0.25">
      <c r="BA9948" s="164" t="s">
        <v>10320</v>
      </c>
      <c r="BB9948" s="164">
        <v>64.462999999999994</v>
      </c>
      <c r="BC9948" s="82">
        <f t="shared" si="172"/>
        <v>78.000229999999988</v>
      </c>
    </row>
    <row r="9949" spans="53:55" x14ac:dyDescent="0.25">
      <c r="BA9949" s="164" t="s">
        <v>10321</v>
      </c>
      <c r="BB9949" s="164">
        <v>64.462999999999994</v>
      </c>
      <c r="BC9949" s="82">
        <f t="shared" si="172"/>
        <v>78.000229999999988</v>
      </c>
    </row>
    <row r="9950" spans="53:55" x14ac:dyDescent="0.25">
      <c r="BA9950" s="164" t="s">
        <v>10322</v>
      </c>
      <c r="BB9950" s="164">
        <v>42.149000000000001</v>
      </c>
      <c r="BC9950" s="82">
        <f t="shared" si="172"/>
        <v>51.00029</v>
      </c>
    </row>
    <row r="9951" spans="53:55" x14ac:dyDescent="0.25">
      <c r="BA9951" s="164" t="s">
        <v>10323</v>
      </c>
      <c r="BB9951" s="164">
        <v>42.149000000000001</v>
      </c>
      <c r="BC9951" s="82">
        <f t="shared" si="172"/>
        <v>51.00029</v>
      </c>
    </row>
    <row r="9952" spans="53:55" x14ac:dyDescent="0.25">
      <c r="BA9952" s="164" t="s">
        <v>10324</v>
      </c>
      <c r="BB9952" s="164">
        <v>276.03300000000002</v>
      </c>
      <c r="BC9952" s="82">
        <f t="shared" si="172"/>
        <v>333.99993000000001</v>
      </c>
    </row>
    <row r="9953" spans="53:55" x14ac:dyDescent="0.25">
      <c r="BA9953" s="164" t="s">
        <v>10325</v>
      </c>
      <c r="BB9953" s="164">
        <v>331.40499999999997</v>
      </c>
      <c r="BC9953" s="82">
        <f t="shared" si="172"/>
        <v>401.00004999999993</v>
      </c>
    </row>
    <row r="9954" spans="53:55" x14ac:dyDescent="0.25">
      <c r="BA9954" s="164" t="s">
        <v>10326</v>
      </c>
      <c r="BB9954" s="164">
        <v>436.36399999999998</v>
      </c>
      <c r="BC9954" s="82">
        <f t="shared" si="172"/>
        <v>528.00043999999991</v>
      </c>
    </row>
    <row r="9955" spans="53:55" x14ac:dyDescent="0.25">
      <c r="BA9955" s="164" t="s">
        <v>10327</v>
      </c>
      <c r="BB9955" s="164">
        <v>176.86</v>
      </c>
      <c r="BC9955" s="82">
        <f t="shared" si="172"/>
        <v>214.00060000000002</v>
      </c>
    </row>
    <row r="9956" spans="53:55" x14ac:dyDescent="0.25">
      <c r="BA9956" s="164" t="s">
        <v>10328</v>
      </c>
      <c r="BB9956" s="164">
        <v>76.033000000000001</v>
      </c>
      <c r="BC9956" s="82">
        <f t="shared" si="172"/>
        <v>91.999929999999992</v>
      </c>
    </row>
    <row r="9957" spans="53:55" x14ac:dyDescent="0.25">
      <c r="BA9957" s="164" t="s">
        <v>10329</v>
      </c>
      <c r="BB9957" s="164">
        <v>71.073999999999998</v>
      </c>
      <c r="BC9957" s="82">
        <f t="shared" si="172"/>
        <v>85.999539999999996</v>
      </c>
    </row>
    <row r="9958" spans="53:55" x14ac:dyDescent="0.25">
      <c r="BA9958" s="164" t="s">
        <v>10330</v>
      </c>
      <c r="BB9958" s="164">
        <v>57.024999999999999</v>
      </c>
      <c r="BC9958" s="82">
        <f t="shared" si="172"/>
        <v>69.000249999999994</v>
      </c>
    </row>
    <row r="9959" spans="53:55" x14ac:dyDescent="0.25">
      <c r="BA9959" s="164" t="s">
        <v>10331</v>
      </c>
      <c r="BB9959" s="164">
        <v>209.917</v>
      </c>
      <c r="BC9959" s="82">
        <f t="shared" si="172"/>
        <v>253.99957000000001</v>
      </c>
    </row>
    <row r="9960" spans="53:55" x14ac:dyDescent="0.25">
      <c r="BA9960" s="164" t="s">
        <v>10332</v>
      </c>
      <c r="BB9960" s="164">
        <v>168.595</v>
      </c>
      <c r="BC9960" s="82">
        <f t="shared" si="172"/>
        <v>203.99994999999998</v>
      </c>
    </row>
    <row r="9961" spans="53:55" x14ac:dyDescent="0.25">
      <c r="BA9961" s="164" t="s">
        <v>10333</v>
      </c>
      <c r="BB9961" s="164">
        <v>190.90899999999999</v>
      </c>
      <c r="BC9961" s="82">
        <f t="shared" si="172"/>
        <v>230.99988999999999</v>
      </c>
    </row>
    <row r="9962" spans="53:55" x14ac:dyDescent="0.25">
      <c r="BA9962" s="164" t="s">
        <v>10334</v>
      </c>
      <c r="BB9962" s="164">
        <v>220.661</v>
      </c>
      <c r="BC9962" s="82">
        <f t="shared" si="172"/>
        <v>266.99980999999997</v>
      </c>
    </row>
    <row r="9963" spans="53:55" x14ac:dyDescent="0.25">
      <c r="BA9963" s="164" t="s">
        <v>10335</v>
      </c>
      <c r="BB9963" s="164">
        <v>199.17400000000001</v>
      </c>
      <c r="BC9963" s="82">
        <f t="shared" si="172"/>
        <v>241.00054</v>
      </c>
    </row>
    <row r="9964" spans="53:55" x14ac:dyDescent="0.25">
      <c r="BA9964" s="164" t="s">
        <v>10336</v>
      </c>
      <c r="BB9964" s="164">
        <v>199.17400000000001</v>
      </c>
      <c r="BC9964" s="82">
        <f t="shared" si="172"/>
        <v>241.00054</v>
      </c>
    </row>
    <row r="9965" spans="53:55" x14ac:dyDescent="0.25">
      <c r="BA9965" s="164" t="s">
        <v>10337</v>
      </c>
      <c r="BB9965" s="164">
        <v>220.661</v>
      </c>
      <c r="BC9965" s="82">
        <f t="shared" si="172"/>
        <v>266.99980999999997</v>
      </c>
    </row>
    <row r="9966" spans="53:55" x14ac:dyDescent="0.25">
      <c r="BA9966" s="164" t="s">
        <v>10338</v>
      </c>
      <c r="BB9966" s="164">
        <v>119.83499999999999</v>
      </c>
      <c r="BC9966" s="82">
        <f t="shared" si="172"/>
        <v>145.00035</v>
      </c>
    </row>
    <row r="9967" spans="53:55" x14ac:dyDescent="0.25">
      <c r="BA9967" s="164" t="s">
        <v>10339</v>
      </c>
      <c r="BB9967" s="164">
        <v>190.90899999999999</v>
      </c>
      <c r="BC9967" s="82">
        <f t="shared" si="172"/>
        <v>230.99988999999999</v>
      </c>
    </row>
    <row r="9968" spans="53:55" x14ac:dyDescent="0.25">
      <c r="BA9968" s="164" t="s">
        <v>10340</v>
      </c>
      <c r="BB9968" s="164">
        <v>190.90899999999999</v>
      </c>
      <c r="BC9968" s="82">
        <f t="shared" si="172"/>
        <v>230.99988999999999</v>
      </c>
    </row>
    <row r="9969" spans="53:55" x14ac:dyDescent="0.25">
      <c r="BA9969" s="164" t="s">
        <v>10341</v>
      </c>
      <c r="BB9969" s="164">
        <v>193.38800000000001</v>
      </c>
      <c r="BC9969" s="82">
        <f t="shared" si="172"/>
        <v>233.99948000000001</v>
      </c>
    </row>
    <row r="9970" spans="53:55" x14ac:dyDescent="0.25">
      <c r="BA9970" s="164" t="s">
        <v>10342</v>
      </c>
      <c r="BB9970" s="164">
        <v>1654.5450000000001</v>
      </c>
      <c r="BC9970" s="82">
        <f t="shared" si="172"/>
        <v>2001.99945</v>
      </c>
    </row>
    <row r="9971" spans="53:55" x14ac:dyDescent="0.25">
      <c r="BA9971" s="164" t="s">
        <v>10343</v>
      </c>
      <c r="BB9971" s="164">
        <v>696.69399999999996</v>
      </c>
      <c r="BC9971" s="82">
        <f t="shared" si="172"/>
        <v>842.99973999999997</v>
      </c>
    </row>
    <row r="9972" spans="53:55" x14ac:dyDescent="0.25">
      <c r="BA9972" s="164" t="s">
        <v>10344</v>
      </c>
      <c r="BB9972" s="164">
        <v>1111.57</v>
      </c>
      <c r="BC9972" s="82">
        <f t="shared" si="172"/>
        <v>1344.9996999999998</v>
      </c>
    </row>
    <row r="9973" spans="53:55" x14ac:dyDescent="0.25">
      <c r="BA9973" s="164" t="s">
        <v>10345</v>
      </c>
      <c r="BB9973" s="164">
        <v>253.71899999999999</v>
      </c>
      <c r="BC9973" s="82">
        <f t="shared" si="172"/>
        <v>306.99998999999997</v>
      </c>
    </row>
    <row r="9974" spans="53:55" x14ac:dyDescent="0.25">
      <c r="BA9974" s="164" t="s">
        <v>10346</v>
      </c>
      <c r="BB9974" s="164">
        <v>442.149</v>
      </c>
      <c r="BC9974" s="82">
        <f t="shared" si="172"/>
        <v>535.00028999999995</v>
      </c>
    </row>
    <row r="9975" spans="53:55" x14ac:dyDescent="0.25">
      <c r="BA9975" s="164" t="s">
        <v>10347</v>
      </c>
      <c r="BB9975" s="164">
        <v>67.769000000000005</v>
      </c>
      <c r="BC9975" s="82">
        <f t="shared" si="172"/>
        <v>82.000489999999999</v>
      </c>
    </row>
    <row r="9976" spans="53:55" x14ac:dyDescent="0.25">
      <c r="BA9976" s="164" t="s">
        <v>10348</v>
      </c>
      <c r="BB9976" s="164">
        <v>118.182</v>
      </c>
      <c r="BC9976" s="82">
        <f t="shared" si="172"/>
        <v>143.00021999999998</v>
      </c>
    </row>
    <row r="9977" spans="53:55" x14ac:dyDescent="0.25">
      <c r="BA9977" s="164" t="s">
        <v>10349</v>
      </c>
      <c r="BB9977" s="164">
        <v>87.602999999999994</v>
      </c>
      <c r="BC9977" s="82">
        <f t="shared" si="172"/>
        <v>105.99963</v>
      </c>
    </row>
    <row r="9978" spans="53:55" x14ac:dyDescent="0.25">
      <c r="BA9978" s="164" t="s">
        <v>10350</v>
      </c>
      <c r="BB9978" s="164">
        <v>118.182</v>
      </c>
      <c r="BC9978" s="82">
        <f t="shared" si="172"/>
        <v>143.00021999999998</v>
      </c>
    </row>
    <row r="9979" spans="53:55" x14ac:dyDescent="0.25">
      <c r="BA9979" s="164" t="s">
        <v>10351</v>
      </c>
      <c r="BB9979" s="164">
        <v>70.248000000000005</v>
      </c>
      <c r="BC9979" s="82">
        <f t="shared" si="172"/>
        <v>85.000079999999997</v>
      </c>
    </row>
    <row r="9980" spans="53:55" x14ac:dyDescent="0.25">
      <c r="BA9980" s="164" t="s">
        <v>10352</v>
      </c>
      <c r="BB9980" s="164">
        <v>76.033000000000001</v>
      </c>
      <c r="BC9980" s="82">
        <f t="shared" si="172"/>
        <v>91.999929999999992</v>
      </c>
    </row>
    <row r="9981" spans="53:55" x14ac:dyDescent="0.25">
      <c r="BA9981" s="164" t="s">
        <v>10353</v>
      </c>
      <c r="BB9981" s="164">
        <v>86.777000000000001</v>
      </c>
      <c r="BC9981" s="82">
        <f t="shared" si="172"/>
        <v>105.00017</v>
      </c>
    </row>
    <row r="9982" spans="53:55" x14ac:dyDescent="0.25">
      <c r="BA9982" s="164" t="s">
        <v>10354</v>
      </c>
      <c r="BB9982" s="164">
        <v>90.082999999999998</v>
      </c>
      <c r="BC9982" s="82">
        <f t="shared" si="172"/>
        <v>109.00042999999999</v>
      </c>
    </row>
    <row r="9983" spans="53:55" x14ac:dyDescent="0.25">
      <c r="BA9983" s="164" t="s">
        <v>10355</v>
      </c>
      <c r="BB9983" s="164">
        <v>93.388000000000005</v>
      </c>
      <c r="BC9983" s="82">
        <f t="shared" si="172"/>
        <v>112.99948000000001</v>
      </c>
    </row>
    <row r="9984" spans="53:55" x14ac:dyDescent="0.25">
      <c r="BA9984" s="164" t="s">
        <v>10356</v>
      </c>
      <c r="BB9984" s="164">
        <v>48.76</v>
      </c>
      <c r="BC9984" s="82">
        <f t="shared" si="172"/>
        <v>58.999599999999994</v>
      </c>
    </row>
    <row r="9985" spans="53:55" x14ac:dyDescent="0.25">
      <c r="BA9985" s="164" t="s">
        <v>10357</v>
      </c>
      <c r="BB9985" s="164">
        <v>48.76</v>
      </c>
      <c r="BC9985" s="82">
        <f t="shared" si="172"/>
        <v>58.999599999999994</v>
      </c>
    </row>
    <row r="9986" spans="53:55" x14ac:dyDescent="0.25">
      <c r="BA9986" s="164" t="s">
        <v>10358</v>
      </c>
      <c r="BB9986" s="164">
        <v>48.76</v>
      </c>
      <c r="BC9986" s="82">
        <f t="shared" si="172"/>
        <v>58.999599999999994</v>
      </c>
    </row>
    <row r="9987" spans="53:55" x14ac:dyDescent="0.25">
      <c r="BA9987" s="164" t="s">
        <v>10359</v>
      </c>
      <c r="BB9987" s="164">
        <v>48.76</v>
      </c>
      <c r="BC9987" s="82">
        <f t="shared" ref="BC9987:BC10050" si="173">BB9987*1.21</f>
        <v>58.999599999999994</v>
      </c>
    </row>
    <row r="9988" spans="53:55" x14ac:dyDescent="0.25">
      <c r="BA9988" s="164" t="s">
        <v>10360</v>
      </c>
      <c r="BB9988" s="164">
        <v>52.066000000000003</v>
      </c>
      <c r="BC9988" s="82">
        <f t="shared" si="173"/>
        <v>62.999859999999998</v>
      </c>
    </row>
    <row r="9989" spans="53:55" x14ac:dyDescent="0.25">
      <c r="BA9989" s="164" t="s">
        <v>10361</v>
      </c>
      <c r="BB9989" s="164">
        <v>48.76</v>
      </c>
      <c r="BC9989" s="82">
        <f t="shared" si="173"/>
        <v>58.999599999999994</v>
      </c>
    </row>
    <row r="9990" spans="53:55" x14ac:dyDescent="0.25">
      <c r="BA9990" s="164" t="s">
        <v>10362</v>
      </c>
      <c r="BB9990" s="164">
        <v>48.76</v>
      </c>
      <c r="BC9990" s="82">
        <f t="shared" si="173"/>
        <v>58.999599999999994</v>
      </c>
    </row>
    <row r="9991" spans="53:55" x14ac:dyDescent="0.25">
      <c r="BA9991" s="164" t="s">
        <v>10363</v>
      </c>
      <c r="BB9991" s="164">
        <v>53.719000000000001</v>
      </c>
      <c r="BC9991" s="82">
        <f t="shared" si="173"/>
        <v>64.999989999999997</v>
      </c>
    </row>
    <row r="9992" spans="53:55" x14ac:dyDescent="0.25">
      <c r="BA9992" s="164" t="s">
        <v>10364</v>
      </c>
      <c r="BB9992" s="164">
        <v>54.545000000000002</v>
      </c>
      <c r="BC9992" s="82">
        <f t="shared" si="173"/>
        <v>65.999449999999996</v>
      </c>
    </row>
    <row r="9993" spans="53:55" x14ac:dyDescent="0.25">
      <c r="BA9993" s="164" t="s">
        <v>10365</v>
      </c>
      <c r="BB9993" s="164">
        <v>57.024999999999999</v>
      </c>
      <c r="BC9993" s="82">
        <f t="shared" si="173"/>
        <v>69.000249999999994</v>
      </c>
    </row>
    <row r="9994" spans="53:55" x14ac:dyDescent="0.25">
      <c r="BA9994" s="164" t="s">
        <v>10366</v>
      </c>
      <c r="BB9994" s="164">
        <v>43.802</v>
      </c>
      <c r="BC9994" s="82">
        <f t="shared" si="173"/>
        <v>53.000419999999998</v>
      </c>
    </row>
    <row r="9995" spans="53:55" x14ac:dyDescent="0.25">
      <c r="BA9995" s="164" t="s">
        <v>10367</v>
      </c>
      <c r="BB9995" s="164">
        <v>59.503999999999998</v>
      </c>
      <c r="BC9995" s="82">
        <f t="shared" si="173"/>
        <v>71.999839999999992</v>
      </c>
    </row>
    <row r="9996" spans="53:55" x14ac:dyDescent="0.25">
      <c r="BA9996" s="164" t="s">
        <v>10368</v>
      </c>
      <c r="BB9996" s="164">
        <v>44.628</v>
      </c>
      <c r="BC9996" s="82">
        <f t="shared" si="173"/>
        <v>53.999879999999997</v>
      </c>
    </row>
    <row r="9997" spans="53:55" x14ac:dyDescent="0.25">
      <c r="BA9997" s="164" t="s">
        <v>10369</v>
      </c>
      <c r="BB9997" s="164">
        <v>67.769000000000005</v>
      </c>
      <c r="BC9997" s="82">
        <f t="shared" si="173"/>
        <v>82.000489999999999</v>
      </c>
    </row>
    <row r="9998" spans="53:55" x14ac:dyDescent="0.25">
      <c r="BA9998" s="164" t="s">
        <v>10370</v>
      </c>
      <c r="BB9998" s="164">
        <v>193.38800000000001</v>
      </c>
      <c r="BC9998" s="82">
        <f t="shared" si="173"/>
        <v>233.99948000000001</v>
      </c>
    </row>
    <row r="9999" spans="53:55" x14ac:dyDescent="0.25">
      <c r="BA9999" s="164" t="s">
        <v>10371</v>
      </c>
      <c r="BB9999" s="164">
        <v>52.066000000000003</v>
      </c>
      <c r="BC9999" s="82">
        <f t="shared" si="173"/>
        <v>62.999859999999998</v>
      </c>
    </row>
    <row r="10000" spans="53:55" x14ac:dyDescent="0.25">
      <c r="BA10000" s="164" t="s">
        <v>10372</v>
      </c>
      <c r="BB10000" s="164">
        <v>52.893000000000001</v>
      </c>
      <c r="BC10000" s="82">
        <f t="shared" si="173"/>
        <v>64.000529999999998</v>
      </c>
    </row>
    <row r="10001" spans="53:55" x14ac:dyDescent="0.25">
      <c r="BA10001" s="164" t="s">
        <v>10373</v>
      </c>
      <c r="BB10001" s="164">
        <v>52.893000000000001</v>
      </c>
      <c r="BC10001" s="82">
        <f t="shared" si="173"/>
        <v>64.000529999999998</v>
      </c>
    </row>
    <row r="10002" spans="53:55" x14ac:dyDescent="0.25">
      <c r="BA10002" s="164" t="s">
        <v>10374</v>
      </c>
      <c r="BB10002" s="164">
        <v>61.156999999999996</v>
      </c>
      <c r="BC10002" s="82">
        <f t="shared" si="173"/>
        <v>73.99996999999999</v>
      </c>
    </row>
    <row r="10003" spans="53:55" x14ac:dyDescent="0.25">
      <c r="BA10003" s="164" t="s">
        <v>10375</v>
      </c>
      <c r="BB10003" s="164">
        <v>118.182</v>
      </c>
      <c r="BC10003" s="82">
        <f t="shared" si="173"/>
        <v>143.00021999999998</v>
      </c>
    </row>
    <row r="10004" spans="53:55" x14ac:dyDescent="0.25">
      <c r="BA10004" s="164" t="s">
        <v>10376</v>
      </c>
      <c r="BB10004" s="164">
        <v>46.280999999999999</v>
      </c>
      <c r="BC10004" s="82">
        <f t="shared" si="173"/>
        <v>56.000009999999996</v>
      </c>
    </row>
    <row r="10005" spans="53:55" x14ac:dyDescent="0.25">
      <c r="BA10005" s="164" t="s">
        <v>10377</v>
      </c>
      <c r="BB10005" s="164">
        <v>347.93400000000003</v>
      </c>
      <c r="BC10005" s="82">
        <f t="shared" si="173"/>
        <v>421.00014000000004</v>
      </c>
    </row>
    <row r="10006" spans="53:55" x14ac:dyDescent="0.25">
      <c r="BA10006" s="164" t="s">
        <v>10378</v>
      </c>
      <c r="BB10006" s="164">
        <v>42.975000000000001</v>
      </c>
      <c r="BC10006" s="82">
        <f t="shared" si="173"/>
        <v>51.999749999999999</v>
      </c>
    </row>
    <row r="10007" spans="53:55" x14ac:dyDescent="0.25">
      <c r="BA10007" s="164" t="s">
        <v>10379</v>
      </c>
      <c r="BB10007" s="164">
        <v>70.248000000000005</v>
      </c>
      <c r="BC10007" s="82">
        <f t="shared" si="173"/>
        <v>85.000079999999997</v>
      </c>
    </row>
    <row r="10008" spans="53:55" x14ac:dyDescent="0.25">
      <c r="BA10008" s="164" t="s">
        <v>10380</v>
      </c>
      <c r="BB10008" s="164">
        <v>123.14</v>
      </c>
      <c r="BC10008" s="82">
        <f t="shared" si="173"/>
        <v>148.99940000000001</v>
      </c>
    </row>
    <row r="10009" spans="53:55" x14ac:dyDescent="0.25">
      <c r="BA10009" s="164" t="s">
        <v>10381</v>
      </c>
      <c r="BB10009" s="164">
        <v>83.471000000000004</v>
      </c>
      <c r="BC10009" s="82">
        <f t="shared" si="173"/>
        <v>100.99991</v>
      </c>
    </row>
    <row r="10010" spans="53:55" x14ac:dyDescent="0.25">
      <c r="BA10010" s="164" t="s">
        <v>10382</v>
      </c>
      <c r="BB10010" s="164">
        <v>71.073999999999998</v>
      </c>
      <c r="BC10010" s="82">
        <f t="shared" si="173"/>
        <v>85.999539999999996</v>
      </c>
    </row>
    <row r="10011" spans="53:55" x14ac:dyDescent="0.25">
      <c r="BA10011" s="164" t="s">
        <v>10383</v>
      </c>
      <c r="BB10011" s="164">
        <v>54.545000000000002</v>
      </c>
      <c r="BC10011" s="82">
        <f t="shared" si="173"/>
        <v>65.999449999999996</v>
      </c>
    </row>
    <row r="10012" spans="53:55" x14ac:dyDescent="0.25">
      <c r="BA10012" s="164" t="s">
        <v>10384</v>
      </c>
      <c r="BB10012" s="164">
        <v>44.628</v>
      </c>
      <c r="BC10012" s="82">
        <f t="shared" si="173"/>
        <v>53.999879999999997</v>
      </c>
    </row>
    <row r="10013" spans="53:55" x14ac:dyDescent="0.25">
      <c r="BA10013" s="164" t="s">
        <v>10385</v>
      </c>
      <c r="BB10013" s="164">
        <v>128.92599999999999</v>
      </c>
      <c r="BC10013" s="82">
        <f t="shared" si="173"/>
        <v>156.00045999999998</v>
      </c>
    </row>
    <row r="10014" spans="53:55" x14ac:dyDescent="0.25">
      <c r="BA10014" s="164" t="s">
        <v>10386</v>
      </c>
      <c r="BB10014" s="164">
        <v>585.95000000000005</v>
      </c>
      <c r="BC10014" s="82">
        <f t="shared" si="173"/>
        <v>708.99950000000001</v>
      </c>
    </row>
    <row r="10015" spans="53:55" x14ac:dyDescent="0.25">
      <c r="BA10015" s="164" t="s">
        <v>10387</v>
      </c>
      <c r="BB10015" s="164">
        <v>542.149</v>
      </c>
      <c r="BC10015" s="82">
        <f t="shared" si="173"/>
        <v>656.00028999999995</v>
      </c>
    </row>
    <row r="10016" spans="53:55" x14ac:dyDescent="0.25">
      <c r="BA10016" s="164" t="s">
        <v>10388</v>
      </c>
      <c r="BB10016" s="164">
        <v>95.040999999999997</v>
      </c>
      <c r="BC10016" s="82">
        <f t="shared" si="173"/>
        <v>114.99960999999999</v>
      </c>
    </row>
    <row r="10017" spans="53:55" x14ac:dyDescent="0.25">
      <c r="BA10017" s="164" t="s">
        <v>10389</v>
      </c>
      <c r="BB10017" s="164">
        <v>49.587000000000003</v>
      </c>
      <c r="BC10017" s="82">
        <f t="shared" si="173"/>
        <v>60.00027</v>
      </c>
    </row>
    <row r="10018" spans="53:55" x14ac:dyDescent="0.25">
      <c r="BA10018" s="164" t="s">
        <v>10390</v>
      </c>
      <c r="BB10018" s="164">
        <v>245.45500000000001</v>
      </c>
      <c r="BC10018" s="82">
        <f t="shared" si="173"/>
        <v>297.00055000000003</v>
      </c>
    </row>
    <row r="10019" spans="53:55" x14ac:dyDescent="0.25">
      <c r="BA10019" s="164" t="s">
        <v>10391</v>
      </c>
      <c r="BB10019" s="164">
        <v>577.68600000000004</v>
      </c>
      <c r="BC10019" s="82">
        <f t="shared" si="173"/>
        <v>699.00006000000008</v>
      </c>
    </row>
    <row r="10020" spans="53:55" x14ac:dyDescent="0.25">
      <c r="BA10020" s="164" t="s">
        <v>10392</v>
      </c>
      <c r="BB10020" s="164">
        <v>233.05799999999999</v>
      </c>
      <c r="BC10020" s="82">
        <f t="shared" si="173"/>
        <v>282.00018</v>
      </c>
    </row>
    <row r="10021" spans="53:55" x14ac:dyDescent="0.25">
      <c r="BA10021" s="164" t="s">
        <v>10393</v>
      </c>
      <c r="BB10021" s="164">
        <v>528.92600000000004</v>
      </c>
      <c r="BC10021" s="82">
        <f t="shared" si="173"/>
        <v>640.00046000000009</v>
      </c>
    </row>
    <row r="10022" spans="53:55" x14ac:dyDescent="0.25">
      <c r="BA10022" s="164" t="s">
        <v>10394</v>
      </c>
      <c r="BB10022" s="164">
        <v>112.39700000000001</v>
      </c>
      <c r="BC10022" s="82">
        <f t="shared" si="173"/>
        <v>136.00037</v>
      </c>
    </row>
    <row r="10023" spans="53:55" x14ac:dyDescent="0.25">
      <c r="BA10023" s="164" t="s">
        <v>10395</v>
      </c>
      <c r="BB10023" s="164">
        <v>73.554000000000002</v>
      </c>
      <c r="BC10023" s="82">
        <f t="shared" si="173"/>
        <v>89.000339999999994</v>
      </c>
    </row>
    <row r="10024" spans="53:55" x14ac:dyDescent="0.25">
      <c r="BA10024" s="164" t="s">
        <v>10396</v>
      </c>
      <c r="BB10024" s="164">
        <v>71.900999999999996</v>
      </c>
      <c r="BC10024" s="82">
        <f t="shared" si="173"/>
        <v>87.000209999999996</v>
      </c>
    </row>
    <row r="10025" spans="53:55" x14ac:dyDescent="0.25">
      <c r="BA10025" s="164" t="s">
        <v>10397</v>
      </c>
      <c r="BB10025" s="164">
        <v>80.992000000000004</v>
      </c>
      <c r="BC10025" s="82">
        <f t="shared" si="173"/>
        <v>98.000320000000002</v>
      </c>
    </row>
    <row r="10026" spans="53:55" x14ac:dyDescent="0.25">
      <c r="BA10026" s="164" t="s">
        <v>10398</v>
      </c>
      <c r="BB10026" s="164">
        <v>103.306</v>
      </c>
      <c r="BC10026" s="82">
        <f t="shared" si="173"/>
        <v>125.00026</v>
      </c>
    </row>
    <row r="10027" spans="53:55" x14ac:dyDescent="0.25">
      <c r="BA10027" s="164" t="s">
        <v>10399</v>
      </c>
      <c r="BB10027" s="164">
        <v>103.3</v>
      </c>
      <c r="BC10027" s="82">
        <f t="shared" si="173"/>
        <v>124.99299999999999</v>
      </c>
    </row>
    <row r="10028" spans="53:55" x14ac:dyDescent="0.25">
      <c r="BA10028" s="164" t="s">
        <v>10400</v>
      </c>
      <c r="BB10028" s="164">
        <v>114.04</v>
      </c>
      <c r="BC10028" s="82">
        <f t="shared" si="173"/>
        <v>137.98840000000001</v>
      </c>
    </row>
    <row r="10029" spans="53:55" x14ac:dyDescent="0.25">
      <c r="BA10029" s="164" t="s">
        <v>10401</v>
      </c>
      <c r="BB10029" s="164">
        <v>112.39700000000001</v>
      </c>
      <c r="BC10029" s="82">
        <f t="shared" si="173"/>
        <v>136.00037</v>
      </c>
    </row>
    <row r="10030" spans="53:55" x14ac:dyDescent="0.25">
      <c r="BA10030" s="164" t="s">
        <v>10402</v>
      </c>
      <c r="BB10030" s="164">
        <v>119.83499999999999</v>
      </c>
      <c r="BC10030" s="82">
        <f t="shared" si="173"/>
        <v>145.00035</v>
      </c>
    </row>
    <row r="10031" spans="53:55" x14ac:dyDescent="0.25">
      <c r="BA10031" s="164" t="s">
        <v>10403</v>
      </c>
      <c r="BB10031" s="164">
        <v>123.967</v>
      </c>
      <c r="BC10031" s="82">
        <f t="shared" si="173"/>
        <v>150.00006999999999</v>
      </c>
    </row>
    <row r="10032" spans="53:55" x14ac:dyDescent="0.25">
      <c r="BA10032" s="164" t="s">
        <v>10404</v>
      </c>
      <c r="BB10032" s="164">
        <v>132.23099999999999</v>
      </c>
      <c r="BC10032" s="82">
        <f t="shared" si="173"/>
        <v>159.99950999999999</v>
      </c>
    </row>
    <row r="10033" spans="53:55" x14ac:dyDescent="0.25">
      <c r="BA10033" s="164" t="s">
        <v>10405</v>
      </c>
      <c r="BB10033" s="164">
        <v>714.87599999999998</v>
      </c>
      <c r="BC10033" s="82">
        <f t="shared" si="173"/>
        <v>864.99995999999999</v>
      </c>
    </row>
    <row r="10034" spans="53:55" x14ac:dyDescent="0.25">
      <c r="BA10034" s="164" t="s">
        <v>10406</v>
      </c>
      <c r="BB10034" s="164">
        <v>784.298</v>
      </c>
      <c r="BC10034" s="82">
        <f t="shared" si="173"/>
        <v>949.00058000000001</v>
      </c>
    </row>
    <row r="10035" spans="53:55" x14ac:dyDescent="0.25">
      <c r="BA10035" s="164" t="s">
        <v>10407</v>
      </c>
      <c r="BB10035" s="164">
        <v>869.42100000000005</v>
      </c>
      <c r="BC10035" s="82">
        <f t="shared" si="173"/>
        <v>1051.9994100000001</v>
      </c>
    </row>
    <row r="10036" spans="53:55" x14ac:dyDescent="0.25">
      <c r="BA10036" s="164" t="s">
        <v>10408</v>
      </c>
      <c r="BB10036" s="164">
        <v>774.38</v>
      </c>
      <c r="BC10036" s="82">
        <f t="shared" si="173"/>
        <v>936.99979999999994</v>
      </c>
    </row>
    <row r="10037" spans="53:55" x14ac:dyDescent="0.25">
      <c r="BA10037" s="164" t="s">
        <v>10409</v>
      </c>
      <c r="BB10037" s="164">
        <v>861.98299999999995</v>
      </c>
      <c r="BC10037" s="82">
        <f t="shared" si="173"/>
        <v>1042.9994299999998</v>
      </c>
    </row>
    <row r="10038" spans="53:55" x14ac:dyDescent="0.25">
      <c r="BA10038" s="164" t="s">
        <v>10410</v>
      </c>
      <c r="BB10038" s="164">
        <v>962.81</v>
      </c>
      <c r="BC10038" s="82">
        <f t="shared" si="173"/>
        <v>1165.0001</v>
      </c>
    </row>
    <row r="10039" spans="53:55" x14ac:dyDescent="0.25">
      <c r="BA10039" s="164" t="s">
        <v>10411</v>
      </c>
      <c r="BB10039" s="164">
        <v>776.86</v>
      </c>
      <c r="BC10039" s="82">
        <f t="shared" si="173"/>
        <v>940.00059999999996</v>
      </c>
    </row>
    <row r="10040" spans="53:55" x14ac:dyDescent="0.25">
      <c r="BA10040" s="164" t="s">
        <v>10412</v>
      </c>
      <c r="BB10040" s="164">
        <v>865.28899999999999</v>
      </c>
      <c r="BC10040" s="82">
        <f t="shared" si="173"/>
        <v>1046.9996899999999</v>
      </c>
    </row>
    <row r="10041" spans="53:55" x14ac:dyDescent="0.25">
      <c r="BA10041" s="164" t="s">
        <v>10413</v>
      </c>
      <c r="BB10041" s="164">
        <v>966.11599999999999</v>
      </c>
      <c r="BC10041" s="82">
        <f t="shared" si="173"/>
        <v>1169.00036</v>
      </c>
    </row>
    <row r="10042" spans="53:55" x14ac:dyDescent="0.25">
      <c r="BA10042" s="164" t="s">
        <v>10414</v>
      </c>
      <c r="BB10042" s="164">
        <v>776.86</v>
      </c>
      <c r="BC10042" s="82">
        <f t="shared" si="173"/>
        <v>940.00059999999996</v>
      </c>
    </row>
    <row r="10043" spans="53:55" x14ac:dyDescent="0.25">
      <c r="BA10043" s="164" t="s">
        <v>10415</v>
      </c>
      <c r="BB10043" s="164">
        <v>865.28899999999999</v>
      </c>
      <c r="BC10043" s="82">
        <f t="shared" si="173"/>
        <v>1046.9996899999999</v>
      </c>
    </row>
    <row r="10044" spans="53:55" x14ac:dyDescent="0.25">
      <c r="BA10044" s="164" t="s">
        <v>10416</v>
      </c>
      <c r="BB10044" s="164">
        <v>966.11599999999999</v>
      </c>
      <c r="BC10044" s="82">
        <f t="shared" si="173"/>
        <v>1169.00036</v>
      </c>
    </row>
    <row r="10045" spans="53:55" x14ac:dyDescent="0.25">
      <c r="BA10045" s="164" t="s">
        <v>10417</v>
      </c>
      <c r="BB10045" s="164">
        <v>776.86</v>
      </c>
      <c r="BC10045" s="82">
        <f t="shared" si="173"/>
        <v>940.00059999999996</v>
      </c>
    </row>
    <row r="10046" spans="53:55" x14ac:dyDescent="0.25">
      <c r="BA10046" s="164" t="s">
        <v>10418</v>
      </c>
      <c r="BB10046" s="164">
        <v>865.28899999999999</v>
      </c>
      <c r="BC10046" s="82">
        <f t="shared" si="173"/>
        <v>1046.9996899999999</v>
      </c>
    </row>
    <row r="10047" spans="53:55" x14ac:dyDescent="0.25">
      <c r="BA10047" s="164" t="s">
        <v>10419</v>
      </c>
      <c r="BB10047" s="164">
        <v>966.11599999999999</v>
      </c>
      <c r="BC10047" s="82">
        <f t="shared" si="173"/>
        <v>1169.00036</v>
      </c>
    </row>
    <row r="10048" spans="53:55" x14ac:dyDescent="0.25">
      <c r="BA10048" s="164" t="s">
        <v>10420</v>
      </c>
      <c r="BB10048" s="164">
        <v>913.22299999999996</v>
      </c>
      <c r="BC10048" s="82">
        <f t="shared" si="173"/>
        <v>1104.99983</v>
      </c>
    </row>
    <row r="10049" spans="53:55" x14ac:dyDescent="0.25">
      <c r="BA10049" s="164" t="s">
        <v>10421</v>
      </c>
      <c r="BB10049" s="164">
        <v>1032.231</v>
      </c>
      <c r="BC10049" s="82">
        <f t="shared" si="173"/>
        <v>1248.9995099999999</v>
      </c>
    </row>
    <row r="10050" spans="53:55" x14ac:dyDescent="0.25">
      <c r="BA10050" s="164" t="s">
        <v>10422</v>
      </c>
      <c r="BB10050" s="164">
        <v>982.64499999999998</v>
      </c>
      <c r="BC10050" s="82">
        <f t="shared" si="173"/>
        <v>1189.00045</v>
      </c>
    </row>
    <row r="10051" spans="53:55" x14ac:dyDescent="0.25">
      <c r="BA10051" s="164" t="s">
        <v>10423</v>
      </c>
      <c r="BB10051" s="164">
        <v>1119.008</v>
      </c>
      <c r="BC10051" s="82">
        <f t="shared" ref="BC10051:BC10114" si="174">BB10051*1.21</f>
        <v>1353.9996799999999</v>
      </c>
    </row>
    <row r="10052" spans="53:55" x14ac:dyDescent="0.25">
      <c r="BA10052" s="164" t="s">
        <v>10424</v>
      </c>
      <c r="BB10052" s="164">
        <v>995.04100000000005</v>
      </c>
      <c r="BC10052" s="82">
        <f t="shared" si="174"/>
        <v>1203.9996100000001</v>
      </c>
    </row>
    <row r="10053" spans="53:55" x14ac:dyDescent="0.25">
      <c r="BA10053" s="164" t="s">
        <v>10425</v>
      </c>
      <c r="BB10053" s="164">
        <v>1106.6120000000001</v>
      </c>
      <c r="BC10053" s="82">
        <f t="shared" si="174"/>
        <v>1339.0005200000001</v>
      </c>
    </row>
    <row r="10054" spans="53:55" x14ac:dyDescent="0.25">
      <c r="BA10054" s="164" t="s">
        <v>10426</v>
      </c>
      <c r="BB10054" s="164">
        <v>995.04100000000005</v>
      </c>
      <c r="BC10054" s="82">
        <f t="shared" si="174"/>
        <v>1203.9996100000001</v>
      </c>
    </row>
    <row r="10055" spans="53:55" x14ac:dyDescent="0.25">
      <c r="BA10055" s="164" t="s">
        <v>10427</v>
      </c>
      <c r="BB10055" s="164">
        <v>1119.008</v>
      </c>
      <c r="BC10055" s="82">
        <f t="shared" si="174"/>
        <v>1353.9996799999999</v>
      </c>
    </row>
    <row r="10056" spans="53:55" x14ac:dyDescent="0.25">
      <c r="BA10056" s="164" t="s">
        <v>10428</v>
      </c>
      <c r="BB10056" s="164">
        <v>984.298</v>
      </c>
      <c r="BC10056" s="82">
        <f t="shared" si="174"/>
        <v>1191.0005799999999</v>
      </c>
    </row>
    <row r="10057" spans="53:55" x14ac:dyDescent="0.25">
      <c r="BA10057" s="164" t="s">
        <v>10429</v>
      </c>
      <c r="BB10057" s="164">
        <v>1119.008</v>
      </c>
      <c r="BC10057" s="82">
        <f t="shared" si="174"/>
        <v>1353.9996799999999</v>
      </c>
    </row>
    <row r="10058" spans="53:55" x14ac:dyDescent="0.25">
      <c r="BA10058" s="164" t="s">
        <v>10430</v>
      </c>
      <c r="BB10058" s="164">
        <v>608.26400000000001</v>
      </c>
      <c r="BC10058" s="82">
        <f t="shared" si="174"/>
        <v>735.99943999999994</v>
      </c>
    </row>
    <row r="10059" spans="53:55" x14ac:dyDescent="0.25">
      <c r="BA10059" s="164" t="s">
        <v>10431</v>
      </c>
      <c r="BB10059" s="164">
        <v>670.24800000000005</v>
      </c>
      <c r="BC10059" s="82">
        <f t="shared" si="174"/>
        <v>811.00008000000003</v>
      </c>
    </row>
    <row r="10060" spans="53:55" x14ac:dyDescent="0.25">
      <c r="BA10060" s="164" t="s">
        <v>10432</v>
      </c>
      <c r="BB10060" s="164">
        <v>671.90099999999995</v>
      </c>
      <c r="BC10060" s="82">
        <f t="shared" si="174"/>
        <v>813.00020999999992</v>
      </c>
    </row>
    <row r="10061" spans="53:55" x14ac:dyDescent="0.25">
      <c r="BA10061" s="164" t="s">
        <v>10433</v>
      </c>
      <c r="BB10061" s="164">
        <v>758.678</v>
      </c>
      <c r="BC10061" s="82">
        <f t="shared" si="174"/>
        <v>918.00037999999995</v>
      </c>
    </row>
    <row r="10062" spans="53:55" x14ac:dyDescent="0.25">
      <c r="BA10062" s="164" t="s">
        <v>10434</v>
      </c>
      <c r="BB10062" s="164">
        <v>662.81</v>
      </c>
      <c r="BC10062" s="82">
        <f t="shared" si="174"/>
        <v>802.00009999999986</v>
      </c>
    </row>
    <row r="10063" spans="53:55" x14ac:dyDescent="0.25">
      <c r="BA10063" s="164" t="s">
        <v>10435</v>
      </c>
      <c r="BB10063" s="164">
        <v>750.41300000000001</v>
      </c>
      <c r="BC10063" s="82">
        <f t="shared" si="174"/>
        <v>907.99973</v>
      </c>
    </row>
    <row r="10064" spans="53:55" x14ac:dyDescent="0.25">
      <c r="BA10064" s="164" t="s">
        <v>10436</v>
      </c>
      <c r="BB10064" s="164">
        <v>661.98299999999995</v>
      </c>
      <c r="BC10064" s="82">
        <f t="shared" si="174"/>
        <v>800.99942999999996</v>
      </c>
    </row>
    <row r="10065" spans="53:55" x14ac:dyDescent="0.25">
      <c r="BA10065" s="164" t="s">
        <v>10437</v>
      </c>
      <c r="BB10065" s="164">
        <v>750.41300000000001</v>
      </c>
      <c r="BC10065" s="82">
        <f t="shared" si="174"/>
        <v>907.99973</v>
      </c>
    </row>
    <row r="10066" spans="53:55" x14ac:dyDescent="0.25">
      <c r="BA10066" s="164" t="s">
        <v>10438</v>
      </c>
      <c r="BB10066" s="164">
        <v>661.98299999999995</v>
      </c>
      <c r="BC10066" s="82">
        <f t="shared" si="174"/>
        <v>800.99942999999996</v>
      </c>
    </row>
    <row r="10067" spans="53:55" x14ac:dyDescent="0.25">
      <c r="BA10067" s="164" t="s">
        <v>10439</v>
      </c>
      <c r="BB10067" s="164">
        <v>750.41300000000001</v>
      </c>
      <c r="BC10067" s="82">
        <f t="shared" si="174"/>
        <v>907.99973</v>
      </c>
    </row>
    <row r="10068" spans="53:55" x14ac:dyDescent="0.25">
      <c r="BA10068" s="164" t="s">
        <v>10440</v>
      </c>
      <c r="BB10068" s="164">
        <v>189.256</v>
      </c>
      <c r="BC10068" s="82">
        <f t="shared" si="174"/>
        <v>228.99975999999998</v>
      </c>
    </row>
    <row r="10069" spans="53:55" x14ac:dyDescent="0.25">
      <c r="BA10069" s="164" t="s">
        <v>10441</v>
      </c>
      <c r="BB10069" s="164">
        <v>430.57900000000001</v>
      </c>
      <c r="BC10069" s="82">
        <f t="shared" si="174"/>
        <v>521.00058999999999</v>
      </c>
    </row>
    <row r="10070" spans="53:55" x14ac:dyDescent="0.25">
      <c r="BA10070" s="164" t="s">
        <v>10442</v>
      </c>
      <c r="BB10070" s="164">
        <v>533.88400000000001</v>
      </c>
      <c r="BC10070" s="82">
        <f t="shared" si="174"/>
        <v>645.99964</v>
      </c>
    </row>
    <row r="10071" spans="53:55" x14ac:dyDescent="0.25">
      <c r="BA10071" s="164" t="s">
        <v>10443</v>
      </c>
      <c r="BB10071" s="164">
        <v>418.18200000000002</v>
      </c>
      <c r="BC10071" s="82">
        <f t="shared" si="174"/>
        <v>506.00022000000001</v>
      </c>
    </row>
    <row r="10072" spans="53:55" x14ac:dyDescent="0.25">
      <c r="BA10072" s="164" t="s">
        <v>10444</v>
      </c>
      <c r="BB10072" s="164">
        <v>652.89300000000003</v>
      </c>
      <c r="BC10072" s="82">
        <f t="shared" si="174"/>
        <v>790.00053000000003</v>
      </c>
    </row>
    <row r="10073" spans="53:55" x14ac:dyDescent="0.25">
      <c r="BA10073" s="164" t="s">
        <v>10445</v>
      </c>
      <c r="BB10073" s="164">
        <v>532.23099999999999</v>
      </c>
      <c r="BC10073" s="82">
        <f t="shared" si="174"/>
        <v>643.99950999999999</v>
      </c>
    </row>
    <row r="10074" spans="53:55" x14ac:dyDescent="0.25">
      <c r="BA10074" s="164" t="s">
        <v>10446</v>
      </c>
      <c r="BB10074" s="164">
        <v>538.84299999999996</v>
      </c>
      <c r="BC10074" s="82">
        <f t="shared" si="174"/>
        <v>652.00002999999992</v>
      </c>
    </row>
    <row r="10075" spans="53:55" x14ac:dyDescent="0.25">
      <c r="BA10075" s="164" t="s">
        <v>10447</v>
      </c>
      <c r="BB10075" s="164">
        <v>784.298</v>
      </c>
      <c r="BC10075" s="82">
        <f t="shared" si="174"/>
        <v>949.00058000000001</v>
      </c>
    </row>
    <row r="10076" spans="53:55" x14ac:dyDescent="0.25">
      <c r="BA10076" s="164" t="s">
        <v>10448</v>
      </c>
      <c r="BB10076" s="164">
        <v>585.95000000000005</v>
      </c>
      <c r="BC10076" s="82">
        <f t="shared" si="174"/>
        <v>708.99950000000001</v>
      </c>
    </row>
    <row r="10077" spans="53:55" x14ac:dyDescent="0.25">
      <c r="BA10077" s="164" t="s">
        <v>10449</v>
      </c>
      <c r="BB10077" s="164">
        <v>454.54500000000002</v>
      </c>
      <c r="BC10077" s="82">
        <f t="shared" si="174"/>
        <v>549.99945000000002</v>
      </c>
    </row>
    <row r="10078" spans="53:55" x14ac:dyDescent="0.25">
      <c r="BA10078" s="164" t="s">
        <v>10450</v>
      </c>
      <c r="BB10078" s="164">
        <v>546.28099999999995</v>
      </c>
      <c r="BC10078" s="82">
        <f t="shared" si="174"/>
        <v>661.00000999999997</v>
      </c>
    </row>
    <row r="10079" spans="53:55" x14ac:dyDescent="0.25">
      <c r="BA10079" s="164" t="s">
        <v>10451</v>
      </c>
      <c r="BB10079" s="164">
        <v>677.68600000000004</v>
      </c>
      <c r="BC10079" s="82">
        <f t="shared" si="174"/>
        <v>820.00005999999996</v>
      </c>
    </row>
    <row r="10080" spans="53:55" x14ac:dyDescent="0.25">
      <c r="BA10080" s="164" t="s">
        <v>10452</v>
      </c>
      <c r="BB10080" s="164">
        <v>776.03300000000002</v>
      </c>
      <c r="BC10080" s="82">
        <f t="shared" si="174"/>
        <v>938.99992999999995</v>
      </c>
    </row>
    <row r="10081" spans="53:55" x14ac:dyDescent="0.25">
      <c r="BA10081" s="164" t="s">
        <v>10453</v>
      </c>
      <c r="BB10081" s="164">
        <v>696.69399999999996</v>
      </c>
      <c r="BC10081" s="82">
        <f t="shared" si="174"/>
        <v>842.99973999999997</v>
      </c>
    </row>
    <row r="10082" spans="53:55" x14ac:dyDescent="0.25">
      <c r="BA10082" s="164" t="s">
        <v>10454</v>
      </c>
      <c r="BB10082" s="164">
        <v>794.21500000000003</v>
      </c>
      <c r="BC10082" s="82">
        <f t="shared" si="174"/>
        <v>961.00014999999996</v>
      </c>
    </row>
    <row r="10083" spans="53:55" x14ac:dyDescent="0.25">
      <c r="BA10083" s="164" t="s">
        <v>10455</v>
      </c>
      <c r="BB10083" s="164">
        <v>705.78499999999997</v>
      </c>
      <c r="BC10083" s="82">
        <f t="shared" si="174"/>
        <v>853.99984999999992</v>
      </c>
    </row>
    <row r="10084" spans="53:55" x14ac:dyDescent="0.25">
      <c r="BA10084" s="164" t="s">
        <v>10456</v>
      </c>
      <c r="BB10084" s="164">
        <v>804.13199999999995</v>
      </c>
      <c r="BC10084" s="82">
        <f t="shared" si="174"/>
        <v>972.99971999999991</v>
      </c>
    </row>
    <row r="10085" spans="53:55" x14ac:dyDescent="0.25">
      <c r="BA10085" s="164" t="s">
        <v>10457</v>
      </c>
      <c r="BB10085" s="164">
        <v>221.488</v>
      </c>
      <c r="BC10085" s="82">
        <f t="shared" si="174"/>
        <v>268.00047999999998</v>
      </c>
    </row>
    <row r="10086" spans="53:55" x14ac:dyDescent="0.25">
      <c r="BA10086" s="164" t="s">
        <v>10458</v>
      </c>
      <c r="BB10086" s="164">
        <v>238.84299999999999</v>
      </c>
      <c r="BC10086" s="82">
        <f t="shared" si="174"/>
        <v>289.00002999999998</v>
      </c>
    </row>
    <row r="10087" spans="53:55" x14ac:dyDescent="0.25">
      <c r="BA10087" s="164" t="s">
        <v>10459</v>
      </c>
      <c r="BB10087" s="164">
        <v>272.73</v>
      </c>
      <c r="BC10087" s="82">
        <f t="shared" si="174"/>
        <v>330.00330000000002</v>
      </c>
    </row>
    <row r="10088" spans="53:55" x14ac:dyDescent="0.25">
      <c r="BA10088" s="164" t="s">
        <v>10460</v>
      </c>
      <c r="BB10088" s="164">
        <v>285.12</v>
      </c>
      <c r="BC10088" s="82">
        <f t="shared" si="174"/>
        <v>344.99520000000001</v>
      </c>
    </row>
    <row r="10089" spans="53:55" x14ac:dyDescent="0.25">
      <c r="BA10089" s="164" t="s">
        <v>10461</v>
      </c>
      <c r="BB10089" s="164">
        <v>318.18</v>
      </c>
      <c r="BC10089" s="82">
        <f t="shared" si="174"/>
        <v>384.99779999999998</v>
      </c>
    </row>
    <row r="10090" spans="53:55" x14ac:dyDescent="0.25">
      <c r="BA10090" s="164" t="s">
        <v>10462</v>
      </c>
      <c r="BB10090" s="164">
        <v>371.07400000000001</v>
      </c>
      <c r="BC10090" s="82">
        <f t="shared" si="174"/>
        <v>448.99954000000002</v>
      </c>
    </row>
    <row r="10091" spans="53:55" x14ac:dyDescent="0.25">
      <c r="BA10091" s="164" t="s">
        <v>10463</v>
      </c>
      <c r="BB10091" s="164">
        <v>275.20699999999999</v>
      </c>
      <c r="BC10091" s="82">
        <f t="shared" si="174"/>
        <v>333.00047000000001</v>
      </c>
    </row>
    <row r="10092" spans="53:55" x14ac:dyDescent="0.25">
      <c r="BA10092" s="164" t="s">
        <v>10464</v>
      </c>
      <c r="BB10092" s="164">
        <v>588.42999999999995</v>
      </c>
      <c r="BC10092" s="82">
        <f t="shared" si="174"/>
        <v>712.00029999999992</v>
      </c>
    </row>
    <row r="10093" spans="53:55" x14ac:dyDescent="0.25">
      <c r="BA10093" s="164" t="s">
        <v>10465</v>
      </c>
      <c r="BB10093" s="164">
        <v>598.34699999999998</v>
      </c>
      <c r="BC10093" s="82">
        <f t="shared" si="174"/>
        <v>723.99986999999999</v>
      </c>
    </row>
    <row r="10094" spans="53:55" x14ac:dyDescent="0.25">
      <c r="BA10094" s="164" t="s">
        <v>10466</v>
      </c>
      <c r="BB10094" s="164">
        <v>607.43799999999999</v>
      </c>
      <c r="BC10094" s="82">
        <f t="shared" si="174"/>
        <v>734.99997999999994</v>
      </c>
    </row>
    <row r="10095" spans="53:55" x14ac:dyDescent="0.25">
      <c r="BA10095" s="164" t="s">
        <v>10467</v>
      </c>
      <c r="BB10095" s="164">
        <v>626.44600000000003</v>
      </c>
      <c r="BC10095" s="82">
        <f t="shared" si="174"/>
        <v>757.99966000000006</v>
      </c>
    </row>
    <row r="10096" spans="53:55" x14ac:dyDescent="0.25">
      <c r="BA10096" s="164" t="s">
        <v>10468</v>
      </c>
      <c r="BB10096" s="164">
        <v>598.34699999999998</v>
      </c>
      <c r="BC10096" s="82">
        <f t="shared" si="174"/>
        <v>723.99986999999999</v>
      </c>
    </row>
    <row r="10097" spans="53:55" x14ac:dyDescent="0.25">
      <c r="BA10097" s="164" t="s">
        <v>10469</v>
      </c>
      <c r="BB10097" s="164">
        <v>472.72699999999998</v>
      </c>
      <c r="BC10097" s="82">
        <f t="shared" si="174"/>
        <v>571.99966999999992</v>
      </c>
    </row>
    <row r="10098" spans="53:55" x14ac:dyDescent="0.25">
      <c r="BA10098" s="164" t="s">
        <v>10470</v>
      </c>
      <c r="BB10098" s="164">
        <v>490.08300000000003</v>
      </c>
      <c r="BC10098" s="82">
        <f t="shared" si="174"/>
        <v>593.00043000000005</v>
      </c>
    </row>
    <row r="10099" spans="53:55" x14ac:dyDescent="0.25">
      <c r="BA10099" s="164" t="s">
        <v>10471</v>
      </c>
      <c r="BB10099" s="164">
        <v>526.44600000000003</v>
      </c>
      <c r="BC10099" s="82">
        <f t="shared" si="174"/>
        <v>636.99966000000006</v>
      </c>
    </row>
    <row r="10100" spans="53:55" x14ac:dyDescent="0.25">
      <c r="BA10100" s="164" t="s">
        <v>10472</v>
      </c>
      <c r="BB10100" s="164">
        <v>511.57</v>
      </c>
      <c r="BC10100" s="82">
        <f t="shared" si="174"/>
        <v>618.99969999999996</v>
      </c>
    </row>
    <row r="10101" spans="53:55" x14ac:dyDescent="0.25">
      <c r="BA10101" s="164" t="s">
        <v>10473</v>
      </c>
      <c r="BB10101" s="164">
        <v>511.57</v>
      </c>
      <c r="BC10101" s="82">
        <f t="shared" si="174"/>
        <v>618.99969999999996</v>
      </c>
    </row>
    <row r="10102" spans="53:55" x14ac:dyDescent="0.25">
      <c r="BA10102" s="164" t="s">
        <v>10474</v>
      </c>
      <c r="BB10102" s="164">
        <v>525.62</v>
      </c>
      <c r="BC10102" s="82">
        <f t="shared" si="174"/>
        <v>636.00019999999995</v>
      </c>
    </row>
    <row r="10103" spans="53:55" x14ac:dyDescent="0.25">
      <c r="BA10103" s="164" t="s">
        <v>10475</v>
      </c>
      <c r="BB10103" s="164">
        <v>525.62</v>
      </c>
      <c r="BC10103" s="82">
        <f t="shared" si="174"/>
        <v>636.00019999999995</v>
      </c>
    </row>
    <row r="10104" spans="53:55" x14ac:dyDescent="0.25">
      <c r="BA10104" s="164" t="s">
        <v>10476</v>
      </c>
      <c r="BB10104" s="164">
        <v>566.11599999999999</v>
      </c>
      <c r="BC10104" s="82">
        <f t="shared" si="174"/>
        <v>685.00036</v>
      </c>
    </row>
    <row r="10105" spans="53:55" x14ac:dyDescent="0.25">
      <c r="BA10105" s="164" t="s">
        <v>10477</v>
      </c>
      <c r="BB10105" s="164">
        <v>566.11599999999999</v>
      </c>
      <c r="BC10105" s="82">
        <f t="shared" si="174"/>
        <v>685.00036</v>
      </c>
    </row>
    <row r="10106" spans="53:55" x14ac:dyDescent="0.25">
      <c r="BA10106" s="164" t="s">
        <v>10478</v>
      </c>
      <c r="BB10106" s="164">
        <v>702.47900000000004</v>
      </c>
      <c r="BC10106" s="82">
        <f t="shared" si="174"/>
        <v>849.99959000000001</v>
      </c>
    </row>
    <row r="10107" spans="53:55" x14ac:dyDescent="0.25">
      <c r="BA10107" s="164" t="s">
        <v>10479</v>
      </c>
      <c r="BB10107" s="164">
        <v>702.47900000000004</v>
      </c>
      <c r="BC10107" s="82">
        <f t="shared" si="174"/>
        <v>849.99959000000001</v>
      </c>
    </row>
    <row r="10108" spans="53:55" x14ac:dyDescent="0.25">
      <c r="BA10108" s="164" t="s">
        <v>10480</v>
      </c>
      <c r="BB10108" s="164">
        <v>721.48800000000006</v>
      </c>
      <c r="BC10108" s="82">
        <f t="shared" si="174"/>
        <v>873.00048000000004</v>
      </c>
    </row>
    <row r="10109" spans="53:55" x14ac:dyDescent="0.25">
      <c r="BA10109" s="164" t="s">
        <v>10481</v>
      </c>
      <c r="BB10109" s="164">
        <v>721.48800000000006</v>
      </c>
      <c r="BC10109" s="82">
        <f t="shared" si="174"/>
        <v>873.00048000000004</v>
      </c>
    </row>
    <row r="10110" spans="53:55" x14ac:dyDescent="0.25">
      <c r="BA10110" s="164" t="s">
        <v>10482</v>
      </c>
      <c r="BB10110" s="164">
        <v>816.529</v>
      </c>
      <c r="BC10110" s="82">
        <f t="shared" si="174"/>
        <v>988.00009</v>
      </c>
    </row>
    <row r="10111" spans="53:55" x14ac:dyDescent="0.25">
      <c r="BA10111" s="164" t="s">
        <v>10483</v>
      </c>
      <c r="BB10111" s="164">
        <v>816.529</v>
      </c>
      <c r="BC10111" s="82">
        <f t="shared" si="174"/>
        <v>988.00009</v>
      </c>
    </row>
    <row r="10112" spans="53:55" x14ac:dyDescent="0.25">
      <c r="BA10112" s="164" t="s">
        <v>10484</v>
      </c>
      <c r="BB10112" s="164">
        <v>122.31399999999999</v>
      </c>
      <c r="BC10112" s="82">
        <f t="shared" si="174"/>
        <v>147.99993999999998</v>
      </c>
    </row>
    <row r="10113" spans="53:55" x14ac:dyDescent="0.25">
      <c r="BA10113" s="164" t="s">
        <v>10485</v>
      </c>
      <c r="BB10113" s="164">
        <v>98.346999999999994</v>
      </c>
      <c r="BC10113" s="82">
        <f t="shared" si="174"/>
        <v>118.99986999999999</v>
      </c>
    </row>
    <row r="10114" spans="53:55" x14ac:dyDescent="0.25">
      <c r="BA10114" s="164" t="s">
        <v>10486</v>
      </c>
      <c r="BB10114" s="164">
        <v>123.14</v>
      </c>
      <c r="BC10114" s="82">
        <f t="shared" si="174"/>
        <v>148.99940000000001</v>
      </c>
    </row>
    <row r="10115" spans="53:55" x14ac:dyDescent="0.25">
      <c r="BA10115" s="164" t="s">
        <v>10487</v>
      </c>
      <c r="BB10115" s="164">
        <v>223.14</v>
      </c>
      <c r="BC10115" s="82">
        <f t="shared" ref="BC10115:BC10178" si="175">BB10115*1.21</f>
        <v>269.99939999999998</v>
      </c>
    </row>
    <row r="10116" spans="53:55" x14ac:dyDescent="0.25">
      <c r="BA10116" s="164" t="s">
        <v>10488</v>
      </c>
      <c r="BB10116" s="164">
        <v>112.39700000000001</v>
      </c>
      <c r="BC10116" s="82">
        <f t="shared" si="175"/>
        <v>136.00037</v>
      </c>
    </row>
    <row r="10117" spans="53:55" x14ac:dyDescent="0.25">
      <c r="BA10117" s="164" t="s">
        <v>10489</v>
      </c>
      <c r="BB10117" s="164">
        <v>136.364</v>
      </c>
      <c r="BC10117" s="82">
        <f t="shared" si="175"/>
        <v>165.00044</v>
      </c>
    </row>
    <row r="10118" spans="53:55" x14ac:dyDescent="0.25">
      <c r="BA10118" s="164" t="s">
        <v>10490</v>
      </c>
      <c r="BB10118" s="164">
        <v>8.2650000000000006</v>
      </c>
      <c r="BC10118" s="82">
        <f t="shared" si="175"/>
        <v>10.00065</v>
      </c>
    </row>
    <row r="10119" spans="53:55" x14ac:dyDescent="0.25">
      <c r="BA10119" s="164" t="s">
        <v>10491</v>
      </c>
      <c r="BB10119" s="164">
        <v>71.900999999999996</v>
      </c>
      <c r="BC10119" s="82">
        <f t="shared" si="175"/>
        <v>87.000209999999996</v>
      </c>
    </row>
    <row r="10120" spans="53:55" x14ac:dyDescent="0.25">
      <c r="BA10120" s="164" t="s">
        <v>10492</v>
      </c>
      <c r="BB10120" s="164">
        <v>73.554000000000002</v>
      </c>
      <c r="BC10120" s="82">
        <f t="shared" si="175"/>
        <v>89.000339999999994</v>
      </c>
    </row>
    <row r="10121" spans="53:55" x14ac:dyDescent="0.25">
      <c r="BA10121" s="164" t="s">
        <v>10493</v>
      </c>
      <c r="BB10121" s="164">
        <v>125.62</v>
      </c>
      <c r="BC10121" s="82">
        <f t="shared" si="175"/>
        <v>152.00020000000001</v>
      </c>
    </row>
    <row r="10122" spans="53:55" x14ac:dyDescent="0.25">
      <c r="BA10122" s="164" t="s">
        <v>10494</v>
      </c>
      <c r="BB10122" s="164">
        <v>11.57</v>
      </c>
      <c r="BC10122" s="82">
        <f t="shared" si="175"/>
        <v>13.999700000000001</v>
      </c>
    </row>
    <row r="10123" spans="53:55" x14ac:dyDescent="0.25">
      <c r="BA10123" s="164" t="s">
        <v>10495</v>
      </c>
      <c r="BB10123" s="164">
        <v>5.7850000000000001</v>
      </c>
      <c r="BC10123" s="82">
        <f t="shared" si="175"/>
        <v>6.9998500000000003</v>
      </c>
    </row>
    <row r="10124" spans="53:55" x14ac:dyDescent="0.25">
      <c r="BA10124" s="164" t="s">
        <v>10496</v>
      </c>
      <c r="BB10124" s="164">
        <v>5.7850000000000001</v>
      </c>
      <c r="BC10124" s="82">
        <f t="shared" si="175"/>
        <v>6.9998500000000003</v>
      </c>
    </row>
    <row r="10125" spans="53:55" x14ac:dyDescent="0.25">
      <c r="BA10125" s="164" t="s">
        <v>10497</v>
      </c>
      <c r="BB10125" s="164">
        <v>5.7850000000000001</v>
      </c>
      <c r="BC10125" s="82">
        <f t="shared" si="175"/>
        <v>6.9998500000000003</v>
      </c>
    </row>
    <row r="10126" spans="53:55" x14ac:dyDescent="0.25">
      <c r="BA10126" s="164" t="s">
        <v>10498</v>
      </c>
      <c r="BB10126" s="164">
        <v>5.7850000000000001</v>
      </c>
      <c r="BC10126" s="82">
        <f t="shared" si="175"/>
        <v>6.9998500000000003</v>
      </c>
    </row>
    <row r="10127" spans="53:55" x14ac:dyDescent="0.25">
      <c r="BA10127" s="164" t="s">
        <v>10499</v>
      </c>
      <c r="BB10127" s="164">
        <v>162.81</v>
      </c>
      <c r="BC10127" s="82">
        <f t="shared" si="175"/>
        <v>197.0001</v>
      </c>
    </row>
    <row r="10128" spans="53:55" x14ac:dyDescent="0.25">
      <c r="BA10128" s="164" t="s">
        <v>10500</v>
      </c>
      <c r="BB10128" s="164">
        <v>8.2650000000000006</v>
      </c>
      <c r="BC10128" s="82">
        <f t="shared" si="175"/>
        <v>10.00065</v>
      </c>
    </row>
    <row r="10129" spans="53:55" x14ac:dyDescent="0.25">
      <c r="BA10129" s="164" t="s">
        <v>10501</v>
      </c>
      <c r="BB10129" s="164">
        <v>248.76</v>
      </c>
      <c r="BC10129" s="82">
        <f t="shared" si="175"/>
        <v>300.99959999999999</v>
      </c>
    </row>
    <row r="10130" spans="53:55" x14ac:dyDescent="0.25">
      <c r="BA10130" s="164" t="s">
        <v>10502</v>
      </c>
      <c r="BB10130" s="164">
        <v>243.80199999999999</v>
      </c>
      <c r="BC10130" s="82">
        <f t="shared" si="175"/>
        <v>295.00041999999996</v>
      </c>
    </row>
    <row r="10131" spans="53:55" x14ac:dyDescent="0.25">
      <c r="BA10131" s="164" t="s">
        <v>10503</v>
      </c>
      <c r="BB10131" s="164">
        <v>61.982999999999997</v>
      </c>
      <c r="BC10131" s="82">
        <f t="shared" si="175"/>
        <v>74.99942999999999</v>
      </c>
    </row>
    <row r="10132" spans="53:55" x14ac:dyDescent="0.25">
      <c r="BA10132" s="164" t="s">
        <v>10504</v>
      </c>
      <c r="BB10132" s="164">
        <v>5.7850000000000001</v>
      </c>
      <c r="BC10132" s="82">
        <f t="shared" si="175"/>
        <v>6.9998500000000003</v>
      </c>
    </row>
    <row r="10133" spans="53:55" x14ac:dyDescent="0.25">
      <c r="BA10133" s="164" t="s">
        <v>10505</v>
      </c>
      <c r="BB10133" s="164">
        <v>5.7850000000000001</v>
      </c>
      <c r="BC10133" s="82">
        <f t="shared" si="175"/>
        <v>6.9998500000000003</v>
      </c>
    </row>
    <row r="10134" spans="53:55" x14ac:dyDescent="0.25">
      <c r="BA10134" s="164" t="s">
        <v>10506</v>
      </c>
      <c r="BB10134" s="164">
        <v>9.9169999999999998</v>
      </c>
      <c r="BC10134" s="82">
        <f t="shared" si="175"/>
        <v>11.99957</v>
      </c>
    </row>
    <row r="10135" spans="53:55" x14ac:dyDescent="0.25">
      <c r="BA10135" s="164" t="s">
        <v>10507</v>
      </c>
      <c r="BB10135" s="164">
        <v>125.62</v>
      </c>
      <c r="BC10135" s="82">
        <f t="shared" si="175"/>
        <v>152.00020000000001</v>
      </c>
    </row>
    <row r="10136" spans="53:55" x14ac:dyDescent="0.25">
      <c r="BA10136" s="164" t="s">
        <v>10508</v>
      </c>
      <c r="BB10136" s="164">
        <v>153.71899999999999</v>
      </c>
      <c r="BC10136" s="82">
        <f t="shared" si="175"/>
        <v>185.99999</v>
      </c>
    </row>
    <row r="10137" spans="53:55" x14ac:dyDescent="0.25">
      <c r="BA10137" s="164" t="s">
        <v>10509</v>
      </c>
      <c r="BB10137" s="164">
        <v>163.636</v>
      </c>
      <c r="BC10137" s="82">
        <f t="shared" si="175"/>
        <v>197.99956</v>
      </c>
    </row>
    <row r="10138" spans="53:55" x14ac:dyDescent="0.25">
      <c r="BA10138" s="164" t="s">
        <v>10510</v>
      </c>
      <c r="BB10138" s="164">
        <v>164.46299999999999</v>
      </c>
      <c r="BC10138" s="82">
        <f t="shared" si="175"/>
        <v>199.00022999999999</v>
      </c>
    </row>
    <row r="10139" spans="53:55" x14ac:dyDescent="0.25">
      <c r="BA10139" s="164" t="s">
        <v>10511</v>
      </c>
      <c r="BB10139" s="164">
        <v>19.835000000000001</v>
      </c>
      <c r="BC10139" s="82">
        <f t="shared" si="175"/>
        <v>24.000350000000001</v>
      </c>
    </row>
    <row r="10140" spans="53:55" x14ac:dyDescent="0.25">
      <c r="BA10140" s="164" t="s">
        <v>10512</v>
      </c>
      <c r="BB10140" s="164">
        <v>16.529</v>
      </c>
      <c r="BC10140" s="82">
        <f t="shared" si="175"/>
        <v>20.00009</v>
      </c>
    </row>
    <row r="10141" spans="53:55" x14ac:dyDescent="0.25">
      <c r="BA10141" s="164" t="s">
        <v>10513</v>
      </c>
      <c r="BB10141" s="164">
        <v>5.7850000000000001</v>
      </c>
      <c r="BC10141" s="82">
        <f t="shared" si="175"/>
        <v>6.9998500000000003</v>
      </c>
    </row>
    <row r="10142" spans="53:55" x14ac:dyDescent="0.25">
      <c r="BA10142" s="164" t="s">
        <v>10514</v>
      </c>
      <c r="BB10142" s="164">
        <v>4954.5460000000003</v>
      </c>
      <c r="BC10142" s="82">
        <f t="shared" si="175"/>
        <v>5995.0006600000006</v>
      </c>
    </row>
    <row r="10143" spans="53:55" x14ac:dyDescent="0.25">
      <c r="BA10143" s="164" t="s">
        <v>10515</v>
      </c>
      <c r="BB10143" s="164">
        <v>247.11</v>
      </c>
      <c r="BC10143" s="82">
        <f t="shared" si="175"/>
        <v>299.00310000000002</v>
      </c>
    </row>
    <row r="10144" spans="53:55" x14ac:dyDescent="0.25">
      <c r="BA10144" s="164" t="s">
        <v>10516</v>
      </c>
      <c r="BB10144" s="164">
        <v>495.04</v>
      </c>
      <c r="BC10144" s="82">
        <f t="shared" si="175"/>
        <v>598.99840000000006</v>
      </c>
    </row>
    <row r="10145" spans="53:55" x14ac:dyDescent="0.25">
      <c r="BA10145" s="164" t="s">
        <v>10517</v>
      </c>
      <c r="BB10145" s="164">
        <v>413.22</v>
      </c>
      <c r="BC10145" s="82">
        <f t="shared" si="175"/>
        <v>499.99620000000004</v>
      </c>
    </row>
    <row r="10146" spans="53:55" x14ac:dyDescent="0.25">
      <c r="BA10146" s="164" t="s">
        <v>10518</v>
      </c>
      <c r="BB10146" s="164">
        <v>2061.9830000000002</v>
      </c>
      <c r="BC10146" s="82">
        <f t="shared" si="175"/>
        <v>2494.9994300000003</v>
      </c>
    </row>
    <row r="10147" spans="53:55" x14ac:dyDescent="0.25">
      <c r="BA10147" s="164" t="s">
        <v>10519</v>
      </c>
      <c r="BB10147" s="164">
        <v>825.62</v>
      </c>
      <c r="BC10147" s="82">
        <f t="shared" si="175"/>
        <v>999.00019999999995</v>
      </c>
    </row>
    <row r="10148" spans="53:55" x14ac:dyDescent="0.25">
      <c r="BA10148" s="164" t="s">
        <v>10520</v>
      </c>
      <c r="BB10148" s="164">
        <v>423.14</v>
      </c>
      <c r="BC10148" s="82">
        <f t="shared" si="175"/>
        <v>511.99939999999998</v>
      </c>
    </row>
    <row r="10149" spans="53:55" x14ac:dyDescent="0.25">
      <c r="BA10149" s="164" t="s">
        <v>10521</v>
      </c>
      <c r="BB10149" s="164">
        <v>30.579000000000001</v>
      </c>
      <c r="BC10149" s="82">
        <f t="shared" si="175"/>
        <v>37.000590000000003</v>
      </c>
    </row>
    <row r="10150" spans="53:55" x14ac:dyDescent="0.25">
      <c r="BA10150" s="164" t="s">
        <v>10522</v>
      </c>
      <c r="BB10150" s="164">
        <v>229.28</v>
      </c>
      <c r="BC10150" s="82">
        <f t="shared" si="175"/>
        <v>277.42879999999997</v>
      </c>
    </row>
    <row r="10151" spans="53:55" x14ac:dyDescent="0.25">
      <c r="BA10151" s="164" t="s">
        <v>10523</v>
      </c>
      <c r="BB10151" s="164">
        <v>30.579000000000001</v>
      </c>
      <c r="BC10151" s="82">
        <f t="shared" si="175"/>
        <v>37.000590000000003</v>
      </c>
    </row>
    <row r="10152" spans="53:55" x14ac:dyDescent="0.25">
      <c r="BA10152" s="164" t="s">
        <v>10524</v>
      </c>
      <c r="BB10152" s="164">
        <v>41.322000000000003</v>
      </c>
      <c r="BC10152" s="82">
        <f t="shared" si="175"/>
        <v>49.99962</v>
      </c>
    </row>
    <row r="10153" spans="53:55" x14ac:dyDescent="0.25">
      <c r="BA10153" s="164" t="s">
        <v>10525</v>
      </c>
      <c r="BB10153" s="164">
        <v>8.2650000000000006</v>
      </c>
      <c r="BC10153" s="82">
        <f t="shared" si="175"/>
        <v>10.00065</v>
      </c>
    </row>
    <row r="10154" spans="53:55" x14ac:dyDescent="0.25">
      <c r="BA10154" s="164" t="s">
        <v>10526</v>
      </c>
      <c r="BB10154" s="164">
        <v>30.579000000000001</v>
      </c>
      <c r="BC10154" s="82">
        <f t="shared" si="175"/>
        <v>37.000590000000003</v>
      </c>
    </row>
    <row r="10155" spans="53:55" x14ac:dyDescent="0.25">
      <c r="BA10155" s="164" t="s">
        <v>10527</v>
      </c>
      <c r="BB10155" s="164">
        <v>41.322000000000003</v>
      </c>
      <c r="BC10155" s="82">
        <f t="shared" si="175"/>
        <v>49.99962</v>
      </c>
    </row>
    <row r="10156" spans="53:55" x14ac:dyDescent="0.25">
      <c r="BA10156" s="164" t="s">
        <v>10528</v>
      </c>
      <c r="BB10156" s="164">
        <v>20.661000000000001</v>
      </c>
      <c r="BC10156" s="82">
        <f t="shared" si="175"/>
        <v>24.99981</v>
      </c>
    </row>
    <row r="10157" spans="53:55" x14ac:dyDescent="0.25">
      <c r="BA10157" s="164" t="s">
        <v>10529</v>
      </c>
      <c r="BB10157" s="164">
        <v>105</v>
      </c>
      <c r="BC10157" s="82">
        <f t="shared" si="175"/>
        <v>127.05</v>
      </c>
    </row>
    <row r="10158" spans="53:55" x14ac:dyDescent="0.25">
      <c r="BA10158" s="164" t="s">
        <v>10530</v>
      </c>
      <c r="BB10158" s="164">
        <v>28.925999999999998</v>
      </c>
      <c r="BC10158" s="82">
        <f t="shared" si="175"/>
        <v>35.000459999999997</v>
      </c>
    </row>
    <row r="10159" spans="53:55" x14ac:dyDescent="0.25">
      <c r="BA10159" s="164" t="s">
        <v>10531</v>
      </c>
      <c r="BB10159" s="164">
        <v>36.363999999999997</v>
      </c>
      <c r="BC10159" s="82">
        <f t="shared" si="175"/>
        <v>44.000439999999998</v>
      </c>
    </row>
    <row r="10160" spans="53:55" x14ac:dyDescent="0.25">
      <c r="BA10160" s="164" t="s">
        <v>10532</v>
      </c>
      <c r="BB10160" s="164">
        <v>12.397</v>
      </c>
      <c r="BC10160" s="82">
        <f t="shared" si="175"/>
        <v>15.00037</v>
      </c>
    </row>
    <row r="10161" spans="53:55" x14ac:dyDescent="0.25">
      <c r="BA10161" s="164" t="s">
        <v>10533</v>
      </c>
      <c r="BB10161" s="164">
        <v>100</v>
      </c>
      <c r="BC10161" s="82">
        <f t="shared" si="175"/>
        <v>121</v>
      </c>
    </row>
    <row r="10162" spans="53:55" x14ac:dyDescent="0.25">
      <c r="BA10162" s="164" t="s">
        <v>10534</v>
      </c>
      <c r="BB10162" s="164">
        <v>41.322000000000003</v>
      </c>
      <c r="BC10162" s="82">
        <f t="shared" si="175"/>
        <v>49.99962</v>
      </c>
    </row>
    <row r="10163" spans="53:55" x14ac:dyDescent="0.25">
      <c r="BA10163" s="164" t="s">
        <v>10535</v>
      </c>
      <c r="BB10163" s="164">
        <v>41.322000000000003</v>
      </c>
      <c r="BC10163" s="82">
        <f t="shared" si="175"/>
        <v>49.99962</v>
      </c>
    </row>
    <row r="10164" spans="53:55" x14ac:dyDescent="0.25">
      <c r="BA10164" s="164" t="s">
        <v>10536</v>
      </c>
      <c r="BB10164" s="164">
        <v>4.1319999999999997</v>
      </c>
      <c r="BC10164" s="82">
        <f t="shared" si="175"/>
        <v>4.9997199999999991</v>
      </c>
    </row>
    <row r="10165" spans="53:55" x14ac:dyDescent="0.25">
      <c r="BA10165" s="164" t="s">
        <v>10537</v>
      </c>
      <c r="BB10165" s="164">
        <v>30.579000000000001</v>
      </c>
      <c r="BC10165" s="82">
        <f t="shared" si="175"/>
        <v>37.000590000000003</v>
      </c>
    </row>
    <row r="10166" spans="53:55" x14ac:dyDescent="0.25">
      <c r="BA10166" s="164" t="s">
        <v>10538</v>
      </c>
      <c r="BB10166" s="164">
        <v>8.2650000000000006</v>
      </c>
      <c r="BC10166" s="82">
        <f t="shared" si="175"/>
        <v>10.00065</v>
      </c>
    </row>
    <row r="10167" spans="53:55" x14ac:dyDescent="0.25">
      <c r="BA10167" s="164" t="s">
        <v>10539</v>
      </c>
      <c r="BB10167" s="164">
        <v>107.438</v>
      </c>
      <c r="BC10167" s="82">
        <f t="shared" si="175"/>
        <v>129.99997999999999</v>
      </c>
    </row>
    <row r="10168" spans="53:55" x14ac:dyDescent="0.25">
      <c r="BA10168" s="164" t="s">
        <v>10540</v>
      </c>
      <c r="BB10168" s="164">
        <v>8.2650000000000006</v>
      </c>
      <c r="BC10168" s="82">
        <f t="shared" si="175"/>
        <v>10.00065</v>
      </c>
    </row>
    <row r="10169" spans="53:55" x14ac:dyDescent="0.25">
      <c r="BA10169" s="164" t="s">
        <v>10541</v>
      </c>
      <c r="BB10169" s="164">
        <v>2301.65</v>
      </c>
      <c r="BC10169" s="82">
        <f t="shared" si="175"/>
        <v>2784.9965000000002</v>
      </c>
    </row>
    <row r="10170" spans="53:55" x14ac:dyDescent="0.25">
      <c r="BA10170" s="164" t="s">
        <v>10542</v>
      </c>
      <c r="BB10170" s="164">
        <v>902.48</v>
      </c>
      <c r="BC10170" s="82">
        <f t="shared" si="175"/>
        <v>1092.0008</v>
      </c>
    </row>
    <row r="10171" spans="53:55" x14ac:dyDescent="0.25">
      <c r="BA10171" s="164" t="s">
        <v>10543</v>
      </c>
      <c r="BB10171" s="164">
        <v>1123.1400000000001</v>
      </c>
      <c r="BC10171" s="82">
        <f t="shared" si="175"/>
        <v>1358.9994000000002</v>
      </c>
    </row>
    <row r="10172" spans="53:55" x14ac:dyDescent="0.25">
      <c r="BA10172" s="164" t="s">
        <v>10544</v>
      </c>
      <c r="BB10172" s="164">
        <v>1589.2560000000001</v>
      </c>
      <c r="BC10172" s="82">
        <f t="shared" si="175"/>
        <v>1922.9997600000002</v>
      </c>
    </row>
    <row r="10173" spans="53:55" x14ac:dyDescent="0.25">
      <c r="BA10173" s="164" t="s">
        <v>10545</v>
      </c>
      <c r="BB10173" s="164">
        <v>1512.3969999999999</v>
      </c>
      <c r="BC10173" s="82">
        <f t="shared" si="175"/>
        <v>1830.00037</v>
      </c>
    </row>
    <row r="10174" spans="53:55" x14ac:dyDescent="0.25">
      <c r="BA10174" s="164" t="s">
        <v>10546</v>
      </c>
      <c r="BB10174" s="164">
        <v>1652.07</v>
      </c>
      <c r="BC10174" s="82">
        <f t="shared" si="175"/>
        <v>1999.0047</v>
      </c>
    </row>
    <row r="10175" spans="53:55" x14ac:dyDescent="0.25">
      <c r="BA10175" s="164" t="s">
        <v>10547</v>
      </c>
      <c r="BB10175" s="164">
        <v>1904.9590000000001</v>
      </c>
      <c r="BC10175" s="82">
        <f t="shared" si="175"/>
        <v>2305.0003900000002</v>
      </c>
    </row>
    <row r="10176" spans="53:55" x14ac:dyDescent="0.25">
      <c r="BA10176" s="164" t="s">
        <v>10548</v>
      </c>
      <c r="BB10176" s="164">
        <v>2478.5100000000002</v>
      </c>
      <c r="BC10176" s="82">
        <f t="shared" si="175"/>
        <v>2998.9971</v>
      </c>
    </row>
    <row r="10177" spans="53:55" x14ac:dyDescent="0.25">
      <c r="BA10177" s="164" t="s">
        <v>10549</v>
      </c>
      <c r="BB10177" s="164">
        <v>2762.81</v>
      </c>
      <c r="BC10177" s="82">
        <f t="shared" si="175"/>
        <v>3343.0000999999997</v>
      </c>
    </row>
    <row r="10178" spans="53:55" x14ac:dyDescent="0.25">
      <c r="BA10178" s="164" t="s">
        <v>10550</v>
      </c>
      <c r="BB10178" s="164">
        <v>991.73599999999999</v>
      </c>
      <c r="BC10178" s="82">
        <f t="shared" si="175"/>
        <v>1200.00056</v>
      </c>
    </row>
    <row r="10179" spans="53:55" x14ac:dyDescent="0.25">
      <c r="BA10179" s="164" t="s">
        <v>10551</v>
      </c>
      <c r="BB10179" s="164">
        <v>1070.25</v>
      </c>
      <c r="BC10179" s="82">
        <f t="shared" ref="BC10179:BC10242" si="176">BB10179*1.21</f>
        <v>1295.0025000000001</v>
      </c>
    </row>
    <row r="10180" spans="53:55" x14ac:dyDescent="0.25">
      <c r="BA10180" s="164" t="s">
        <v>10552</v>
      </c>
      <c r="BB10180" s="164">
        <v>825.62</v>
      </c>
      <c r="BC10180" s="82">
        <f t="shared" si="176"/>
        <v>999.00019999999995</v>
      </c>
    </row>
    <row r="10181" spans="53:55" x14ac:dyDescent="0.25">
      <c r="BA10181" s="164" t="s">
        <v>10553</v>
      </c>
      <c r="BB10181" s="164">
        <v>825.62</v>
      </c>
      <c r="BC10181" s="82">
        <f t="shared" si="176"/>
        <v>999.00019999999995</v>
      </c>
    </row>
    <row r="10182" spans="53:55" x14ac:dyDescent="0.25">
      <c r="BA10182" s="164" t="s">
        <v>10554</v>
      </c>
      <c r="BB10182" s="164">
        <v>825.62</v>
      </c>
      <c r="BC10182" s="82">
        <f t="shared" si="176"/>
        <v>999.00019999999995</v>
      </c>
    </row>
    <row r="10183" spans="53:55" x14ac:dyDescent="0.25">
      <c r="BA10183" s="164" t="s">
        <v>10555</v>
      </c>
      <c r="BB10183" s="164">
        <v>1400.826</v>
      </c>
      <c r="BC10183" s="82">
        <f t="shared" si="176"/>
        <v>1694.99946</v>
      </c>
    </row>
    <row r="10184" spans="53:55" x14ac:dyDescent="0.25">
      <c r="BA10184" s="164" t="s">
        <v>10556</v>
      </c>
      <c r="BB10184" s="164">
        <v>1032.231</v>
      </c>
      <c r="BC10184" s="82">
        <f t="shared" si="176"/>
        <v>1248.9995099999999</v>
      </c>
    </row>
    <row r="10185" spans="53:55" x14ac:dyDescent="0.25">
      <c r="BA10185" s="164" t="s">
        <v>10557</v>
      </c>
      <c r="BB10185" s="164">
        <v>1114.876</v>
      </c>
      <c r="BC10185" s="82">
        <f t="shared" si="176"/>
        <v>1348.9999599999999</v>
      </c>
    </row>
    <row r="10186" spans="53:55" x14ac:dyDescent="0.25">
      <c r="BA10186" s="164" t="s">
        <v>10558</v>
      </c>
      <c r="BB10186" s="164">
        <v>1032.231</v>
      </c>
      <c r="BC10186" s="82">
        <f t="shared" si="176"/>
        <v>1248.9995099999999</v>
      </c>
    </row>
    <row r="10187" spans="53:55" x14ac:dyDescent="0.25">
      <c r="BA10187" s="164" t="s">
        <v>10559</v>
      </c>
      <c r="BB10187" s="164">
        <v>1640.4960000000001</v>
      </c>
      <c r="BC10187" s="82">
        <f t="shared" si="176"/>
        <v>1985.0001600000001</v>
      </c>
    </row>
    <row r="10188" spans="53:55" x14ac:dyDescent="0.25">
      <c r="BA10188" s="164" t="s">
        <v>10560</v>
      </c>
      <c r="BB10188" s="164">
        <v>1569.421</v>
      </c>
      <c r="BC10188" s="82">
        <f t="shared" si="176"/>
        <v>1898.9994099999999</v>
      </c>
    </row>
    <row r="10189" spans="53:55" x14ac:dyDescent="0.25">
      <c r="BA10189" s="164" t="s">
        <v>10561</v>
      </c>
      <c r="BB10189" s="164">
        <v>1610.7439999999999</v>
      </c>
      <c r="BC10189" s="82">
        <f t="shared" si="176"/>
        <v>1949.0002399999998</v>
      </c>
    </row>
    <row r="10190" spans="53:55" x14ac:dyDescent="0.25">
      <c r="BA10190" s="164" t="s">
        <v>10562</v>
      </c>
      <c r="BB10190" s="164">
        <v>1569.421</v>
      </c>
      <c r="BC10190" s="82">
        <f t="shared" si="176"/>
        <v>1898.9994099999999</v>
      </c>
    </row>
    <row r="10191" spans="53:55" x14ac:dyDescent="0.25">
      <c r="BA10191" s="164" t="s">
        <v>10563</v>
      </c>
      <c r="BB10191" s="164">
        <v>2337.19</v>
      </c>
      <c r="BC10191" s="82">
        <f t="shared" si="176"/>
        <v>2827.9998999999998</v>
      </c>
    </row>
    <row r="10192" spans="53:55" x14ac:dyDescent="0.25">
      <c r="BA10192" s="164" t="s">
        <v>10564</v>
      </c>
      <c r="BB10192" s="164">
        <v>2227.2730000000001</v>
      </c>
      <c r="BC10192" s="82">
        <f t="shared" si="176"/>
        <v>2695.0003300000003</v>
      </c>
    </row>
    <row r="10193" spans="53:55" x14ac:dyDescent="0.25">
      <c r="BA10193" s="164" t="s">
        <v>10565</v>
      </c>
      <c r="BB10193" s="164">
        <v>1942.1489999999999</v>
      </c>
      <c r="BC10193" s="82">
        <f t="shared" si="176"/>
        <v>2350.0002899999999</v>
      </c>
    </row>
    <row r="10194" spans="53:55" x14ac:dyDescent="0.25">
      <c r="BA10194" s="164" t="s">
        <v>10566</v>
      </c>
      <c r="BB10194" s="164">
        <v>2779.3389999999999</v>
      </c>
      <c r="BC10194" s="82">
        <f t="shared" si="176"/>
        <v>3363.0001899999997</v>
      </c>
    </row>
    <row r="10195" spans="53:55" x14ac:dyDescent="0.25">
      <c r="BA10195" s="164" t="s">
        <v>10567</v>
      </c>
      <c r="BB10195" s="164">
        <v>2438.0169999999998</v>
      </c>
      <c r="BC10195" s="82">
        <f t="shared" si="176"/>
        <v>2950.0005699999997</v>
      </c>
    </row>
    <row r="10196" spans="53:55" x14ac:dyDescent="0.25">
      <c r="BA10196" s="164" t="s">
        <v>10568</v>
      </c>
      <c r="BB10196" s="164">
        <v>2438.0169999999998</v>
      </c>
      <c r="BC10196" s="82">
        <f t="shared" si="176"/>
        <v>2950.0005699999997</v>
      </c>
    </row>
    <row r="10197" spans="53:55" x14ac:dyDescent="0.25">
      <c r="BA10197" s="164" t="s">
        <v>10569</v>
      </c>
      <c r="BB10197" s="164">
        <v>2438.0169999999998</v>
      </c>
      <c r="BC10197" s="82">
        <f t="shared" si="176"/>
        <v>2950.0005699999997</v>
      </c>
    </row>
    <row r="10198" spans="53:55" x14ac:dyDescent="0.25">
      <c r="BA10198" s="164" t="s">
        <v>10570</v>
      </c>
      <c r="BB10198" s="164">
        <v>2438.0169999999998</v>
      </c>
      <c r="BC10198" s="82">
        <f t="shared" si="176"/>
        <v>2950.0005699999997</v>
      </c>
    </row>
    <row r="10199" spans="53:55" x14ac:dyDescent="0.25">
      <c r="BA10199" s="164" t="s">
        <v>10571</v>
      </c>
      <c r="BB10199" s="164">
        <v>3097.5210000000002</v>
      </c>
      <c r="BC10199" s="82">
        <f t="shared" si="176"/>
        <v>3748.0004100000001</v>
      </c>
    </row>
    <row r="10200" spans="53:55" x14ac:dyDescent="0.25">
      <c r="BA10200" s="164" t="s">
        <v>10572</v>
      </c>
      <c r="BB10200" s="164">
        <v>2685.95</v>
      </c>
      <c r="BC10200" s="82">
        <f t="shared" si="176"/>
        <v>3249.9994999999999</v>
      </c>
    </row>
    <row r="10201" spans="53:55" x14ac:dyDescent="0.25">
      <c r="BA10201" s="164" t="s">
        <v>10573</v>
      </c>
      <c r="BB10201" s="164">
        <v>2685.95</v>
      </c>
      <c r="BC10201" s="82">
        <f t="shared" si="176"/>
        <v>3249.9994999999999</v>
      </c>
    </row>
    <row r="10202" spans="53:55" x14ac:dyDescent="0.25">
      <c r="BA10202" s="164" t="s">
        <v>10574</v>
      </c>
      <c r="BB10202" s="164">
        <v>1333.058</v>
      </c>
      <c r="BC10202" s="82">
        <f t="shared" si="176"/>
        <v>1613.00018</v>
      </c>
    </row>
    <row r="10203" spans="53:55" x14ac:dyDescent="0.25">
      <c r="BA10203" s="164" t="s">
        <v>10575</v>
      </c>
      <c r="BB10203" s="164">
        <v>1738.0170000000001</v>
      </c>
      <c r="BC10203" s="82">
        <f t="shared" si="176"/>
        <v>2103.0005700000002</v>
      </c>
    </row>
    <row r="10204" spans="53:55" x14ac:dyDescent="0.25">
      <c r="BA10204" s="164" t="s">
        <v>10576</v>
      </c>
      <c r="BB10204" s="164">
        <v>1983.471</v>
      </c>
      <c r="BC10204" s="82">
        <f t="shared" si="176"/>
        <v>2399.99991</v>
      </c>
    </row>
    <row r="10205" spans="53:55" x14ac:dyDescent="0.25">
      <c r="BA10205" s="164" t="s">
        <v>10577</v>
      </c>
      <c r="BB10205" s="164">
        <v>2809.09</v>
      </c>
      <c r="BC10205" s="82">
        <f t="shared" si="176"/>
        <v>3398.9989</v>
      </c>
    </row>
    <row r="10206" spans="53:55" x14ac:dyDescent="0.25">
      <c r="BA10206" s="164" t="s">
        <v>10578</v>
      </c>
      <c r="BB10206" s="164">
        <v>3297.5210000000002</v>
      </c>
      <c r="BC10206" s="82">
        <f t="shared" si="176"/>
        <v>3990.0004100000001</v>
      </c>
    </row>
    <row r="10207" spans="53:55" x14ac:dyDescent="0.25">
      <c r="BA10207" s="164" t="s">
        <v>10579</v>
      </c>
      <c r="BB10207" s="164">
        <v>3710.7440000000001</v>
      </c>
      <c r="BC10207" s="82">
        <f t="shared" si="176"/>
        <v>4490.0002400000003</v>
      </c>
    </row>
    <row r="10208" spans="53:55" x14ac:dyDescent="0.25">
      <c r="BA10208" s="164" t="s">
        <v>10580</v>
      </c>
      <c r="BB10208" s="164">
        <v>33.884</v>
      </c>
      <c r="BC10208" s="82">
        <f t="shared" si="176"/>
        <v>40.999639999999999</v>
      </c>
    </row>
    <row r="10209" spans="53:55" x14ac:dyDescent="0.25">
      <c r="BA10209" s="164" t="s">
        <v>10581</v>
      </c>
      <c r="BB10209" s="164">
        <v>24.79</v>
      </c>
      <c r="BC10209" s="82">
        <f t="shared" si="176"/>
        <v>29.995899999999999</v>
      </c>
    </row>
    <row r="10210" spans="53:55" x14ac:dyDescent="0.25">
      <c r="BA10210" s="164" t="s">
        <v>10582</v>
      </c>
      <c r="BB10210" s="164">
        <v>1152.893</v>
      </c>
      <c r="BC10210" s="82">
        <f t="shared" si="176"/>
        <v>1395.00053</v>
      </c>
    </row>
    <row r="10211" spans="53:55" x14ac:dyDescent="0.25">
      <c r="BA10211" s="164" t="s">
        <v>10583</v>
      </c>
      <c r="BB10211" s="164">
        <v>1152.893</v>
      </c>
      <c r="BC10211" s="82">
        <f t="shared" si="176"/>
        <v>1395.00053</v>
      </c>
    </row>
    <row r="10212" spans="53:55" x14ac:dyDescent="0.25">
      <c r="BA10212" s="164" t="s">
        <v>10584</v>
      </c>
      <c r="BB10212" s="164">
        <v>1483.471</v>
      </c>
      <c r="BC10212" s="82">
        <f t="shared" si="176"/>
        <v>1794.99991</v>
      </c>
    </row>
    <row r="10213" spans="53:55" x14ac:dyDescent="0.25">
      <c r="BA10213" s="164" t="s">
        <v>10585</v>
      </c>
      <c r="BB10213" s="164">
        <v>1528.9259999999999</v>
      </c>
      <c r="BC10213" s="82">
        <f t="shared" si="176"/>
        <v>1850.00046</v>
      </c>
    </row>
    <row r="10214" spans="53:55" x14ac:dyDescent="0.25">
      <c r="BA10214" s="164" t="s">
        <v>10586</v>
      </c>
      <c r="BB10214" s="164">
        <v>2475.2069999999999</v>
      </c>
      <c r="BC10214" s="82">
        <f t="shared" si="176"/>
        <v>2995.00047</v>
      </c>
    </row>
    <row r="10215" spans="53:55" x14ac:dyDescent="0.25">
      <c r="BA10215" s="164" t="s">
        <v>10587</v>
      </c>
      <c r="BB10215" s="164">
        <v>2475.2069999999999</v>
      </c>
      <c r="BC10215" s="82">
        <f t="shared" si="176"/>
        <v>2995.00047</v>
      </c>
    </row>
    <row r="10216" spans="53:55" x14ac:dyDescent="0.25">
      <c r="BA10216" s="164" t="s">
        <v>10588</v>
      </c>
      <c r="BB10216" s="164">
        <v>1694.2149999999999</v>
      </c>
      <c r="BC10216" s="82">
        <f t="shared" si="176"/>
        <v>2050.0001499999998</v>
      </c>
    </row>
    <row r="10217" spans="53:55" x14ac:dyDescent="0.25">
      <c r="BA10217" s="164" t="s">
        <v>10589</v>
      </c>
      <c r="BB10217" s="164">
        <v>2888.43</v>
      </c>
      <c r="BC10217" s="82">
        <f t="shared" si="176"/>
        <v>3495.0002999999997</v>
      </c>
    </row>
    <row r="10218" spans="53:55" x14ac:dyDescent="0.25">
      <c r="BA10218" s="164" t="s">
        <v>10590</v>
      </c>
      <c r="BB10218" s="164">
        <v>2888.43</v>
      </c>
      <c r="BC10218" s="82">
        <f t="shared" si="176"/>
        <v>3495.0002999999997</v>
      </c>
    </row>
    <row r="10219" spans="53:55" x14ac:dyDescent="0.25">
      <c r="BA10219" s="164" t="s">
        <v>10591</v>
      </c>
      <c r="BB10219" s="164">
        <v>2272.7269999999999</v>
      </c>
      <c r="BC10219" s="82">
        <f t="shared" si="176"/>
        <v>2749.9996699999997</v>
      </c>
    </row>
    <row r="10220" spans="53:55" x14ac:dyDescent="0.25">
      <c r="BA10220" s="164" t="s">
        <v>10592</v>
      </c>
      <c r="BB10220" s="164">
        <v>2971.0740000000001</v>
      </c>
      <c r="BC10220" s="82">
        <f t="shared" si="176"/>
        <v>3594.9995399999998</v>
      </c>
    </row>
    <row r="10221" spans="53:55" x14ac:dyDescent="0.25">
      <c r="BA10221" s="164" t="s">
        <v>10593</v>
      </c>
      <c r="BB10221" s="164">
        <v>2971.0740000000001</v>
      </c>
      <c r="BC10221" s="82">
        <f t="shared" si="176"/>
        <v>3594.9995399999998</v>
      </c>
    </row>
    <row r="10222" spans="53:55" x14ac:dyDescent="0.25">
      <c r="BA10222" s="164" t="s">
        <v>10594</v>
      </c>
      <c r="BB10222" s="164">
        <v>3301.6529999999998</v>
      </c>
      <c r="BC10222" s="82">
        <f t="shared" si="176"/>
        <v>3995.0001299999994</v>
      </c>
    </row>
    <row r="10223" spans="53:55" x14ac:dyDescent="0.25">
      <c r="BA10223" s="164" t="s">
        <v>10595</v>
      </c>
      <c r="BB10223" s="164">
        <v>412.39699999999999</v>
      </c>
      <c r="BC10223" s="82">
        <f t="shared" si="176"/>
        <v>499.00036999999998</v>
      </c>
    </row>
    <row r="10224" spans="53:55" x14ac:dyDescent="0.25">
      <c r="BA10224" s="164" t="s">
        <v>10596</v>
      </c>
      <c r="BB10224" s="164">
        <v>371.07</v>
      </c>
      <c r="BC10224" s="82">
        <f t="shared" si="176"/>
        <v>448.99469999999997</v>
      </c>
    </row>
    <row r="10225" spans="53:55" x14ac:dyDescent="0.25">
      <c r="BA10225" s="164" t="s">
        <v>10597</v>
      </c>
      <c r="BB10225" s="164">
        <v>392.56200000000001</v>
      </c>
      <c r="BC10225" s="82">
        <f t="shared" si="176"/>
        <v>475.00002000000001</v>
      </c>
    </row>
    <row r="10226" spans="53:55" x14ac:dyDescent="0.25">
      <c r="BA10226" s="164" t="s">
        <v>10598</v>
      </c>
      <c r="BB10226" s="164">
        <v>367.76900000000001</v>
      </c>
      <c r="BC10226" s="82">
        <f t="shared" si="176"/>
        <v>445.00049000000001</v>
      </c>
    </row>
    <row r="10227" spans="53:55" x14ac:dyDescent="0.25">
      <c r="BA10227" s="164" t="s">
        <v>10599</v>
      </c>
      <c r="BB10227" s="164">
        <v>519.83500000000004</v>
      </c>
      <c r="BC10227" s="82">
        <f t="shared" si="176"/>
        <v>629.00035000000003</v>
      </c>
    </row>
    <row r="10228" spans="53:55" x14ac:dyDescent="0.25">
      <c r="BA10228" s="164" t="s">
        <v>10600</v>
      </c>
      <c r="BB10228" s="164">
        <v>574.38</v>
      </c>
      <c r="BC10228" s="82">
        <f t="shared" si="176"/>
        <v>694.99979999999994</v>
      </c>
    </row>
    <row r="10229" spans="53:55" x14ac:dyDescent="0.25">
      <c r="BA10229" s="164" t="s">
        <v>10601</v>
      </c>
      <c r="BB10229" s="164">
        <v>574.38</v>
      </c>
      <c r="BC10229" s="82">
        <f t="shared" si="176"/>
        <v>694.99979999999994</v>
      </c>
    </row>
    <row r="10230" spans="53:55" x14ac:dyDescent="0.25">
      <c r="BA10230" s="164" t="s">
        <v>10602</v>
      </c>
      <c r="BB10230" s="164">
        <v>574.38</v>
      </c>
      <c r="BC10230" s="82">
        <f t="shared" si="176"/>
        <v>694.99979999999994</v>
      </c>
    </row>
    <row r="10231" spans="53:55" x14ac:dyDescent="0.25">
      <c r="BA10231" s="164" t="s">
        <v>10603</v>
      </c>
      <c r="BB10231" s="164">
        <v>685.12400000000002</v>
      </c>
      <c r="BC10231" s="82">
        <f t="shared" si="176"/>
        <v>829.00004000000001</v>
      </c>
    </row>
    <row r="10232" spans="53:55" x14ac:dyDescent="0.25">
      <c r="BA10232" s="164" t="s">
        <v>10604</v>
      </c>
      <c r="BB10232" s="164">
        <v>739.66899999999998</v>
      </c>
      <c r="BC10232" s="82">
        <f t="shared" si="176"/>
        <v>894.99948999999992</v>
      </c>
    </row>
    <row r="10233" spans="53:55" x14ac:dyDescent="0.25">
      <c r="BA10233" s="164" t="s">
        <v>10605</v>
      </c>
      <c r="BB10233" s="164">
        <v>739.66899999999998</v>
      </c>
      <c r="BC10233" s="82">
        <f t="shared" si="176"/>
        <v>894.99948999999992</v>
      </c>
    </row>
    <row r="10234" spans="53:55" x14ac:dyDescent="0.25">
      <c r="BA10234" s="164" t="s">
        <v>10606</v>
      </c>
      <c r="BB10234" s="164">
        <v>739.66899999999998</v>
      </c>
      <c r="BC10234" s="82">
        <f t="shared" si="176"/>
        <v>894.99948999999992</v>
      </c>
    </row>
    <row r="10235" spans="53:55" x14ac:dyDescent="0.25">
      <c r="BA10235" s="164" t="s">
        <v>10607</v>
      </c>
      <c r="BB10235" s="164">
        <v>1321.49</v>
      </c>
      <c r="BC10235" s="82">
        <f t="shared" si="176"/>
        <v>1599.0029</v>
      </c>
    </row>
    <row r="10236" spans="53:55" x14ac:dyDescent="0.25">
      <c r="BA10236" s="164" t="s">
        <v>10608</v>
      </c>
      <c r="BB10236" s="164">
        <v>987.60299999999995</v>
      </c>
      <c r="BC10236" s="82">
        <f t="shared" si="176"/>
        <v>1194.9996299999998</v>
      </c>
    </row>
    <row r="10237" spans="53:55" x14ac:dyDescent="0.25">
      <c r="BA10237" s="164" t="s">
        <v>10609</v>
      </c>
      <c r="BB10237" s="164">
        <v>1032.231</v>
      </c>
      <c r="BC10237" s="82">
        <f t="shared" si="176"/>
        <v>1248.9995099999999</v>
      </c>
    </row>
    <row r="10238" spans="53:55" x14ac:dyDescent="0.25">
      <c r="BA10238" s="164" t="s">
        <v>10610</v>
      </c>
      <c r="BB10238" s="164">
        <v>987.60299999999995</v>
      </c>
      <c r="BC10238" s="82">
        <f t="shared" si="176"/>
        <v>1194.9996299999998</v>
      </c>
    </row>
    <row r="10239" spans="53:55" x14ac:dyDescent="0.25">
      <c r="BA10239" s="164" t="s">
        <v>10611</v>
      </c>
      <c r="BB10239" s="164">
        <v>1147.933</v>
      </c>
      <c r="BC10239" s="82">
        <f t="shared" si="176"/>
        <v>1388.99893</v>
      </c>
    </row>
    <row r="10240" spans="53:55" x14ac:dyDescent="0.25">
      <c r="BA10240" s="164" t="s">
        <v>10612</v>
      </c>
      <c r="BB10240" s="164">
        <v>3140.5</v>
      </c>
      <c r="BC10240" s="82">
        <f t="shared" si="176"/>
        <v>3800.0050000000001</v>
      </c>
    </row>
    <row r="10241" spans="53:55" x14ac:dyDescent="0.25">
      <c r="BA10241" s="164" t="s">
        <v>10613</v>
      </c>
      <c r="BB10241" s="164">
        <v>3710.74</v>
      </c>
      <c r="BC10241" s="82">
        <f t="shared" si="176"/>
        <v>4489.9953999999998</v>
      </c>
    </row>
    <row r="10242" spans="53:55" x14ac:dyDescent="0.25">
      <c r="BA10242" s="164" t="s">
        <v>10614</v>
      </c>
      <c r="BB10242" s="164">
        <v>4214.05</v>
      </c>
      <c r="BC10242" s="82">
        <f t="shared" si="176"/>
        <v>5099.0005000000001</v>
      </c>
    </row>
    <row r="10243" spans="53:55" x14ac:dyDescent="0.25">
      <c r="BA10243" s="164" t="s">
        <v>10615</v>
      </c>
      <c r="BB10243" s="164">
        <v>4833.884</v>
      </c>
      <c r="BC10243" s="82">
        <f t="shared" ref="BC10243:BC10306" si="177">BB10243*1.21</f>
        <v>5848.99964</v>
      </c>
    </row>
    <row r="10244" spans="53:55" x14ac:dyDescent="0.25">
      <c r="BA10244" s="164" t="s">
        <v>10616</v>
      </c>
      <c r="BB10244" s="164">
        <v>2305.7849999999999</v>
      </c>
      <c r="BC10244" s="82">
        <f t="shared" si="177"/>
        <v>2789.9998499999997</v>
      </c>
    </row>
    <row r="10245" spans="53:55" x14ac:dyDescent="0.25">
      <c r="BA10245" s="164" t="s">
        <v>10617</v>
      </c>
      <c r="BB10245" s="164">
        <v>3714.88</v>
      </c>
      <c r="BC10245" s="82">
        <f t="shared" si="177"/>
        <v>4495.0047999999997</v>
      </c>
    </row>
    <row r="10246" spans="53:55" x14ac:dyDescent="0.25">
      <c r="BA10246" s="164" t="s">
        <v>10618</v>
      </c>
      <c r="BB10246" s="164">
        <v>4214.05</v>
      </c>
      <c r="BC10246" s="82">
        <f t="shared" si="177"/>
        <v>5099.0005000000001</v>
      </c>
    </row>
    <row r="10247" spans="53:55" x14ac:dyDescent="0.25">
      <c r="BA10247" s="164" t="s">
        <v>10619</v>
      </c>
      <c r="BB10247" s="164">
        <v>4214.05</v>
      </c>
      <c r="BC10247" s="82">
        <f t="shared" si="177"/>
        <v>5099.0005000000001</v>
      </c>
    </row>
    <row r="10248" spans="53:55" x14ac:dyDescent="0.25">
      <c r="BA10248" s="164" t="s">
        <v>10620</v>
      </c>
      <c r="BB10248" s="164">
        <v>4833.884</v>
      </c>
      <c r="BC10248" s="82">
        <f t="shared" si="177"/>
        <v>5848.99964</v>
      </c>
    </row>
    <row r="10249" spans="53:55" x14ac:dyDescent="0.25">
      <c r="BA10249" s="164" t="s">
        <v>10621</v>
      </c>
      <c r="BB10249" s="164">
        <v>2271.9</v>
      </c>
      <c r="BC10249" s="82">
        <f t="shared" si="177"/>
        <v>2748.9990000000003</v>
      </c>
    </row>
    <row r="10250" spans="53:55" x14ac:dyDescent="0.25">
      <c r="BA10250" s="164" t="s">
        <v>10622</v>
      </c>
      <c r="BB10250" s="164">
        <v>2768.5949999999998</v>
      </c>
      <c r="BC10250" s="82">
        <f t="shared" si="177"/>
        <v>3349.9999499999994</v>
      </c>
    </row>
    <row r="10251" spans="53:55" x14ac:dyDescent="0.25">
      <c r="BA10251" s="164" t="s">
        <v>10623</v>
      </c>
      <c r="BB10251" s="164">
        <v>2768.5949999999998</v>
      </c>
      <c r="BC10251" s="82">
        <f t="shared" si="177"/>
        <v>3349.9999499999994</v>
      </c>
    </row>
    <row r="10252" spans="53:55" x14ac:dyDescent="0.25">
      <c r="BA10252" s="164" t="s">
        <v>10624</v>
      </c>
      <c r="BB10252" s="164">
        <v>2971.0740000000001</v>
      </c>
      <c r="BC10252" s="82">
        <f t="shared" si="177"/>
        <v>3594.9995399999998</v>
      </c>
    </row>
    <row r="10253" spans="53:55" x14ac:dyDescent="0.25">
      <c r="BA10253" s="164" t="s">
        <v>10625</v>
      </c>
      <c r="BB10253" s="164">
        <v>2971.0740000000001</v>
      </c>
      <c r="BC10253" s="82">
        <f t="shared" si="177"/>
        <v>3594.9995399999998</v>
      </c>
    </row>
    <row r="10254" spans="53:55" x14ac:dyDescent="0.25">
      <c r="BA10254" s="164" t="s">
        <v>10626</v>
      </c>
      <c r="BB10254" s="164">
        <v>3632.23</v>
      </c>
      <c r="BC10254" s="82">
        <f t="shared" si="177"/>
        <v>4394.9983000000002</v>
      </c>
    </row>
    <row r="10255" spans="53:55" x14ac:dyDescent="0.25">
      <c r="BA10255" s="164" t="s">
        <v>10627</v>
      </c>
      <c r="BB10255" s="164">
        <v>3632.23</v>
      </c>
      <c r="BC10255" s="82">
        <f t="shared" si="177"/>
        <v>4394.9983000000002</v>
      </c>
    </row>
    <row r="10256" spans="53:55" x14ac:dyDescent="0.25">
      <c r="BA10256" s="164" t="s">
        <v>10628</v>
      </c>
      <c r="BB10256" s="164">
        <v>4128.0990000000002</v>
      </c>
      <c r="BC10256" s="82">
        <f t="shared" si="177"/>
        <v>4994.9997899999998</v>
      </c>
    </row>
    <row r="10257" spans="53:55" x14ac:dyDescent="0.25">
      <c r="BA10257" s="164" t="s">
        <v>10629</v>
      </c>
      <c r="BB10257" s="164">
        <v>825.62</v>
      </c>
      <c r="BC10257" s="82">
        <f t="shared" si="177"/>
        <v>999.00019999999995</v>
      </c>
    </row>
    <row r="10258" spans="53:55" x14ac:dyDescent="0.25">
      <c r="BA10258" s="164" t="s">
        <v>10630</v>
      </c>
      <c r="BB10258" s="164">
        <v>1070.248</v>
      </c>
      <c r="BC10258" s="82">
        <f t="shared" si="177"/>
        <v>1295.00008</v>
      </c>
    </row>
    <row r="10259" spans="53:55" x14ac:dyDescent="0.25">
      <c r="BA10259" s="164" t="s">
        <v>10631</v>
      </c>
      <c r="BB10259" s="164">
        <v>1235.537</v>
      </c>
      <c r="BC10259" s="82">
        <f t="shared" si="177"/>
        <v>1494.9997699999999</v>
      </c>
    </row>
    <row r="10260" spans="53:55" x14ac:dyDescent="0.25">
      <c r="BA10260" s="164" t="s">
        <v>10632</v>
      </c>
      <c r="BB10260" s="164">
        <v>1318.182</v>
      </c>
      <c r="BC10260" s="82">
        <f t="shared" si="177"/>
        <v>1595.0002199999999</v>
      </c>
    </row>
    <row r="10261" spans="53:55" x14ac:dyDescent="0.25">
      <c r="BA10261" s="164" t="s">
        <v>10633</v>
      </c>
      <c r="BB10261" s="164">
        <v>1566.116</v>
      </c>
      <c r="BC10261" s="82">
        <f t="shared" si="177"/>
        <v>1895.00036</v>
      </c>
    </row>
    <row r="10262" spans="53:55" x14ac:dyDescent="0.25">
      <c r="BA10262" s="164" t="s">
        <v>10634</v>
      </c>
      <c r="BB10262" s="164">
        <v>595.04100000000005</v>
      </c>
      <c r="BC10262" s="82">
        <f t="shared" si="177"/>
        <v>719.99961000000008</v>
      </c>
    </row>
    <row r="10263" spans="53:55" x14ac:dyDescent="0.25">
      <c r="BA10263" s="164" t="s">
        <v>10635</v>
      </c>
      <c r="BB10263" s="164">
        <v>698.34699999999998</v>
      </c>
      <c r="BC10263" s="82">
        <f t="shared" si="177"/>
        <v>844.99986999999999</v>
      </c>
    </row>
    <row r="10264" spans="53:55" x14ac:dyDescent="0.25">
      <c r="BA10264" s="164" t="s">
        <v>10636</v>
      </c>
      <c r="BB10264" s="164">
        <v>825.62</v>
      </c>
      <c r="BC10264" s="82">
        <f t="shared" si="177"/>
        <v>999.00019999999995</v>
      </c>
    </row>
    <row r="10265" spans="53:55" x14ac:dyDescent="0.25">
      <c r="BA10265" s="164" t="s">
        <v>10637</v>
      </c>
      <c r="BB10265" s="164">
        <v>990.90899999999999</v>
      </c>
      <c r="BC10265" s="82">
        <f t="shared" si="177"/>
        <v>1198.9998900000001</v>
      </c>
    </row>
    <row r="10266" spans="53:55" x14ac:dyDescent="0.25">
      <c r="BA10266" s="164" t="s">
        <v>10638</v>
      </c>
      <c r="BB10266" s="164">
        <v>1822.78</v>
      </c>
      <c r="BC10266" s="82">
        <f t="shared" si="177"/>
        <v>2205.5637999999999</v>
      </c>
    </row>
    <row r="10267" spans="53:55" x14ac:dyDescent="0.25">
      <c r="BA10267" s="164" t="s">
        <v>10639</v>
      </c>
      <c r="BB10267" s="164">
        <v>41.32</v>
      </c>
      <c r="BC10267" s="82">
        <f t="shared" si="177"/>
        <v>49.997199999999999</v>
      </c>
    </row>
    <row r="10268" spans="53:55" x14ac:dyDescent="0.25">
      <c r="BA10268" s="164" t="s">
        <v>10640</v>
      </c>
      <c r="BB10268" s="164">
        <v>57.81</v>
      </c>
      <c r="BC10268" s="82">
        <f t="shared" si="177"/>
        <v>69.950100000000006</v>
      </c>
    </row>
    <row r="10269" spans="53:55" x14ac:dyDescent="0.25">
      <c r="BA10269" s="164" t="s">
        <v>10641</v>
      </c>
      <c r="BB10269" s="164">
        <v>1238.8430000000001</v>
      </c>
      <c r="BC10269" s="82">
        <f t="shared" si="177"/>
        <v>1499.0000300000002</v>
      </c>
    </row>
    <row r="10270" spans="53:55" x14ac:dyDescent="0.25">
      <c r="BA10270" s="164" t="s">
        <v>10642</v>
      </c>
      <c r="BB10270" s="164">
        <v>1139.67</v>
      </c>
      <c r="BC10270" s="82">
        <f t="shared" si="177"/>
        <v>1379.0007000000001</v>
      </c>
    </row>
    <row r="10271" spans="53:55" x14ac:dyDescent="0.25">
      <c r="BA10271" s="164" t="s">
        <v>10643</v>
      </c>
      <c r="BB10271" s="164">
        <v>1321.4880000000001</v>
      </c>
      <c r="BC10271" s="82">
        <f t="shared" si="177"/>
        <v>1599.0004799999999</v>
      </c>
    </row>
    <row r="10272" spans="53:55" x14ac:dyDescent="0.25">
      <c r="BA10272" s="164" t="s">
        <v>10644</v>
      </c>
      <c r="BB10272" s="164">
        <v>1404.1320000000001</v>
      </c>
      <c r="BC10272" s="82">
        <f t="shared" si="177"/>
        <v>1698.99972</v>
      </c>
    </row>
    <row r="10273" spans="53:55" x14ac:dyDescent="0.25">
      <c r="BA10273" s="164" t="s">
        <v>10645</v>
      </c>
      <c r="BB10273" s="164">
        <v>1710.7439999999999</v>
      </c>
      <c r="BC10273" s="82">
        <f t="shared" si="177"/>
        <v>2070.0002399999998</v>
      </c>
    </row>
    <row r="10274" spans="53:55" x14ac:dyDescent="0.25">
      <c r="BA10274" s="164" t="s">
        <v>10646</v>
      </c>
      <c r="BB10274" s="164">
        <v>1901.653</v>
      </c>
      <c r="BC10274" s="82">
        <f t="shared" si="177"/>
        <v>2301.0001299999999</v>
      </c>
    </row>
    <row r="10275" spans="53:55" x14ac:dyDescent="0.25">
      <c r="BA10275" s="164" t="s">
        <v>10647</v>
      </c>
      <c r="BB10275" s="164">
        <v>1155.3720000000001</v>
      </c>
      <c r="BC10275" s="82">
        <f t="shared" si="177"/>
        <v>1398.0001200000002</v>
      </c>
    </row>
    <row r="10276" spans="53:55" x14ac:dyDescent="0.25">
      <c r="BA10276" s="164" t="s">
        <v>10648</v>
      </c>
      <c r="BB10276" s="164">
        <v>446.28</v>
      </c>
      <c r="BC10276" s="82">
        <f t="shared" si="177"/>
        <v>539.99879999999996</v>
      </c>
    </row>
    <row r="10277" spans="53:55" x14ac:dyDescent="0.25">
      <c r="BA10277" s="164" t="s">
        <v>10649</v>
      </c>
      <c r="BB10277" s="164">
        <v>961.98</v>
      </c>
      <c r="BC10277" s="82">
        <f t="shared" si="177"/>
        <v>1163.9957999999999</v>
      </c>
    </row>
    <row r="10278" spans="53:55" x14ac:dyDescent="0.25">
      <c r="BA10278" s="164" t="s">
        <v>10650</v>
      </c>
      <c r="BB10278" s="164">
        <v>123.97</v>
      </c>
      <c r="BC10278" s="82">
        <f t="shared" si="177"/>
        <v>150.00369999999998</v>
      </c>
    </row>
    <row r="10279" spans="53:55" x14ac:dyDescent="0.25">
      <c r="BA10279" s="164" t="s">
        <v>10651</v>
      </c>
      <c r="BB10279" s="164">
        <v>4.9589999999999996</v>
      </c>
      <c r="BC10279" s="82">
        <f t="shared" si="177"/>
        <v>6.0003899999999994</v>
      </c>
    </row>
    <row r="10280" spans="53:55" x14ac:dyDescent="0.25">
      <c r="BA10280" s="164" t="s">
        <v>10652</v>
      </c>
      <c r="BB10280" s="164">
        <v>664.46299999999997</v>
      </c>
      <c r="BC10280" s="82">
        <f t="shared" si="177"/>
        <v>804.00022999999999</v>
      </c>
    </row>
    <row r="10281" spans="53:55" x14ac:dyDescent="0.25">
      <c r="BA10281" s="164" t="s">
        <v>10653</v>
      </c>
      <c r="BB10281" s="164">
        <v>807.43799999999999</v>
      </c>
      <c r="BC10281" s="82">
        <f t="shared" si="177"/>
        <v>976.99997999999994</v>
      </c>
    </row>
    <row r="10282" spans="53:55" x14ac:dyDescent="0.25">
      <c r="BA10282" s="164" t="s">
        <v>10654</v>
      </c>
      <c r="BB10282" s="164">
        <v>883.471</v>
      </c>
      <c r="BC10282" s="82">
        <f t="shared" si="177"/>
        <v>1068.99991</v>
      </c>
    </row>
    <row r="10283" spans="53:55" x14ac:dyDescent="0.25">
      <c r="BA10283" s="164" t="s">
        <v>10655</v>
      </c>
      <c r="BB10283" s="164">
        <v>711.57</v>
      </c>
      <c r="BC10283" s="82">
        <f t="shared" si="177"/>
        <v>860.99970000000008</v>
      </c>
    </row>
    <row r="10284" spans="53:55" x14ac:dyDescent="0.25">
      <c r="BA10284" s="164" t="s">
        <v>10656</v>
      </c>
      <c r="BB10284" s="164">
        <v>601.65300000000002</v>
      </c>
      <c r="BC10284" s="82">
        <f t="shared" si="177"/>
        <v>728.00013000000001</v>
      </c>
    </row>
    <row r="10285" spans="53:55" x14ac:dyDescent="0.25">
      <c r="BA10285" s="164" t="s">
        <v>10657</v>
      </c>
      <c r="BB10285" s="164">
        <v>774.38</v>
      </c>
      <c r="BC10285" s="82">
        <f t="shared" si="177"/>
        <v>936.99979999999994</v>
      </c>
    </row>
    <row r="10286" spans="53:55" x14ac:dyDescent="0.25">
      <c r="BA10286" s="164" t="s">
        <v>10658</v>
      </c>
      <c r="BB10286" s="164">
        <v>795.04100000000005</v>
      </c>
      <c r="BC10286" s="82">
        <f t="shared" si="177"/>
        <v>961.99961000000008</v>
      </c>
    </row>
    <row r="10287" spans="53:55" x14ac:dyDescent="0.25">
      <c r="BA10287" s="164" t="s">
        <v>10659</v>
      </c>
      <c r="BB10287" s="164">
        <v>676.03300000000002</v>
      </c>
      <c r="BC10287" s="82">
        <f t="shared" si="177"/>
        <v>817.99992999999995</v>
      </c>
    </row>
    <row r="10288" spans="53:55" x14ac:dyDescent="0.25">
      <c r="BA10288" s="164" t="s">
        <v>10660</v>
      </c>
      <c r="BB10288" s="164">
        <v>993.38800000000003</v>
      </c>
      <c r="BC10288" s="82">
        <f t="shared" si="177"/>
        <v>1201.9994799999999</v>
      </c>
    </row>
    <row r="10289" spans="53:55" x14ac:dyDescent="0.25">
      <c r="BA10289" s="164" t="s">
        <v>10661</v>
      </c>
      <c r="BB10289" s="164">
        <v>899.17399999999998</v>
      </c>
      <c r="BC10289" s="82">
        <f t="shared" si="177"/>
        <v>1088.00054</v>
      </c>
    </row>
    <row r="10290" spans="53:55" x14ac:dyDescent="0.25">
      <c r="BA10290" s="164" t="s">
        <v>10662</v>
      </c>
      <c r="BB10290" s="164">
        <v>736.36400000000003</v>
      </c>
      <c r="BC10290" s="82">
        <f t="shared" si="177"/>
        <v>891.00044000000003</v>
      </c>
    </row>
    <row r="10291" spans="53:55" x14ac:dyDescent="0.25">
      <c r="BA10291" s="164" t="s">
        <v>10663</v>
      </c>
      <c r="BB10291" s="164">
        <v>1098.347</v>
      </c>
      <c r="BC10291" s="82">
        <f t="shared" si="177"/>
        <v>1328.9998699999999</v>
      </c>
    </row>
    <row r="10292" spans="53:55" x14ac:dyDescent="0.25">
      <c r="BA10292" s="164" t="s">
        <v>10664</v>
      </c>
      <c r="BB10292" s="164">
        <v>1271.0740000000001</v>
      </c>
      <c r="BC10292" s="82">
        <f t="shared" si="177"/>
        <v>1537.99954</v>
      </c>
    </row>
    <row r="10293" spans="53:55" x14ac:dyDescent="0.25">
      <c r="BA10293" s="164" t="s">
        <v>10665</v>
      </c>
      <c r="BB10293" s="164">
        <v>811.57</v>
      </c>
      <c r="BC10293" s="82">
        <f t="shared" si="177"/>
        <v>981.99970000000008</v>
      </c>
    </row>
    <row r="10294" spans="53:55" x14ac:dyDescent="0.25">
      <c r="BA10294" s="164" t="s">
        <v>10666</v>
      </c>
      <c r="BB10294" s="164">
        <v>133.88399999999999</v>
      </c>
      <c r="BC10294" s="82">
        <f t="shared" si="177"/>
        <v>161.99963999999997</v>
      </c>
    </row>
    <row r="10295" spans="53:55" x14ac:dyDescent="0.25">
      <c r="BA10295" s="164" t="s">
        <v>10667</v>
      </c>
      <c r="BB10295" s="164">
        <v>39.67</v>
      </c>
      <c r="BC10295" s="82">
        <f t="shared" si="177"/>
        <v>48.000700000000002</v>
      </c>
    </row>
    <row r="10296" spans="53:55" x14ac:dyDescent="0.25">
      <c r="BA10296" s="164" t="s">
        <v>10668</v>
      </c>
      <c r="BB10296" s="164">
        <v>39.668999999999997</v>
      </c>
      <c r="BC10296" s="82">
        <f t="shared" si="177"/>
        <v>47.999489999999994</v>
      </c>
    </row>
    <row r="10297" spans="53:55" x14ac:dyDescent="0.25">
      <c r="BA10297" s="164" t="s">
        <v>10669</v>
      </c>
      <c r="BB10297" s="164">
        <v>6.61</v>
      </c>
      <c r="BC10297" s="82">
        <f t="shared" si="177"/>
        <v>7.9981</v>
      </c>
    </row>
    <row r="10298" spans="53:55" x14ac:dyDescent="0.25">
      <c r="BA10298" s="164" t="s">
        <v>10670</v>
      </c>
      <c r="BB10298" s="164">
        <v>32.231000000000002</v>
      </c>
      <c r="BC10298" s="82">
        <f t="shared" si="177"/>
        <v>38.999510000000001</v>
      </c>
    </row>
    <row r="10299" spans="53:55" x14ac:dyDescent="0.25">
      <c r="BA10299" s="164" t="s">
        <v>10671</v>
      </c>
      <c r="BB10299" s="164">
        <v>23.14</v>
      </c>
      <c r="BC10299" s="82">
        <f t="shared" si="177"/>
        <v>27.999400000000001</v>
      </c>
    </row>
    <row r="10300" spans="53:55" x14ac:dyDescent="0.25">
      <c r="BA10300" s="164" t="s">
        <v>10672</v>
      </c>
      <c r="BB10300" s="164">
        <v>8.2650000000000006</v>
      </c>
      <c r="BC10300" s="82">
        <f t="shared" si="177"/>
        <v>10.00065</v>
      </c>
    </row>
    <row r="10301" spans="53:55" x14ac:dyDescent="0.25">
      <c r="BA10301" s="164" t="s">
        <v>10673</v>
      </c>
      <c r="BB10301" s="164">
        <v>4.1319999999999997</v>
      </c>
      <c r="BC10301" s="82">
        <f t="shared" si="177"/>
        <v>4.9997199999999991</v>
      </c>
    </row>
    <row r="10302" spans="53:55" x14ac:dyDescent="0.25">
      <c r="BA10302" s="164" t="s">
        <v>10674</v>
      </c>
      <c r="BB10302" s="164">
        <v>8.2650000000000006</v>
      </c>
      <c r="BC10302" s="82">
        <f t="shared" si="177"/>
        <v>10.00065</v>
      </c>
    </row>
    <row r="10303" spans="53:55" x14ac:dyDescent="0.25">
      <c r="BA10303" s="164" t="s">
        <v>10675</v>
      </c>
      <c r="BB10303" s="164">
        <v>4.1319999999999997</v>
      </c>
      <c r="BC10303" s="82">
        <f t="shared" si="177"/>
        <v>4.9997199999999991</v>
      </c>
    </row>
    <row r="10304" spans="53:55" x14ac:dyDescent="0.25">
      <c r="BA10304" s="164" t="s">
        <v>10676</v>
      </c>
      <c r="BB10304" s="164">
        <v>3.306</v>
      </c>
      <c r="BC10304" s="82">
        <f t="shared" si="177"/>
        <v>4.0002599999999999</v>
      </c>
    </row>
    <row r="10305" spans="53:55" x14ac:dyDescent="0.25">
      <c r="BA10305" s="164" t="s">
        <v>10677</v>
      </c>
      <c r="BB10305" s="164">
        <v>1.653</v>
      </c>
      <c r="BC10305" s="82">
        <f t="shared" si="177"/>
        <v>2.00013</v>
      </c>
    </row>
    <row r="10306" spans="53:55" x14ac:dyDescent="0.25">
      <c r="BA10306" s="164" t="s">
        <v>10678</v>
      </c>
      <c r="BB10306" s="164">
        <v>1.653</v>
      </c>
      <c r="BC10306" s="82">
        <f t="shared" si="177"/>
        <v>2.00013</v>
      </c>
    </row>
    <row r="10307" spans="53:55" x14ac:dyDescent="0.25">
      <c r="BA10307" s="164" t="s">
        <v>10679</v>
      </c>
      <c r="BB10307" s="164">
        <v>2.4790000000000001</v>
      </c>
      <c r="BC10307" s="82">
        <f t="shared" ref="BC10307:BC10370" si="178">BB10307*1.21</f>
        <v>2.99959</v>
      </c>
    </row>
    <row r="10308" spans="53:55" x14ac:dyDescent="0.25">
      <c r="BA10308" s="164" t="s">
        <v>10680</v>
      </c>
      <c r="BB10308" s="164">
        <v>2.4790000000000001</v>
      </c>
      <c r="BC10308" s="82">
        <f t="shared" si="178"/>
        <v>2.99959</v>
      </c>
    </row>
    <row r="10309" spans="53:55" x14ac:dyDescent="0.25">
      <c r="BA10309" s="164" t="s">
        <v>10681</v>
      </c>
      <c r="BB10309" s="164">
        <v>2.4790000000000001</v>
      </c>
      <c r="BC10309" s="82">
        <f t="shared" si="178"/>
        <v>2.99959</v>
      </c>
    </row>
    <row r="10310" spans="53:55" x14ac:dyDescent="0.25">
      <c r="BA10310" s="164" t="s">
        <v>10682</v>
      </c>
      <c r="BB10310" s="164">
        <v>1.653</v>
      </c>
      <c r="BC10310" s="82">
        <f t="shared" si="178"/>
        <v>2.00013</v>
      </c>
    </row>
    <row r="10311" spans="53:55" x14ac:dyDescent="0.25">
      <c r="BA10311" s="164" t="s">
        <v>10683</v>
      </c>
      <c r="BB10311" s="164">
        <v>2.4790000000000001</v>
      </c>
      <c r="BC10311" s="82">
        <f t="shared" si="178"/>
        <v>2.99959</v>
      </c>
    </row>
    <row r="10312" spans="53:55" x14ac:dyDescent="0.25">
      <c r="BA10312" s="164" t="s">
        <v>10684</v>
      </c>
      <c r="BB10312" s="164">
        <v>2.4790000000000001</v>
      </c>
      <c r="BC10312" s="82">
        <f t="shared" si="178"/>
        <v>2.99959</v>
      </c>
    </row>
    <row r="10313" spans="53:55" x14ac:dyDescent="0.25">
      <c r="BA10313" s="164" t="s">
        <v>10685</v>
      </c>
      <c r="BB10313" s="164">
        <v>2.4790000000000001</v>
      </c>
      <c r="BC10313" s="82">
        <f t="shared" si="178"/>
        <v>2.99959</v>
      </c>
    </row>
    <row r="10314" spans="53:55" x14ac:dyDescent="0.25">
      <c r="BA10314" s="164" t="s">
        <v>10686</v>
      </c>
      <c r="BB10314" s="164">
        <v>49.587000000000003</v>
      </c>
      <c r="BC10314" s="82">
        <f t="shared" si="178"/>
        <v>60.00027</v>
      </c>
    </row>
    <row r="10315" spans="53:55" x14ac:dyDescent="0.25">
      <c r="BA10315" s="164" t="s">
        <v>10687</v>
      </c>
      <c r="BB10315" s="164">
        <v>8.2650000000000006</v>
      </c>
      <c r="BC10315" s="82">
        <f t="shared" si="178"/>
        <v>10.00065</v>
      </c>
    </row>
    <row r="10316" spans="53:55" x14ac:dyDescent="0.25">
      <c r="BA10316" s="164" t="s">
        <v>10688</v>
      </c>
      <c r="BB10316" s="164">
        <v>4.1319999999999997</v>
      </c>
      <c r="BC10316" s="82">
        <f t="shared" si="178"/>
        <v>4.9997199999999991</v>
      </c>
    </row>
    <row r="10317" spans="53:55" x14ac:dyDescent="0.25">
      <c r="BA10317" s="164" t="s">
        <v>10689</v>
      </c>
      <c r="BB10317" s="164">
        <v>4.1319999999999997</v>
      </c>
      <c r="BC10317" s="82">
        <f t="shared" si="178"/>
        <v>4.9997199999999991</v>
      </c>
    </row>
    <row r="10318" spans="53:55" x14ac:dyDescent="0.25">
      <c r="BA10318" s="164" t="s">
        <v>10690</v>
      </c>
      <c r="BB10318" s="164">
        <v>4.1319999999999997</v>
      </c>
      <c r="BC10318" s="82">
        <f t="shared" si="178"/>
        <v>4.9997199999999991</v>
      </c>
    </row>
    <row r="10319" spans="53:55" x14ac:dyDescent="0.25">
      <c r="BA10319" s="164" t="s">
        <v>10691</v>
      </c>
      <c r="BB10319" s="164">
        <v>8.2650000000000006</v>
      </c>
      <c r="BC10319" s="82">
        <f t="shared" si="178"/>
        <v>10.00065</v>
      </c>
    </row>
    <row r="10320" spans="53:55" x14ac:dyDescent="0.25">
      <c r="BA10320" s="164" t="s">
        <v>10692</v>
      </c>
      <c r="BB10320" s="164">
        <v>4.1319999999999997</v>
      </c>
      <c r="BC10320" s="82">
        <f t="shared" si="178"/>
        <v>4.9997199999999991</v>
      </c>
    </row>
    <row r="10321" spans="53:55" x14ac:dyDescent="0.25">
      <c r="BA10321" s="164" t="s">
        <v>10693</v>
      </c>
      <c r="BB10321" s="164">
        <v>90.909000000000006</v>
      </c>
      <c r="BC10321" s="82">
        <f t="shared" si="178"/>
        <v>109.99989000000001</v>
      </c>
    </row>
    <row r="10322" spans="53:55" x14ac:dyDescent="0.25">
      <c r="BA10322" s="164" t="s">
        <v>10694</v>
      </c>
      <c r="BB10322" s="164">
        <v>36.363999999999997</v>
      </c>
      <c r="BC10322" s="82">
        <f t="shared" si="178"/>
        <v>44.000439999999998</v>
      </c>
    </row>
    <row r="10323" spans="53:55" x14ac:dyDescent="0.25">
      <c r="BA10323" s="164" t="s">
        <v>10695</v>
      </c>
      <c r="BB10323" s="164">
        <v>128.09899999999999</v>
      </c>
      <c r="BC10323" s="82">
        <f t="shared" si="178"/>
        <v>154.99978999999999</v>
      </c>
    </row>
    <row r="10324" spans="53:55" x14ac:dyDescent="0.25">
      <c r="BA10324" s="164" t="s">
        <v>10696</v>
      </c>
      <c r="BB10324" s="164">
        <v>51.24</v>
      </c>
      <c r="BC10324" s="82">
        <f t="shared" si="178"/>
        <v>62.000399999999999</v>
      </c>
    </row>
    <row r="10325" spans="53:55" x14ac:dyDescent="0.25">
      <c r="BA10325" s="164" t="s">
        <v>10697</v>
      </c>
      <c r="BB10325" s="164">
        <v>157.02500000000001</v>
      </c>
      <c r="BC10325" s="82">
        <f t="shared" si="178"/>
        <v>190.00024999999999</v>
      </c>
    </row>
    <row r="10326" spans="53:55" x14ac:dyDescent="0.25">
      <c r="BA10326" s="164" t="s">
        <v>10698</v>
      </c>
      <c r="BB10326" s="164">
        <v>157.02500000000001</v>
      </c>
      <c r="BC10326" s="82">
        <f t="shared" si="178"/>
        <v>190.00024999999999</v>
      </c>
    </row>
    <row r="10327" spans="53:55" x14ac:dyDescent="0.25">
      <c r="BA10327" s="164" t="s">
        <v>10699</v>
      </c>
      <c r="BB10327" s="164">
        <v>62.81</v>
      </c>
      <c r="BC10327" s="82">
        <f t="shared" si="178"/>
        <v>76.000100000000003</v>
      </c>
    </row>
    <row r="10328" spans="53:55" x14ac:dyDescent="0.25">
      <c r="BA10328" s="164" t="s">
        <v>10700</v>
      </c>
      <c r="BB10328" s="164">
        <v>206.61199999999999</v>
      </c>
      <c r="BC10328" s="82">
        <f t="shared" si="178"/>
        <v>250.00051999999999</v>
      </c>
    </row>
    <row r="10329" spans="53:55" x14ac:dyDescent="0.25">
      <c r="BA10329" s="164" t="s">
        <v>10701</v>
      </c>
      <c r="BB10329" s="164">
        <v>82.644999999999996</v>
      </c>
      <c r="BC10329" s="82">
        <f t="shared" si="178"/>
        <v>100.00044999999999</v>
      </c>
    </row>
    <row r="10330" spans="53:55" x14ac:dyDescent="0.25">
      <c r="BA10330" s="164" t="s">
        <v>10702</v>
      </c>
      <c r="BB10330" s="164">
        <v>239.66900000000001</v>
      </c>
      <c r="BC10330" s="82">
        <f t="shared" si="178"/>
        <v>289.99948999999998</v>
      </c>
    </row>
    <row r="10331" spans="53:55" x14ac:dyDescent="0.25">
      <c r="BA10331" s="164" t="s">
        <v>10703</v>
      </c>
      <c r="BB10331" s="164">
        <v>95.867999999999995</v>
      </c>
      <c r="BC10331" s="82">
        <f t="shared" si="178"/>
        <v>116.00027999999999</v>
      </c>
    </row>
    <row r="10332" spans="53:55" x14ac:dyDescent="0.25">
      <c r="BA10332" s="164" t="s">
        <v>10704</v>
      </c>
      <c r="BB10332" s="164">
        <v>309.91699999999997</v>
      </c>
      <c r="BC10332" s="82">
        <f t="shared" si="178"/>
        <v>374.99956999999995</v>
      </c>
    </row>
    <row r="10333" spans="53:55" x14ac:dyDescent="0.25">
      <c r="BA10333" s="164" t="s">
        <v>10705</v>
      </c>
      <c r="BB10333" s="164">
        <v>6.6120000000000001</v>
      </c>
      <c r="BC10333" s="82">
        <f t="shared" si="178"/>
        <v>8.0005199999999999</v>
      </c>
    </row>
    <row r="10334" spans="53:55" x14ac:dyDescent="0.25">
      <c r="BA10334" s="164" t="s">
        <v>10706</v>
      </c>
      <c r="BB10334" s="164">
        <v>5.7850000000000001</v>
      </c>
      <c r="BC10334" s="82">
        <f t="shared" si="178"/>
        <v>6.9998500000000003</v>
      </c>
    </row>
    <row r="10335" spans="53:55" x14ac:dyDescent="0.25">
      <c r="BA10335" s="164" t="s">
        <v>10707</v>
      </c>
      <c r="BB10335" s="164">
        <v>45.454000000000001</v>
      </c>
      <c r="BC10335" s="82">
        <f t="shared" si="178"/>
        <v>54.999339999999997</v>
      </c>
    </row>
    <row r="10336" spans="53:55" x14ac:dyDescent="0.25">
      <c r="BA10336" s="164" t="s">
        <v>10708</v>
      </c>
      <c r="BB10336" s="164">
        <v>4.5449999999999999</v>
      </c>
      <c r="BC10336" s="82">
        <f t="shared" si="178"/>
        <v>5.4994499999999995</v>
      </c>
    </row>
    <row r="10337" spans="53:55" x14ac:dyDescent="0.25">
      <c r="BA10337" s="164" t="s">
        <v>10709</v>
      </c>
      <c r="BB10337" s="164">
        <v>12.397</v>
      </c>
      <c r="BC10337" s="82">
        <f t="shared" si="178"/>
        <v>15.00037</v>
      </c>
    </row>
    <row r="10338" spans="53:55" x14ac:dyDescent="0.25">
      <c r="BA10338" s="164" t="s">
        <v>10710</v>
      </c>
      <c r="BB10338" s="164">
        <v>41.32</v>
      </c>
      <c r="BC10338" s="82">
        <f t="shared" si="178"/>
        <v>49.997199999999999</v>
      </c>
    </row>
    <row r="10339" spans="53:55" x14ac:dyDescent="0.25">
      <c r="BA10339" s="164" t="s">
        <v>10711</v>
      </c>
      <c r="BB10339" s="164">
        <v>16.529</v>
      </c>
      <c r="BC10339" s="82">
        <f t="shared" si="178"/>
        <v>20.00009</v>
      </c>
    </row>
    <row r="10340" spans="53:55" x14ac:dyDescent="0.25">
      <c r="BA10340" s="164" t="s">
        <v>10712</v>
      </c>
      <c r="BB10340" s="164">
        <v>3.306</v>
      </c>
      <c r="BC10340" s="82">
        <f t="shared" si="178"/>
        <v>4.0002599999999999</v>
      </c>
    </row>
    <row r="10341" spans="53:55" x14ac:dyDescent="0.25">
      <c r="BA10341" s="164" t="s">
        <v>10713</v>
      </c>
      <c r="BB10341" s="164">
        <v>7.85</v>
      </c>
      <c r="BC10341" s="82">
        <f t="shared" si="178"/>
        <v>9.4984999999999999</v>
      </c>
    </row>
    <row r="10342" spans="53:55" x14ac:dyDescent="0.25">
      <c r="BA10342" s="164" t="s">
        <v>10714</v>
      </c>
      <c r="BB10342" s="164">
        <v>7.85</v>
      </c>
      <c r="BC10342" s="82">
        <f t="shared" si="178"/>
        <v>9.4984999999999999</v>
      </c>
    </row>
    <row r="10343" spans="53:55" x14ac:dyDescent="0.25">
      <c r="BA10343" s="164" t="s">
        <v>10715</v>
      </c>
      <c r="BB10343" s="164">
        <v>12.397</v>
      </c>
      <c r="BC10343" s="82">
        <f t="shared" si="178"/>
        <v>15.00037</v>
      </c>
    </row>
    <row r="10344" spans="53:55" x14ac:dyDescent="0.25">
      <c r="BA10344" s="164" t="s">
        <v>10716</v>
      </c>
      <c r="BB10344" s="164">
        <v>7.4379999999999997</v>
      </c>
      <c r="BC10344" s="82">
        <f t="shared" si="178"/>
        <v>8.999979999999999</v>
      </c>
    </row>
    <row r="10345" spans="53:55" x14ac:dyDescent="0.25">
      <c r="BA10345" s="164" t="s">
        <v>10717</v>
      </c>
      <c r="BB10345" s="164">
        <v>4.1319999999999997</v>
      </c>
      <c r="BC10345" s="82">
        <f t="shared" si="178"/>
        <v>4.9997199999999991</v>
      </c>
    </row>
    <row r="10346" spans="53:55" x14ac:dyDescent="0.25">
      <c r="BA10346" s="164" t="s">
        <v>10718</v>
      </c>
      <c r="BB10346" s="164">
        <v>8.2639999999999993</v>
      </c>
      <c r="BC10346" s="82">
        <f t="shared" si="178"/>
        <v>9.9994399999999981</v>
      </c>
    </row>
    <row r="10347" spans="53:55" x14ac:dyDescent="0.25">
      <c r="BA10347" s="164" t="s">
        <v>10719</v>
      </c>
      <c r="BB10347" s="164">
        <v>280.16500000000002</v>
      </c>
      <c r="BC10347" s="82">
        <f t="shared" si="178"/>
        <v>338.99965000000003</v>
      </c>
    </row>
    <row r="10348" spans="53:55" x14ac:dyDescent="0.25">
      <c r="BA10348" s="164" t="s">
        <v>10720</v>
      </c>
      <c r="BB10348" s="164">
        <v>280.17</v>
      </c>
      <c r="BC10348" s="82">
        <f t="shared" si="178"/>
        <v>339.00569999999999</v>
      </c>
    </row>
    <row r="10349" spans="53:55" x14ac:dyDescent="0.25">
      <c r="BA10349" s="164" t="s">
        <v>10721</v>
      </c>
      <c r="BB10349" s="164">
        <v>7.85</v>
      </c>
      <c r="BC10349" s="82">
        <f t="shared" si="178"/>
        <v>9.4984999999999999</v>
      </c>
    </row>
    <row r="10350" spans="53:55" x14ac:dyDescent="0.25">
      <c r="BA10350" s="164" t="s">
        <v>10722</v>
      </c>
      <c r="BB10350" s="164">
        <v>247.93</v>
      </c>
      <c r="BC10350" s="82">
        <f t="shared" si="178"/>
        <v>299.99529999999999</v>
      </c>
    </row>
    <row r="10351" spans="53:55" x14ac:dyDescent="0.25">
      <c r="BA10351" s="164" t="s">
        <v>10723</v>
      </c>
      <c r="BB10351" s="164">
        <v>247.93</v>
      </c>
      <c r="BC10351" s="82">
        <f t="shared" si="178"/>
        <v>299.99529999999999</v>
      </c>
    </row>
    <row r="10352" spans="53:55" x14ac:dyDescent="0.25">
      <c r="BA10352" s="164" t="s">
        <v>10724</v>
      </c>
      <c r="BB10352" s="164">
        <v>304.959</v>
      </c>
      <c r="BC10352" s="82">
        <f t="shared" si="178"/>
        <v>369.00038999999998</v>
      </c>
    </row>
    <row r="10353" spans="53:55" x14ac:dyDescent="0.25">
      <c r="BA10353" s="164" t="s">
        <v>10725</v>
      </c>
      <c r="BB10353" s="164">
        <v>309.91000000000003</v>
      </c>
      <c r="BC10353" s="82">
        <f t="shared" si="178"/>
        <v>374.99110000000002</v>
      </c>
    </row>
    <row r="10354" spans="53:55" x14ac:dyDescent="0.25">
      <c r="BA10354" s="164" t="s">
        <v>10726</v>
      </c>
      <c r="BB10354" s="164">
        <v>338.84300000000002</v>
      </c>
      <c r="BC10354" s="82">
        <f t="shared" si="178"/>
        <v>410.00002999999998</v>
      </c>
    </row>
    <row r="10355" spans="53:55" x14ac:dyDescent="0.25">
      <c r="BA10355" s="164" t="s">
        <v>10727</v>
      </c>
      <c r="BB10355" s="164">
        <v>230.57900000000001</v>
      </c>
      <c r="BC10355" s="82">
        <f t="shared" si="178"/>
        <v>279.00058999999999</v>
      </c>
    </row>
    <row r="10356" spans="53:55" x14ac:dyDescent="0.25">
      <c r="BA10356" s="164" t="s">
        <v>10728</v>
      </c>
      <c r="BB10356" s="164">
        <v>210.13</v>
      </c>
      <c r="BC10356" s="82">
        <f t="shared" si="178"/>
        <v>254.25729999999999</v>
      </c>
    </row>
    <row r="10357" spans="53:55" x14ac:dyDescent="0.25">
      <c r="BA10357" s="164" t="s">
        <v>10729</v>
      </c>
      <c r="BB10357" s="164">
        <v>280.16500000000002</v>
      </c>
      <c r="BC10357" s="82">
        <f t="shared" si="178"/>
        <v>338.99965000000003</v>
      </c>
    </row>
    <row r="10358" spans="53:55" x14ac:dyDescent="0.25">
      <c r="BA10358" s="164" t="s">
        <v>10730</v>
      </c>
      <c r="BB10358" s="164">
        <v>49.59</v>
      </c>
      <c r="BC10358" s="82">
        <f t="shared" si="178"/>
        <v>60.003900000000002</v>
      </c>
    </row>
    <row r="10359" spans="53:55" x14ac:dyDescent="0.25">
      <c r="BA10359" s="164" t="s">
        <v>10731</v>
      </c>
      <c r="BB10359" s="164">
        <v>1</v>
      </c>
      <c r="BC10359" s="82">
        <f t="shared" si="178"/>
        <v>1.21</v>
      </c>
    </row>
    <row r="10360" spans="53:55" x14ac:dyDescent="0.25">
      <c r="BA10360" s="164" t="s">
        <v>10732</v>
      </c>
      <c r="BB10360" s="164">
        <v>660.33100000000002</v>
      </c>
      <c r="BC10360" s="82">
        <f t="shared" si="178"/>
        <v>799.00050999999996</v>
      </c>
    </row>
    <row r="10361" spans="53:55" x14ac:dyDescent="0.25">
      <c r="BA10361" s="164" t="s">
        <v>10733</v>
      </c>
      <c r="BB10361" s="164">
        <v>85</v>
      </c>
      <c r="BC10361" s="82">
        <f t="shared" si="178"/>
        <v>102.85</v>
      </c>
    </row>
    <row r="10362" spans="53:55" x14ac:dyDescent="0.25">
      <c r="BA10362" s="164" t="s">
        <v>10734</v>
      </c>
      <c r="BB10362" s="164">
        <v>396.69400000000002</v>
      </c>
      <c r="BC10362" s="82">
        <f t="shared" si="178"/>
        <v>479.99974000000003</v>
      </c>
    </row>
    <row r="10363" spans="53:55" x14ac:dyDescent="0.25">
      <c r="BA10363" s="164" t="s">
        <v>10735</v>
      </c>
      <c r="BB10363" s="164">
        <v>206.61</v>
      </c>
      <c r="BC10363" s="82">
        <f t="shared" si="178"/>
        <v>249.99810000000002</v>
      </c>
    </row>
    <row r="10364" spans="53:55" x14ac:dyDescent="0.25">
      <c r="BA10364" s="164" t="s">
        <v>10736</v>
      </c>
      <c r="BB10364" s="164">
        <v>100</v>
      </c>
      <c r="BC10364" s="82">
        <f t="shared" si="178"/>
        <v>121</v>
      </c>
    </row>
    <row r="10365" spans="53:55" x14ac:dyDescent="0.25">
      <c r="BA10365" s="164" t="s">
        <v>10737</v>
      </c>
      <c r="BB10365" s="164">
        <v>18.18</v>
      </c>
      <c r="BC10365" s="82">
        <f t="shared" si="178"/>
        <v>21.997799999999998</v>
      </c>
    </row>
    <row r="10366" spans="53:55" x14ac:dyDescent="0.25">
      <c r="BA10366" s="164" t="s">
        <v>10738</v>
      </c>
      <c r="BB10366" s="164">
        <v>95.04</v>
      </c>
      <c r="BC10366" s="82">
        <f t="shared" si="178"/>
        <v>114.9984</v>
      </c>
    </row>
    <row r="10367" spans="53:55" x14ac:dyDescent="0.25">
      <c r="BA10367" s="164" t="s">
        <v>10739</v>
      </c>
      <c r="BB10367" s="164">
        <v>99.17</v>
      </c>
      <c r="BC10367" s="82">
        <f t="shared" si="178"/>
        <v>119.9957</v>
      </c>
    </row>
    <row r="10368" spans="53:55" x14ac:dyDescent="0.25">
      <c r="BA10368" s="164" t="s">
        <v>10740</v>
      </c>
      <c r="BB10368" s="164">
        <v>99.17</v>
      </c>
      <c r="BC10368" s="82">
        <f t="shared" si="178"/>
        <v>119.9957</v>
      </c>
    </row>
    <row r="10369" spans="53:55" x14ac:dyDescent="0.25">
      <c r="BA10369" s="164" t="s">
        <v>10741</v>
      </c>
      <c r="BB10369" s="164">
        <v>4.1319999999999997</v>
      </c>
      <c r="BC10369" s="82">
        <f t="shared" si="178"/>
        <v>4.9997199999999991</v>
      </c>
    </row>
    <row r="10370" spans="53:55" x14ac:dyDescent="0.25">
      <c r="BA10370" s="164" t="s">
        <v>10742</v>
      </c>
      <c r="BB10370" s="164">
        <v>4.1319999999999997</v>
      </c>
      <c r="BC10370" s="82">
        <f t="shared" si="178"/>
        <v>4.9997199999999991</v>
      </c>
    </row>
    <row r="10371" spans="53:55" x14ac:dyDescent="0.25">
      <c r="BA10371" s="164" t="s">
        <v>10743</v>
      </c>
      <c r="BB10371" s="164">
        <v>4.1319999999999997</v>
      </c>
      <c r="BC10371" s="82">
        <f t="shared" ref="BC10371:BC10434" si="179">BB10371*1.21</f>
        <v>4.9997199999999991</v>
      </c>
    </row>
    <row r="10372" spans="53:55" x14ac:dyDescent="0.25">
      <c r="BA10372" s="164" t="s">
        <v>10744</v>
      </c>
      <c r="BB10372" s="164">
        <v>4.1319999999999997</v>
      </c>
      <c r="BC10372" s="82">
        <f t="shared" si="179"/>
        <v>4.9997199999999991</v>
      </c>
    </row>
    <row r="10373" spans="53:55" x14ac:dyDescent="0.25">
      <c r="BA10373" s="164" t="s">
        <v>10745</v>
      </c>
      <c r="BB10373" s="164">
        <v>175.20699999999999</v>
      </c>
      <c r="BC10373" s="82">
        <f t="shared" si="179"/>
        <v>212.00046999999998</v>
      </c>
    </row>
    <row r="10374" spans="53:55" x14ac:dyDescent="0.25">
      <c r="BA10374" s="164" t="s">
        <v>10746</v>
      </c>
      <c r="BB10374" s="164">
        <v>26.446000000000002</v>
      </c>
      <c r="BC10374" s="82">
        <f t="shared" si="179"/>
        <v>31.999660000000002</v>
      </c>
    </row>
    <row r="10375" spans="53:55" x14ac:dyDescent="0.25">
      <c r="BA10375" s="164" t="s">
        <v>10747</v>
      </c>
      <c r="BB10375" s="164">
        <v>57.024999999999999</v>
      </c>
      <c r="BC10375" s="82">
        <f t="shared" si="179"/>
        <v>69.000249999999994</v>
      </c>
    </row>
    <row r="10376" spans="53:55" x14ac:dyDescent="0.25">
      <c r="BA10376" s="164" t="s">
        <v>10748</v>
      </c>
      <c r="BB10376" s="164">
        <v>230.57900000000001</v>
      </c>
      <c r="BC10376" s="82">
        <f t="shared" si="179"/>
        <v>279.00058999999999</v>
      </c>
    </row>
    <row r="10377" spans="53:55" x14ac:dyDescent="0.25">
      <c r="BA10377" s="164" t="s">
        <v>10749</v>
      </c>
      <c r="BB10377" s="164">
        <v>238.84</v>
      </c>
      <c r="BC10377" s="82">
        <f t="shared" si="179"/>
        <v>288.99639999999999</v>
      </c>
    </row>
    <row r="10378" spans="53:55" x14ac:dyDescent="0.25">
      <c r="BA10378" s="164" t="s">
        <v>10750</v>
      </c>
      <c r="BB10378" s="164">
        <v>304.959</v>
      </c>
      <c r="BC10378" s="82">
        <f t="shared" si="179"/>
        <v>369.00038999999998</v>
      </c>
    </row>
    <row r="10379" spans="53:55" x14ac:dyDescent="0.25">
      <c r="BA10379" s="164" t="s">
        <v>10751</v>
      </c>
      <c r="BB10379" s="164">
        <v>119.79</v>
      </c>
      <c r="BC10379" s="82">
        <f t="shared" si="179"/>
        <v>144.94589999999999</v>
      </c>
    </row>
    <row r="10380" spans="53:55" x14ac:dyDescent="0.25">
      <c r="BA10380" s="164" t="s">
        <v>10752</v>
      </c>
      <c r="BB10380" s="164">
        <v>40.496000000000002</v>
      </c>
      <c r="BC10380" s="82">
        <f t="shared" si="179"/>
        <v>49.000160000000001</v>
      </c>
    </row>
    <row r="10381" spans="53:55" x14ac:dyDescent="0.25">
      <c r="BA10381" s="164" t="s">
        <v>10753</v>
      </c>
      <c r="BB10381" s="164">
        <v>33.06</v>
      </c>
      <c r="BC10381" s="82">
        <f t="shared" si="179"/>
        <v>40.002600000000001</v>
      </c>
    </row>
    <row r="10382" spans="53:55" x14ac:dyDescent="0.25">
      <c r="BA10382" s="164" t="s">
        <v>10754</v>
      </c>
      <c r="BB10382" s="164">
        <v>33.06</v>
      </c>
      <c r="BC10382" s="82">
        <f t="shared" si="179"/>
        <v>40.002600000000001</v>
      </c>
    </row>
    <row r="10383" spans="53:55" x14ac:dyDescent="0.25">
      <c r="BA10383" s="164" t="s">
        <v>10755</v>
      </c>
      <c r="BB10383" s="164">
        <v>48.76</v>
      </c>
      <c r="BC10383" s="82">
        <f t="shared" si="179"/>
        <v>58.999599999999994</v>
      </c>
    </row>
    <row r="10384" spans="53:55" x14ac:dyDescent="0.25">
      <c r="BA10384" s="164" t="s">
        <v>10756</v>
      </c>
      <c r="BB10384" s="164">
        <v>19.829999999999998</v>
      </c>
      <c r="BC10384" s="82">
        <f t="shared" si="179"/>
        <v>23.994299999999996</v>
      </c>
    </row>
    <row r="10385" spans="53:55" x14ac:dyDescent="0.25">
      <c r="BA10385" s="164" t="s">
        <v>10757</v>
      </c>
      <c r="BB10385" s="164">
        <v>247.93</v>
      </c>
      <c r="BC10385" s="82">
        <f t="shared" si="179"/>
        <v>299.99529999999999</v>
      </c>
    </row>
    <row r="10386" spans="53:55" x14ac:dyDescent="0.25">
      <c r="BA10386" s="164" t="s">
        <v>10758</v>
      </c>
      <c r="BB10386" s="164">
        <v>289.25599999999997</v>
      </c>
      <c r="BC10386" s="82">
        <f t="shared" si="179"/>
        <v>349.99975999999998</v>
      </c>
    </row>
    <row r="10387" spans="53:55" x14ac:dyDescent="0.25">
      <c r="BA10387" s="164" t="s">
        <v>10759</v>
      </c>
      <c r="BB10387" s="164">
        <v>413.22</v>
      </c>
      <c r="BC10387" s="82">
        <f t="shared" si="179"/>
        <v>499.99620000000004</v>
      </c>
    </row>
    <row r="10388" spans="53:55" x14ac:dyDescent="0.25">
      <c r="BA10388" s="164" t="s">
        <v>10760</v>
      </c>
      <c r="BB10388" s="164">
        <v>454.54599999999999</v>
      </c>
      <c r="BC10388" s="82">
        <f t="shared" si="179"/>
        <v>550.00065999999993</v>
      </c>
    </row>
    <row r="10389" spans="53:55" x14ac:dyDescent="0.25">
      <c r="BA10389" s="164" t="s">
        <v>10761</v>
      </c>
      <c r="BB10389" s="164">
        <v>371.9</v>
      </c>
      <c r="BC10389" s="82">
        <f t="shared" si="179"/>
        <v>449.99899999999997</v>
      </c>
    </row>
    <row r="10390" spans="53:55" x14ac:dyDescent="0.25">
      <c r="BA10390" s="164" t="s">
        <v>10762</v>
      </c>
      <c r="BB10390" s="164">
        <v>329.75200000000001</v>
      </c>
      <c r="BC10390" s="82">
        <f t="shared" si="179"/>
        <v>398.99991999999997</v>
      </c>
    </row>
    <row r="10391" spans="53:55" x14ac:dyDescent="0.25">
      <c r="BA10391" s="164" t="s">
        <v>10763</v>
      </c>
      <c r="BB10391" s="164">
        <v>619.83500000000004</v>
      </c>
      <c r="BC10391" s="82">
        <f t="shared" si="179"/>
        <v>750.00035000000003</v>
      </c>
    </row>
    <row r="10392" spans="53:55" x14ac:dyDescent="0.25">
      <c r="BA10392" s="164" t="s">
        <v>10764</v>
      </c>
      <c r="BB10392" s="164">
        <v>45.454999999999998</v>
      </c>
      <c r="BC10392" s="82">
        <f t="shared" si="179"/>
        <v>55.000549999999997</v>
      </c>
    </row>
    <row r="10393" spans="53:55" x14ac:dyDescent="0.25">
      <c r="BA10393" s="164" t="s">
        <v>10765</v>
      </c>
      <c r="BB10393" s="164">
        <v>20.661000000000001</v>
      </c>
      <c r="BC10393" s="82">
        <f t="shared" si="179"/>
        <v>24.99981</v>
      </c>
    </row>
    <row r="10394" spans="53:55" x14ac:dyDescent="0.25">
      <c r="BA10394" s="164" t="s">
        <v>10766</v>
      </c>
      <c r="BB10394" s="164">
        <v>14</v>
      </c>
      <c r="BC10394" s="82">
        <f t="shared" si="179"/>
        <v>16.939999999999998</v>
      </c>
    </row>
    <row r="10395" spans="53:55" x14ac:dyDescent="0.25">
      <c r="BA10395" s="164" t="s">
        <v>10767</v>
      </c>
      <c r="BB10395" s="164">
        <v>3.0579999999999998</v>
      </c>
      <c r="BC10395" s="82">
        <f t="shared" si="179"/>
        <v>3.7001799999999996</v>
      </c>
    </row>
    <row r="10396" spans="53:55" x14ac:dyDescent="0.25">
      <c r="BA10396" s="164" t="s">
        <v>10768</v>
      </c>
      <c r="BB10396" s="164">
        <v>3.0579999999999998</v>
      </c>
      <c r="BC10396" s="82">
        <f t="shared" si="179"/>
        <v>3.7001799999999996</v>
      </c>
    </row>
    <row r="10397" spans="53:55" x14ac:dyDescent="0.25">
      <c r="BA10397" s="164" t="s">
        <v>10769</v>
      </c>
      <c r="BB10397" s="164">
        <v>3.0579999999999998</v>
      </c>
      <c r="BC10397" s="82">
        <f t="shared" si="179"/>
        <v>3.7001799999999996</v>
      </c>
    </row>
    <row r="10398" spans="53:55" x14ac:dyDescent="0.25">
      <c r="BA10398" s="164" t="s">
        <v>10770</v>
      </c>
      <c r="BB10398" s="164">
        <v>128.09899999999999</v>
      </c>
      <c r="BC10398" s="82">
        <f t="shared" si="179"/>
        <v>154.99978999999999</v>
      </c>
    </row>
    <row r="10399" spans="53:55" x14ac:dyDescent="0.25">
      <c r="BA10399" s="164" t="s">
        <v>10771</v>
      </c>
      <c r="BB10399" s="164">
        <v>454.54500000000002</v>
      </c>
      <c r="BC10399" s="82">
        <f t="shared" si="179"/>
        <v>549.99945000000002</v>
      </c>
    </row>
    <row r="10400" spans="53:55" x14ac:dyDescent="0.25">
      <c r="BA10400" s="164" t="s">
        <v>10772</v>
      </c>
      <c r="BB10400" s="164">
        <v>412.39699999999999</v>
      </c>
      <c r="BC10400" s="82">
        <f t="shared" si="179"/>
        <v>499.00036999999998</v>
      </c>
    </row>
    <row r="10401" spans="53:55" x14ac:dyDescent="0.25">
      <c r="BA10401" s="164" t="s">
        <v>10773</v>
      </c>
      <c r="BB10401" s="164">
        <v>161.15700000000001</v>
      </c>
      <c r="BC10401" s="82">
        <f t="shared" si="179"/>
        <v>194.99997000000002</v>
      </c>
    </row>
    <row r="10402" spans="53:55" x14ac:dyDescent="0.25">
      <c r="BA10402" s="164" t="s">
        <v>10774</v>
      </c>
      <c r="BB10402" s="164">
        <v>161.15700000000001</v>
      </c>
      <c r="BC10402" s="82">
        <f t="shared" si="179"/>
        <v>194.99997000000002</v>
      </c>
    </row>
    <row r="10403" spans="53:55" x14ac:dyDescent="0.25">
      <c r="BA10403" s="164" t="s">
        <v>10775</v>
      </c>
      <c r="BB10403" s="164">
        <v>161.15700000000001</v>
      </c>
      <c r="BC10403" s="82">
        <f t="shared" si="179"/>
        <v>194.99997000000002</v>
      </c>
    </row>
    <row r="10404" spans="53:55" x14ac:dyDescent="0.25">
      <c r="BA10404" s="164" t="s">
        <v>10776</v>
      </c>
      <c r="BB10404" s="164">
        <v>128.09899999999999</v>
      </c>
      <c r="BC10404" s="82">
        <f t="shared" si="179"/>
        <v>154.99978999999999</v>
      </c>
    </row>
    <row r="10405" spans="53:55" x14ac:dyDescent="0.25">
      <c r="BA10405" s="164" t="s">
        <v>10777</v>
      </c>
      <c r="BB10405" s="164">
        <v>4.5460000000000003</v>
      </c>
      <c r="BC10405" s="82">
        <f t="shared" si="179"/>
        <v>5.5006599999999999</v>
      </c>
    </row>
    <row r="10406" spans="53:55" x14ac:dyDescent="0.25">
      <c r="BA10406" s="164" t="s">
        <v>10778</v>
      </c>
      <c r="BB10406" s="164">
        <v>11.57</v>
      </c>
      <c r="BC10406" s="82">
        <f t="shared" si="179"/>
        <v>13.999700000000001</v>
      </c>
    </row>
    <row r="10407" spans="53:55" x14ac:dyDescent="0.25">
      <c r="BA10407" s="164" t="s">
        <v>10779</v>
      </c>
      <c r="BB10407" s="164">
        <v>1.653</v>
      </c>
      <c r="BC10407" s="82">
        <f t="shared" si="179"/>
        <v>2.00013</v>
      </c>
    </row>
    <row r="10408" spans="53:55" x14ac:dyDescent="0.25">
      <c r="BA10408" s="164" t="s">
        <v>10780</v>
      </c>
      <c r="BB10408" s="164">
        <v>380.16500000000002</v>
      </c>
      <c r="BC10408" s="82">
        <f t="shared" si="179"/>
        <v>459.99965000000003</v>
      </c>
    </row>
    <row r="10409" spans="53:55" x14ac:dyDescent="0.25">
      <c r="BA10409" s="164" t="s">
        <v>10781</v>
      </c>
      <c r="BB10409" s="164">
        <v>61.98</v>
      </c>
      <c r="BC10409" s="82">
        <f t="shared" si="179"/>
        <v>74.995799999999988</v>
      </c>
    </row>
    <row r="10410" spans="53:55" x14ac:dyDescent="0.25">
      <c r="BA10410" s="164" t="s">
        <v>10782</v>
      </c>
      <c r="BB10410" s="164">
        <v>4.96</v>
      </c>
      <c r="BC10410" s="82">
        <f t="shared" si="179"/>
        <v>6.0015999999999998</v>
      </c>
    </row>
    <row r="10411" spans="53:55" x14ac:dyDescent="0.25">
      <c r="BA10411" s="164" t="s">
        <v>10783</v>
      </c>
      <c r="BB10411" s="164">
        <v>4.5460000000000003</v>
      </c>
      <c r="BC10411" s="82">
        <f t="shared" si="179"/>
        <v>5.5006599999999999</v>
      </c>
    </row>
    <row r="10412" spans="53:55" x14ac:dyDescent="0.25">
      <c r="BA10412" s="164" t="s">
        <v>10784</v>
      </c>
      <c r="BB10412" s="164">
        <v>7.4379999999999997</v>
      </c>
      <c r="BC10412" s="82">
        <f t="shared" si="179"/>
        <v>8.999979999999999</v>
      </c>
    </row>
    <row r="10413" spans="53:55" x14ac:dyDescent="0.25">
      <c r="BA10413" s="164" t="s">
        <v>10785</v>
      </c>
      <c r="BB10413" s="164">
        <v>7.4379999999999997</v>
      </c>
      <c r="BC10413" s="82">
        <f t="shared" si="179"/>
        <v>8.999979999999999</v>
      </c>
    </row>
    <row r="10414" spans="53:55" x14ac:dyDescent="0.25">
      <c r="BA10414" s="164" t="s">
        <v>10786</v>
      </c>
      <c r="BB10414" s="164">
        <v>4.13</v>
      </c>
      <c r="BC10414" s="82">
        <f t="shared" si="179"/>
        <v>4.9973000000000001</v>
      </c>
    </row>
    <row r="10415" spans="53:55" x14ac:dyDescent="0.25">
      <c r="BA10415" s="164" t="s">
        <v>10787</v>
      </c>
      <c r="BB10415" s="164">
        <v>91.736000000000004</v>
      </c>
      <c r="BC10415" s="82">
        <f t="shared" si="179"/>
        <v>111.00056000000001</v>
      </c>
    </row>
    <row r="10416" spans="53:55" x14ac:dyDescent="0.25">
      <c r="BA10416" s="164" t="s">
        <v>10788</v>
      </c>
      <c r="BB10416" s="164">
        <v>61.156999999999996</v>
      </c>
      <c r="BC10416" s="82">
        <f t="shared" si="179"/>
        <v>73.99996999999999</v>
      </c>
    </row>
    <row r="10417" spans="53:55" x14ac:dyDescent="0.25">
      <c r="BA10417" s="164" t="s">
        <v>10789</v>
      </c>
      <c r="BB10417" s="164">
        <v>53.719000000000001</v>
      </c>
      <c r="BC10417" s="82">
        <f t="shared" si="179"/>
        <v>64.999989999999997</v>
      </c>
    </row>
    <row r="10418" spans="53:55" x14ac:dyDescent="0.25">
      <c r="BA10418" s="164" t="s">
        <v>10790</v>
      </c>
      <c r="BB10418" s="164">
        <v>38.017000000000003</v>
      </c>
      <c r="BC10418" s="82">
        <f t="shared" si="179"/>
        <v>46.000570000000003</v>
      </c>
    </row>
    <row r="10419" spans="53:55" x14ac:dyDescent="0.25">
      <c r="BA10419" s="164" t="s">
        <v>10791</v>
      </c>
      <c r="BB10419" s="164">
        <v>80.992000000000004</v>
      </c>
      <c r="BC10419" s="82">
        <f t="shared" si="179"/>
        <v>98.000320000000002</v>
      </c>
    </row>
    <row r="10420" spans="53:55" x14ac:dyDescent="0.25">
      <c r="BA10420" s="164" t="s">
        <v>10792</v>
      </c>
      <c r="BB10420" s="164">
        <v>153.71899999999999</v>
      </c>
      <c r="BC10420" s="82">
        <f t="shared" si="179"/>
        <v>185.99999</v>
      </c>
    </row>
    <row r="10421" spans="53:55" x14ac:dyDescent="0.25">
      <c r="BA10421" s="164" t="s">
        <v>10793</v>
      </c>
      <c r="BB10421" s="164">
        <v>223.14</v>
      </c>
      <c r="BC10421" s="82">
        <f t="shared" si="179"/>
        <v>269.99939999999998</v>
      </c>
    </row>
    <row r="10422" spans="53:55" x14ac:dyDescent="0.25">
      <c r="BA10422" s="164" t="s">
        <v>10794</v>
      </c>
      <c r="BB10422" s="164">
        <v>44.628</v>
      </c>
      <c r="BC10422" s="82">
        <f t="shared" si="179"/>
        <v>53.999879999999997</v>
      </c>
    </row>
    <row r="10423" spans="53:55" x14ac:dyDescent="0.25">
      <c r="BA10423" s="164" t="s">
        <v>10795</v>
      </c>
      <c r="BB10423" s="164">
        <v>27.273</v>
      </c>
      <c r="BC10423" s="82">
        <f t="shared" si="179"/>
        <v>33.000329999999998</v>
      </c>
    </row>
    <row r="10424" spans="53:55" x14ac:dyDescent="0.25">
      <c r="BA10424" s="164" t="s">
        <v>10796</v>
      </c>
      <c r="BB10424" s="164">
        <v>23.966999999999999</v>
      </c>
      <c r="BC10424" s="82">
        <f t="shared" si="179"/>
        <v>29.000069999999997</v>
      </c>
    </row>
    <row r="10425" spans="53:55" x14ac:dyDescent="0.25">
      <c r="BA10425" s="164" t="s">
        <v>10797</v>
      </c>
      <c r="BB10425" s="164">
        <v>25.62</v>
      </c>
      <c r="BC10425" s="82">
        <f t="shared" si="179"/>
        <v>31.0002</v>
      </c>
    </row>
    <row r="10426" spans="53:55" x14ac:dyDescent="0.25">
      <c r="BA10426" s="164" t="s">
        <v>10798</v>
      </c>
      <c r="BB10426" s="164">
        <v>23.14</v>
      </c>
      <c r="BC10426" s="82">
        <f t="shared" si="179"/>
        <v>27.999400000000001</v>
      </c>
    </row>
    <row r="10427" spans="53:55" x14ac:dyDescent="0.25">
      <c r="BA10427" s="164" t="s">
        <v>10799</v>
      </c>
      <c r="BB10427" s="164">
        <v>20.661000000000001</v>
      </c>
      <c r="BC10427" s="82">
        <f t="shared" si="179"/>
        <v>24.99981</v>
      </c>
    </row>
    <row r="10428" spans="53:55" x14ac:dyDescent="0.25">
      <c r="BA10428" s="164" t="s">
        <v>10800</v>
      </c>
      <c r="BB10428" s="164">
        <v>20.661000000000001</v>
      </c>
      <c r="BC10428" s="82">
        <f t="shared" si="179"/>
        <v>24.99981</v>
      </c>
    </row>
    <row r="10429" spans="53:55" x14ac:dyDescent="0.25">
      <c r="BA10429" s="164" t="s">
        <v>10801</v>
      </c>
      <c r="BB10429" s="164">
        <v>47.106999999999999</v>
      </c>
      <c r="BC10429" s="82">
        <f t="shared" si="179"/>
        <v>56.999469999999995</v>
      </c>
    </row>
    <row r="10430" spans="53:55" x14ac:dyDescent="0.25">
      <c r="BA10430" s="164" t="s">
        <v>10802</v>
      </c>
      <c r="BB10430" s="164">
        <v>33.058</v>
      </c>
      <c r="BC10430" s="82">
        <f t="shared" si="179"/>
        <v>40.00018</v>
      </c>
    </row>
    <row r="10431" spans="53:55" x14ac:dyDescent="0.25">
      <c r="BA10431" s="164" t="s">
        <v>10803</v>
      </c>
      <c r="BB10431" s="164">
        <v>28.925999999999998</v>
      </c>
      <c r="BC10431" s="82">
        <f t="shared" si="179"/>
        <v>35.000459999999997</v>
      </c>
    </row>
    <row r="10432" spans="53:55" x14ac:dyDescent="0.25">
      <c r="BA10432" s="164" t="s">
        <v>10804</v>
      </c>
      <c r="BB10432" s="164">
        <v>20.661000000000001</v>
      </c>
      <c r="BC10432" s="82">
        <f t="shared" si="179"/>
        <v>24.99981</v>
      </c>
    </row>
    <row r="10433" spans="53:55" x14ac:dyDescent="0.25">
      <c r="BA10433" s="164" t="s">
        <v>10805</v>
      </c>
      <c r="BB10433" s="164">
        <v>27.273</v>
      </c>
      <c r="BC10433" s="82">
        <f t="shared" si="179"/>
        <v>33.000329999999998</v>
      </c>
    </row>
    <row r="10434" spans="53:55" x14ac:dyDescent="0.25">
      <c r="BA10434" s="164" t="s">
        <v>10806</v>
      </c>
      <c r="BB10434" s="164">
        <v>28.925999999999998</v>
      </c>
      <c r="BC10434" s="82">
        <f t="shared" si="179"/>
        <v>35.000459999999997</v>
      </c>
    </row>
    <row r="10435" spans="53:55" x14ac:dyDescent="0.25">
      <c r="BA10435" s="164" t="s">
        <v>10807</v>
      </c>
      <c r="BB10435" s="164">
        <v>28.925999999999998</v>
      </c>
      <c r="BC10435" s="82">
        <f t="shared" ref="BC10435:BC10498" si="180">BB10435*1.21</f>
        <v>35.000459999999997</v>
      </c>
    </row>
    <row r="10436" spans="53:55" x14ac:dyDescent="0.25">
      <c r="BA10436" s="164" t="s">
        <v>10808</v>
      </c>
      <c r="BB10436" s="164">
        <v>319.00799999999998</v>
      </c>
      <c r="BC10436" s="82">
        <f t="shared" si="180"/>
        <v>385.99967999999996</v>
      </c>
    </row>
    <row r="10437" spans="53:55" x14ac:dyDescent="0.25">
      <c r="BA10437" s="164" t="s">
        <v>10809</v>
      </c>
      <c r="BB10437" s="164">
        <v>319.00799999999998</v>
      </c>
      <c r="BC10437" s="82">
        <f t="shared" si="180"/>
        <v>385.99967999999996</v>
      </c>
    </row>
    <row r="10438" spans="53:55" x14ac:dyDescent="0.25">
      <c r="BA10438" s="164" t="s">
        <v>10810</v>
      </c>
      <c r="BB10438" s="164">
        <v>319.00799999999998</v>
      </c>
      <c r="BC10438" s="82">
        <f t="shared" si="180"/>
        <v>385.99967999999996</v>
      </c>
    </row>
    <row r="10439" spans="53:55" x14ac:dyDescent="0.25">
      <c r="BA10439" s="164" t="s">
        <v>10811</v>
      </c>
      <c r="BB10439" s="164">
        <v>23.966999999999999</v>
      </c>
      <c r="BC10439" s="82">
        <f t="shared" si="180"/>
        <v>29.000069999999997</v>
      </c>
    </row>
    <row r="10440" spans="53:55" x14ac:dyDescent="0.25">
      <c r="BA10440" s="164" t="s">
        <v>10812</v>
      </c>
      <c r="BB10440" s="164">
        <v>29.751999999999999</v>
      </c>
      <c r="BC10440" s="82">
        <f t="shared" si="180"/>
        <v>35.999919999999996</v>
      </c>
    </row>
    <row r="10441" spans="53:55" x14ac:dyDescent="0.25">
      <c r="BA10441" s="164" t="s">
        <v>10813</v>
      </c>
      <c r="BB10441" s="164">
        <v>23.966999999999999</v>
      </c>
      <c r="BC10441" s="82">
        <f t="shared" si="180"/>
        <v>29.000069999999997</v>
      </c>
    </row>
    <row r="10442" spans="53:55" x14ac:dyDescent="0.25">
      <c r="BA10442" s="164" t="s">
        <v>10814</v>
      </c>
      <c r="BB10442" s="164">
        <v>23.14</v>
      </c>
      <c r="BC10442" s="82">
        <f t="shared" si="180"/>
        <v>27.999400000000001</v>
      </c>
    </row>
    <row r="10443" spans="53:55" x14ac:dyDescent="0.25">
      <c r="BA10443" s="164" t="s">
        <v>10815</v>
      </c>
      <c r="BB10443" s="164">
        <v>66.116</v>
      </c>
      <c r="BC10443" s="82">
        <f t="shared" si="180"/>
        <v>80.000360000000001</v>
      </c>
    </row>
    <row r="10444" spans="53:55" x14ac:dyDescent="0.25">
      <c r="BA10444" s="164" t="s">
        <v>10816</v>
      </c>
      <c r="BB10444" s="164">
        <v>161.15700000000001</v>
      </c>
      <c r="BC10444" s="82">
        <f t="shared" si="180"/>
        <v>194.99997000000002</v>
      </c>
    </row>
    <row r="10445" spans="53:55" x14ac:dyDescent="0.25">
      <c r="BA10445" s="164" t="s">
        <v>10817</v>
      </c>
      <c r="BB10445" s="164">
        <v>67.769000000000005</v>
      </c>
      <c r="BC10445" s="82">
        <f t="shared" si="180"/>
        <v>82.000489999999999</v>
      </c>
    </row>
    <row r="10446" spans="53:55" x14ac:dyDescent="0.25">
      <c r="BA10446" s="164" t="s">
        <v>10818</v>
      </c>
      <c r="BB10446" s="164">
        <v>67.769000000000005</v>
      </c>
      <c r="BC10446" s="82">
        <f t="shared" si="180"/>
        <v>82.000489999999999</v>
      </c>
    </row>
    <row r="10447" spans="53:55" x14ac:dyDescent="0.25">
      <c r="BA10447" s="164" t="s">
        <v>10819</v>
      </c>
      <c r="BB10447" s="164">
        <v>67.769000000000005</v>
      </c>
      <c r="BC10447" s="82">
        <f t="shared" si="180"/>
        <v>82.000489999999999</v>
      </c>
    </row>
    <row r="10448" spans="53:55" x14ac:dyDescent="0.25">
      <c r="BA10448" s="164" t="s">
        <v>10820</v>
      </c>
      <c r="BB10448" s="164">
        <v>67.769000000000005</v>
      </c>
      <c r="BC10448" s="82">
        <f t="shared" si="180"/>
        <v>82.000489999999999</v>
      </c>
    </row>
    <row r="10449" spans="53:55" x14ac:dyDescent="0.25">
      <c r="BA10449" s="164" t="s">
        <v>10821</v>
      </c>
      <c r="BB10449" s="164">
        <v>67.769000000000005</v>
      </c>
      <c r="BC10449" s="82">
        <f t="shared" si="180"/>
        <v>82.000489999999999</v>
      </c>
    </row>
    <row r="10450" spans="53:55" x14ac:dyDescent="0.25">
      <c r="BA10450" s="164" t="s">
        <v>10822</v>
      </c>
      <c r="BB10450" s="164">
        <v>23.966999999999999</v>
      </c>
      <c r="BC10450" s="82">
        <f t="shared" si="180"/>
        <v>29.000069999999997</v>
      </c>
    </row>
    <row r="10451" spans="53:55" x14ac:dyDescent="0.25">
      <c r="BA10451" s="164" t="s">
        <v>10823</v>
      </c>
      <c r="BB10451" s="164">
        <v>42.975000000000001</v>
      </c>
      <c r="BC10451" s="82">
        <f t="shared" si="180"/>
        <v>51.999749999999999</v>
      </c>
    </row>
    <row r="10452" spans="53:55" x14ac:dyDescent="0.25">
      <c r="BA10452" s="164" t="s">
        <v>10824</v>
      </c>
      <c r="BB10452" s="164">
        <v>23.966999999999999</v>
      </c>
      <c r="BC10452" s="82">
        <f t="shared" si="180"/>
        <v>29.000069999999997</v>
      </c>
    </row>
    <row r="10453" spans="53:55" x14ac:dyDescent="0.25">
      <c r="BA10453" s="164" t="s">
        <v>10825</v>
      </c>
      <c r="BB10453" s="164">
        <v>162.81</v>
      </c>
      <c r="BC10453" s="82">
        <f t="shared" si="180"/>
        <v>197.0001</v>
      </c>
    </row>
    <row r="10454" spans="53:55" x14ac:dyDescent="0.25">
      <c r="BA10454" s="164" t="s">
        <v>10826</v>
      </c>
      <c r="BB10454" s="164">
        <v>22.314</v>
      </c>
      <c r="BC10454" s="82">
        <f t="shared" si="180"/>
        <v>26.999939999999999</v>
      </c>
    </row>
    <row r="10455" spans="53:55" x14ac:dyDescent="0.25">
      <c r="BA10455" s="164" t="s">
        <v>10827</v>
      </c>
      <c r="BB10455" s="164">
        <v>25.62</v>
      </c>
      <c r="BC10455" s="82">
        <f t="shared" si="180"/>
        <v>31.0002</v>
      </c>
    </row>
    <row r="10456" spans="53:55" x14ac:dyDescent="0.25">
      <c r="BA10456" s="164" t="s">
        <v>10828</v>
      </c>
      <c r="BB10456" s="164">
        <v>25.62</v>
      </c>
      <c r="BC10456" s="82">
        <f t="shared" si="180"/>
        <v>31.0002</v>
      </c>
    </row>
    <row r="10457" spans="53:55" x14ac:dyDescent="0.25">
      <c r="BA10457" s="164" t="s">
        <v>10829</v>
      </c>
      <c r="BB10457" s="164">
        <v>23.966999999999999</v>
      </c>
      <c r="BC10457" s="82">
        <f t="shared" si="180"/>
        <v>29.000069999999997</v>
      </c>
    </row>
    <row r="10458" spans="53:55" x14ac:dyDescent="0.25">
      <c r="BA10458" s="164" t="s">
        <v>10830</v>
      </c>
      <c r="BB10458" s="164">
        <v>29.751999999999999</v>
      </c>
      <c r="BC10458" s="82">
        <f t="shared" si="180"/>
        <v>35.999919999999996</v>
      </c>
    </row>
    <row r="10459" spans="53:55" x14ac:dyDescent="0.25">
      <c r="BA10459" s="164" t="s">
        <v>10831</v>
      </c>
      <c r="BB10459" s="164">
        <v>24.792999999999999</v>
      </c>
      <c r="BC10459" s="82">
        <f t="shared" si="180"/>
        <v>29.999529999999996</v>
      </c>
    </row>
    <row r="10460" spans="53:55" x14ac:dyDescent="0.25">
      <c r="BA10460" s="164" t="s">
        <v>10832</v>
      </c>
      <c r="BB10460" s="164">
        <v>52.893000000000001</v>
      </c>
      <c r="BC10460" s="82">
        <f t="shared" si="180"/>
        <v>64.000529999999998</v>
      </c>
    </row>
    <row r="10461" spans="53:55" x14ac:dyDescent="0.25">
      <c r="BA10461" s="164" t="s">
        <v>10833</v>
      </c>
      <c r="BB10461" s="164">
        <v>28.925999999999998</v>
      </c>
      <c r="BC10461" s="82">
        <f t="shared" si="180"/>
        <v>35.000459999999997</v>
      </c>
    </row>
    <row r="10462" spans="53:55" x14ac:dyDescent="0.25">
      <c r="BA10462" s="164" t="s">
        <v>10834</v>
      </c>
      <c r="BB10462" s="164">
        <v>117.355</v>
      </c>
      <c r="BC10462" s="82">
        <f t="shared" si="180"/>
        <v>141.99955</v>
      </c>
    </row>
    <row r="10463" spans="53:55" x14ac:dyDescent="0.25">
      <c r="BA10463" s="164" t="s">
        <v>10835</v>
      </c>
      <c r="BB10463" s="164">
        <v>25.62</v>
      </c>
      <c r="BC10463" s="82">
        <f t="shared" si="180"/>
        <v>31.0002</v>
      </c>
    </row>
    <row r="10464" spans="53:55" x14ac:dyDescent="0.25">
      <c r="BA10464" s="164" t="s">
        <v>10836</v>
      </c>
      <c r="BB10464" s="164">
        <v>28.925999999999998</v>
      </c>
      <c r="BC10464" s="82">
        <f t="shared" si="180"/>
        <v>35.000459999999997</v>
      </c>
    </row>
    <row r="10465" spans="53:55" x14ac:dyDescent="0.25">
      <c r="BA10465" s="164" t="s">
        <v>10837</v>
      </c>
      <c r="BB10465" s="164">
        <v>62.81</v>
      </c>
      <c r="BC10465" s="82">
        <f t="shared" si="180"/>
        <v>76.000100000000003</v>
      </c>
    </row>
    <row r="10466" spans="53:55" x14ac:dyDescent="0.25">
      <c r="BA10466" s="164" t="s">
        <v>10838</v>
      </c>
      <c r="BB10466" s="164">
        <v>28.099</v>
      </c>
      <c r="BC10466" s="82">
        <f t="shared" si="180"/>
        <v>33.999789999999997</v>
      </c>
    </row>
    <row r="10467" spans="53:55" x14ac:dyDescent="0.25">
      <c r="BA10467" s="164" t="s">
        <v>10839</v>
      </c>
      <c r="BB10467" s="164">
        <v>36.363999999999997</v>
      </c>
      <c r="BC10467" s="82">
        <f t="shared" si="180"/>
        <v>44.000439999999998</v>
      </c>
    </row>
    <row r="10468" spans="53:55" x14ac:dyDescent="0.25">
      <c r="BA10468" s="164" t="s">
        <v>10840</v>
      </c>
      <c r="BB10468" s="164">
        <v>66.116</v>
      </c>
      <c r="BC10468" s="82">
        <f t="shared" si="180"/>
        <v>80.000360000000001</v>
      </c>
    </row>
    <row r="10469" spans="53:55" x14ac:dyDescent="0.25">
      <c r="BA10469" s="164" t="s">
        <v>10841</v>
      </c>
      <c r="BB10469" s="164">
        <v>29.751999999999999</v>
      </c>
      <c r="BC10469" s="82">
        <f t="shared" si="180"/>
        <v>35.999919999999996</v>
      </c>
    </row>
    <row r="10470" spans="53:55" x14ac:dyDescent="0.25">
      <c r="BA10470" s="164" t="s">
        <v>10842</v>
      </c>
      <c r="BB10470" s="164">
        <v>36.363999999999997</v>
      </c>
      <c r="BC10470" s="82">
        <f t="shared" si="180"/>
        <v>44.000439999999998</v>
      </c>
    </row>
    <row r="10471" spans="53:55" x14ac:dyDescent="0.25">
      <c r="BA10471" s="164" t="s">
        <v>10843</v>
      </c>
      <c r="BB10471" s="164">
        <v>79.338999999999999</v>
      </c>
      <c r="BC10471" s="82">
        <f t="shared" si="180"/>
        <v>96.000189999999989</v>
      </c>
    </row>
    <row r="10472" spans="53:55" x14ac:dyDescent="0.25">
      <c r="BA10472" s="164" t="s">
        <v>10844</v>
      </c>
      <c r="BB10472" s="164">
        <v>265.28899999999999</v>
      </c>
      <c r="BC10472" s="82">
        <f t="shared" si="180"/>
        <v>320.99968999999999</v>
      </c>
    </row>
    <row r="10473" spans="53:55" x14ac:dyDescent="0.25">
      <c r="BA10473" s="164" t="s">
        <v>10845</v>
      </c>
      <c r="BB10473" s="164">
        <v>28.099</v>
      </c>
      <c r="BC10473" s="82">
        <f t="shared" si="180"/>
        <v>33.999789999999997</v>
      </c>
    </row>
    <row r="10474" spans="53:55" x14ac:dyDescent="0.25">
      <c r="BA10474" s="164" t="s">
        <v>10846</v>
      </c>
      <c r="BB10474" s="164">
        <v>159.50399999999999</v>
      </c>
      <c r="BC10474" s="82">
        <f t="shared" si="180"/>
        <v>192.99983999999998</v>
      </c>
    </row>
    <row r="10475" spans="53:55" x14ac:dyDescent="0.25">
      <c r="BA10475" s="164" t="s">
        <v>10847</v>
      </c>
      <c r="BB10475" s="164">
        <v>306.61200000000002</v>
      </c>
      <c r="BC10475" s="82">
        <f t="shared" si="180"/>
        <v>371.00051999999999</v>
      </c>
    </row>
    <row r="10476" spans="53:55" x14ac:dyDescent="0.25">
      <c r="BA10476" s="164" t="s">
        <v>10848</v>
      </c>
      <c r="BB10476" s="164">
        <v>161.983</v>
      </c>
      <c r="BC10476" s="82">
        <f t="shared" si="180"/>
        <v>195.99942999999999</v>
      </c>
    </row>
    <row r="10477" spans="53:55" x14ac:dyDescent="0.25">
      <c r="BA10477" s="164" t="s">
        <v>10849</v>
      </c>
      <c r="BB10477" s="164">
        <v>161.983</v>
      </c>
      <c r="BC10477" s="82">
        <f t="shared" si="180"/>
        <v>195.99942999999999</v>
      </c>
    </row>
    <row r="10478" spans="53:55" x14ac:dyDescent="0.25">
      <c r="BA10478" s="164" t="s">
        <v>10850</v>
      </c>
      <c r="BB10478" s="164">
        <v>161.983</v>
      </c>
      <c r="BC10478" s="82">
        <f t="shared" si="180"/>
        <v>195.99942999999999</v>
      </c>
    </row>
    <row r="10479" spans="53:55" x14ac:dyDescent="0.25">
      <c r="BA10479" s="164" t="s">
        <v>10851</v>
      </c>
      <c r="BB10479" s="164">
        <v>161.983</v>
      </c>
      <c r="BC10479" s="82">
        <f t="shared" si="180"/>
        <v>195.99942999999999</v>
      </c>
    </row>
    <row r="10480" spans="53:55" x14ac:dyDescent="0.25">
      <c r="BA10480" s="164" t="s">
        <v>10852</v>
      </c>
      <c r="BB10480" s="164">
        <v>161.983</v>
      </c>
      <c r="BC10480" s="82">
        <f t="shared" si="180"/>
        <v>195.99942999999999</v>
      </c>
    </row>
    <row r="10481" spans="53:55" x14ac:dyDescent="0.25">
      <c r="BA10481" s="164" t="s">
        <v>10853</v>
      </c>
      <c r="BB10481" s="164">
        <v>76.86</v>
      </c>
      <c r="BC10481" s="82">
        <f t="shared" si="180"/>
        <v>93.000599999999991</v>
      </c>
    </row>
    <row r="10482" spans="53:55" x14ac:dyDescent="0.25">
      <c r="BA10482" s="164" t="s">
        <v>10854</v>
      </c>
      <c r="BB10482" s="164">
        <v>30.579000000000001</v>
      </c>
      <c r="BC10482" s="82">
        <f t="shared" si="180"/>
        <v>37.000590000000003</v>
      </c>
    </row>
    <row r="10483" spans="53:55" x14ac:dyDescent="0.25">
      <c r="BA10483" s="164" t="s">
        <v>10855</v>
      </c>
      <c r="BB10483" s="164">
        <v>310.74400000000003</v>
      </c>
      <c r="BC10483" s="82">
        <f t="shared" si="180"/>
        <v>376.00024000000002</v>
      </c>
    </row>
    <row r="10484" spans="53:55" x14ac:dyDescent="0.25">
      <c r="BA10484" s="164" t="s">
        <v>10856</v>
      </c>
      <c r="BB10484" s="164">
        <v>33.884</v>
      </c>
      <c r="BC10484" s="82">
        <f t="shared" si="180"/>
        <v>40.999639999999999</v>
      </c>
    </row>
    <row r="10485" spans="53:55" x14ac:dyDescent="0.25">
      <c r="BA10485" s="164" t="s">
        <v>10857</v>
      </c>
      <c r="BB10485" s="164">
        <v>33.884</v>
      </c>
      <c r="BC10485" s="82">
        <f t="shared" si="180"/>
        <v>40.999639999999999</v>
      </c>
    </row>
    <row r="10486" spans="53:55" x14ac:dyDescent="0.25">
      <c r="BA10486" s="164" t="s">
        <v>10858</v>
      </c>
      <c r="BB10486" s="164">
        <v>29.751999999999999</v>
      </c>
      <c r="BC10486" s="82">
        <f t="shared" si="180"/>
        <v>35.999919999999996</v>
      </c>
    </row>
    <row r="10487" spans="53:55" x14ac:dyDescent="0.25">
      <c r="BA10487" s="164" t="s">
        <v>10859</v>
      </c>
      <c r="BB10487" s="164">
        <v>104.13200000000001</v>
      </c>
      <c r="BC10487" s="82">
        <f t="shared" si="180"/>
        <v>125.99972</v>
      </c>
    </row>
    <row r="10488" spans="53:55" x14ac:dyDescent="0.25">
      <c r="BA10488" s="164" t="s">
        <v>10860</v>
      </c>
      <c r="BB10488" s="164">
        <v>32.231000000000002</v>
      </c>
      <c r="BC10488" s="82">
        <f t="shared" si="180"/>
        <v>38.999510000000001</v>
      </c>
    </row>
    <row r="10489" spans="53:55" x14ac:dyDescent="0.25">
      <c r="BA10489" s="164" t="s">
        <v>10861</v>
      </c>
      <c r="BB10489" s="164">
        <v>50.412999999999997</v>
      </c>
      <c r="BC10489" s="82">
        <f t="shared" si="180"/>
        <v>60.999729999999992</v>
      </c>
    </row>
    <row r="10490" spans="53:55" x14ac:dyDescent="0.25">
      <c r="BA10490" s="164" t="s">
        <v>10862</v>
      </c>
      <c r="BB10490" s="164">
        <v>25.62</v>
      </c>
      <c r="BC10490" s="82">
        <f t="shared" si="180"/>
        <v>31.0002</v>
      </c>
    </row>
    <row r="10491" spans="53:55" x14ac:dyDescent="0.25">
      <c r="BA10491" s="164" t="s">
        <v>10863</v>
      </c>
      <c r="BB10491" s="164">
        <v>41.322000000000003</v>
      </c>
      <c r="BC10491" s="82">
        <f t="shared" si="180"/>
        <v>49.99962</v>
      </c>
    </row>
    <row r="10492" spans="53:55" x14ac:dyDescent="0.25">
      <c r="BA10492" s="164" t="s">
        <v>10864</v>
      </c>
      <c r="BB10492" s="164">
        <v>885.95</v>
      </c>
      <c r="BC10492" s="82">
        <f t="shared" si="180"/>
        <v>1071.9995000000001</v>
      </c>
    </row>
    <row r="10493" spans="53:55" x14ac:dyDescent="0.25">
      <c r="BA10493" s="164" t="s">
        <v>10865</v>
      </c>
      <c r="BB10493" s="164">
        <v>1072.7270000000001</v>
      </c>
      <c r="BC10493" s="82">
        <f t="shared" si="180"/>
        <v>1297.9996700000002</v>
      </c>
    </row>
    <row r="10494" spans="53:55" x14ac:dyDescent="0.25">
      <c r="BA10494" s="164" t="s">
        <v>10866</v>
      </c>
      <c r="BB10494" s="164">
        <v>33.884</v>
      </c>
      <c r="BC10494" s="82">
        <f t="shared" si="180"/>
        <v>40.999639999999999</v>
      </c>
    </row>
    <row r="10495" spans="53:55" x14ac:dyDescent="0.25">
      <c r="BA10495" s="164" t="s">
        <v>10867</v>
      </c>
      <c r="BB10495" s="164">
        <v>44.628</v>
      </c>
      <c r="BC10495" s="82">
        <f t="shared" si="180"/>
        <v>53.999879999999997</v>
      </c>
    </row>
    <row r="10496" spans="53:55" x14ac:dyDescent="0.25">
      <c r="BA10496" s="164" t="s">
        <v>10868</v>
      </c>
      <c r="BB10496" s="164">
        <v>40.496000000000002</v>
      </c>
      <c r="BC10496" s="82">
        <f t="shared" si="180"/>
        <v>49.000160000000001</v>
      </c>
    </row>
    <row r="10497" spans="53:55" x14ac:dyDescent="0.25">
      <c r="BA10497" s="164" t="s">
        <v>10869</v>
      </c>
      <c r="BB10497" s="164">
        <v>265.28899999999999</v>
      </c>
      <c r="BC10497" s="82">
        <f t="shared" si="180"/>
        <v>320.99968999999999</v>
      </c>
    </row>
    <row r="10498" spans="53:55" x14ac:dyDescent="0.25">
      <c r="BA10498" s="164" t="s">
        <v>10870</v>
      </c>
      <c r="BB10498" s="164">
        <v>149.58699999999999</v>
      </c>
      <c r="BC10498" s="82">
        <f t="shared" si="180"/>
        <v>181.00026999999997</v>
      </c>
    </row>
    <row r="10499" spans="53:55" x14ac:dyDescent="0.25">
      <c r="BA10499" s="164" t="s">
        <v>10871</v>
      </c>
      <c r="BB10499" s="164">
        <v>38.843000000000004</v>
      </c>
      <c r="BC10499" s="82">
        <f t="shared" ref="BC10499:BC10562" si="181">BB10499*1.21</f>
        <v>47.000030000000002</v>
      </c>
    </row>
    <row r="10500" spans="53:55" x14ac:dyDescent="0.25">
      <c r="BA10500" s="164" t="s">
        <v>10872</v>
      </c>
      <c r="BB10500" s="164">
        <v>60.331000000000003</v>
      </c>
      <c r="BC10500" s="82">
        <f t="shared" si="181"/>
        <v>73.000510000000006</v>
      </c>
    </row>
    <row r="10501" spans="53:55" x14ac:dyDescent="0.25">
      <c r="BA10501" s="164" t="s">
        <v>10873</v>
      </c>
      <c r="BB10501" s="164">
        <v>157.02500000000001</v>
      </c>
      <c r="BC10501" s="82">
        <f t="shared" si="181"/>
        <v>190.00024999999999</v>
      </c>
    </row>
    <row r="10502" spans="53:55" x14ac:dyDescent="0.25">
      <c r="BA10502" s="164" t="s">
        <v>10874</v>
      </c>
      <c r="BB10502" s="164">
        <v>42.975000000000001</v>
      </c>
      <c r="BC10502" s="82">
        <f t="shared" si="181"/>
        <v>51.999749999999999</v>
      </c>
    </row>
    <row r="10503" spans="53:55" x14ac:dyDescent="0.25">
      <c r="BA10503" s="164" t="s">
        <v>10875</v>
      </c>
      <c r="BB10503" s="164">
        <v>60.331000000000003</v>
      </c>
      <c r="BC10503" s="82">
        <f t="shared" si="181"/>
        <v>73.000510000000006</v>
      </c>
    </row>
    <row r="10504" spans="53:55" x14ac:dyDescent="0.25">
      <c r="BA10504" s="164" t="s">
        <v>10876</v>
      </c>
      <c r="BB10504" s="164">
        <v>319.00799999999998</v>
      </c>
      <c r="BC10504" s="82">
        <f t="shared" si="181"/>
        <v>385.99967999999996</v>
      </c>
    </row>
    <row r="10505" spans="53:55" x14ac:dyDescent="0.25">
      <c r="BA10505" s="164" t="s">
        <v>10877</v>
      </c>
      <c r="BB10505" s="164">
        <v>319.00799999999998</v>
      </c>
      <c r="BC10505" s="82">
        <f t="shared" si="181"/>
        <v>385.99967999999996</v>
      </c>
    </row>
    <row r="10506" spans="53:55" x14ac:dyDescent="0.25">
      <c r="BA10506" s="164" t="s">
        <v>10878</v>
      </c>
      <c r="BB10506" s="164">
        <v>319.00799999999998</v>
      </c>
      <c r="BC10506" s="82">
        <f t="shared" si="181"/>
        <v>385.99967999999996</v>
      </c>
    </row>
    <row r="10507" spans="53:55" x14ac:dyDescent="0.25">
      <c r="BA10507" s="164" t="s">
        <v>10879</v>
      </c>
      <c r="BB10507" s="164">
        <v>319.00799999999998</v>
      </c>
      <c r="BC10507" s="82">
        <f t="shared" si="181"/>
        <v>385.99967999999996</v>
      </c>
    </row>
    <row r="10508" spans="53:55" x14ac:dyDescent="0.25">
      <c r="BA10508" s="164" t="s">
        <v>10880</v>
      </c>
      <c r="BB10508" s="164">
        <v>319.00799999999998</v>
      </c>
      <c r="BC10508" s="82">
        <f t="shared" si="181"/>
        <v>385.99967999999996</v>
      </c>
    </row>
    <row r="10509" spans="53:55" x14ac:dyDescent="0.25">
      <c r="BA10509" s="164" t="s">
        <v>10881</v>
      </c>
      <c r="BB10509" s="164">
        <v>319.00799999999998</v>
      </c>
      <c r="BC10509" s="82">
        <f t="shared" si="181"/>
        <v>385.99967999999996</v>
      </c>
    </row>
    <row r="10510" spans="53:55" x14ac:dyDescent="0.25">
      <c r="BA10510" s="164" t="s">
        <v>10882</v>
      </c>
      <c r="BB10510" s="164">
        <v>335.53699999999998</v>
      </c>
      <c r="BC10510" s="82">
        <f t="shared" si="181"/>
        <v>405.99976999999996</v>
      </c>
    </row>
    <row r="10511" spans="53:55" x14ac:dyDescent="0.25">
      <c r="BA10511" s="164" t="s">
        <v>10883</v>
      </c>
      <c r="BB10511" s="164">
        <v>355.37200000000001</v>
      </c>
      <c r="BC10511" s="82">
        <f t="shared" si="181"/>
        <v>430.00011999999998</v>
      </c>
    </row>
    <row r="10512" spans="53:55" x14ac:dyDescent="0.25">
      <c r="BA10512" s="164" t="s">
        <v>10884</v>
      </c>
      <c r="BB10512" s="164">
        <v>29.751999999999999</v>
      </c>
      <c r="BC10512" s="82">
        <f t="shared" si="181"/>
        <v>35.999919999999996</v>
      </c>
    </row>
    <row r="10513" spans="53:55" x14ac:dyDescent="0.25">
      <c r="BA10513" s="164" t="s">
        <v>10885</v>
      </c>
      <c r="BB10513" s="164">
        <v>23.966999999999999</v>
      </c>
      <c r="BC10513" s="82">
        <f t="shared" si="181"/>
        <v>29.000069999999997</v>
      </c>
    </row>
    <row r="10514" spans="53:55" x14ac:dyDescent="0.25">
      <c r="BA10514" s="164" t="s">
        <v>10886</v>
      </c>
      <c r="BB10514" s="164">
        <v>43.802</v>
      </c>
      <c r="BC10514" s="82">
        <f t="shared" si="181"/>
        <v>53.000419999999998</v>
      </c>
    </row>
    <row r="10515" spans="53:55" x14ac:dyDescent="0.25">
      <c r="BA10515" s="164" t="s">
        <v>10887</v>
      </c>
      <c r="BB10515" s="164">
        <v>23.14</v>
      </c>
      <c r="BC10515" s="82">
        <f t="shared" si="181"/>
        <v>27.999400000000001</v>
      </c>
    </row>
    <row r="10516" spans="53:55" x14ac:dyDescent="0.25">
      <c r="BA10516" s="164" t="s">
        <v>10888</v>
      </c>
      <c r="BB10516" s="164">
        <v>66.116</v>
      </c>
      <c r="BC10516" s="82">
        <f t="shared" si="181"/>
        <v>80.000360000000001</v>
      </c>
    </row>
    <row r="10517" spans="53:55" x14ac:dyDescent="0.25">
      <c r="BA10517" s="164" t="s">
        <v>10889</v>
      </c>
      <c r="BB10517" s="164">
        <v>161.15700000000001</v>
      </c>
      <c r="BC10517" s="82">
        <f t="shared" si="181"/>
        <v>194.99997000000002</v>
      </c>
    </row>
    <row r="10518" spans="53:55" x14ac:dyDescent="0.25">
      <c r="BA10518" s="164" t="s">
        <v>10890</v>
      </c>
      <c r="BB10518" s="164">
        <v>66.941999999999993</v>
      </c>
      <c r="BC10518" s="82">
        <f t="shared" si="181"/>
        <v>80.999819999999985</v>
      </c>
    </row>
    <row r="10519" spans="53:55" x14ac:dyDescent="0.25">
      <c r="BA10519" s="164" t="s">
        <v>10891</v>
      </c>
      <c r="BB10519" s="164">
        <v>66.941999999999993</v>
      </c>
      <c r="BC10519" s="82">
        <f t="shared" si="181"/>
        <v>80.999819999999985</v>
      </c>
    </row>
    <row r="10520" spans="53:55" x14ac:dyDescent="0.25">
      <c r="BA10520" s="164" t="s">
        <v>10892</v>
      </c>
      <c r="BB10520" s="164">
        <v>66.941999999999993</v>
      </c>
      <c r="BC10520" s="82">
        <f t="shared" si="181"/>
        <v>80.999819999999985</v>
      </c>
    </row>
    <row r="10521" spans="53:55" x14ac:dyDescent="0.25">
      <c r="BA10521" s="164" t="s">
        <v>10893</v>
      </c>
      <c r="BB10521" s="164">
        <v>66.941999999999993</v>
      </c>
      <c r="BC10521" s="82">
        <f t="shared" si="181"/>
        <v>80.999819999999985</v>
      </c>
    </row>
    <row r="10522" spans="53:55" x14ac:dyDescent="0.25">
      <c r="BA10522" s="164" t="s">
        <v>10894</v>
      </c>
      <c r="BB10522" s="164">
        <v>66.941999999999993</v>
      </c>
      <c r="BC10522" s="82">
        <f t="shared" si="181"/>
        <v>80.999819999999985</v>
      </c>
    </row>
    <row r="10523" spans="53:55" x14ac:dyDescent="0.25">
      <c r="BA10523" s="164" t="s">
        <v>10895</v>
      </c>
      <c r="BB10523" s="164">
        <v>42.975000000000001</v>
      </c>
      <c r="BC10523" s="82">
        <f t="shared" si="181"/>
        <v>51.999749999999999</v>
      </c>
    </row>
    <row r="10524" spans="53:55" x14ac:dyDescent="0.25">
      <c r="BA10524" s="164" t="s">
        <v>10896</v>
      </c>
      <c r="BB10524" s="164">
        <v>23.966999999999999</v>
      </c>
      <c r="BC10524" s="82">
        <f t="shared" si="181"/>
        <v>29.000069999999997</v>
      </c>
    </row>
    <row r="10525" spans="53:55" x14ac:dyDescent="0.25">
      <c r="BA10525" s="164" t="s">
        <v>10897</v>
      </c>
      <c r="BB10525" s="164">
        <v>162.81</v>
      </c>
      <c r="BC10525" s="82">
        <f t="shared" si="181"/>
        <v>197.0001</v>
      </c>
    </row>
    <row r="10526" spans="53:55" x14ac:dyDescent="0.25">
      <c r="BA10526" s="164" t="s">
        <v>10898</v>
      </c>
      <c r="BB10526" s="164">
        <v>22.314</v>
      </c>
      <c r="BC10526" s="82">
        <f t="shared" si="181"/>
        <v>26.999939999999999</v>
      </c>
    </row>
    <row r="10527" spans="53:55" x14ac:dyDescent="0.25">
      <c r="BA10527" s="164" t="s">
        <v>10899</v>
      </c>
      <c r="BB10527" s="164">
        <v>25.62</v>
      </c>
      <c r="BC10527" s="82">
        <f t="shared" si="181"/>
        <v>31.0002</v>
      </c>
    </row>
    <row r="10528" spans="53:55" x14ac:dyDescent="0.25">
      <c r="BA10528" s="164" t="s">
        <v>10900</v>
      </c>
      <c r="BB10528" s="164">
        <v>25.62</v>
      </c>
      <c r="BC10528" s="82">
        <f t="shared" si="181"/>
        <v>31.0002</v>
      </c>
    </row>
    <row r="10529" spans="53:55" x14ac:dyDescent="0.25">
      <c r="BA10529" s="164" t="s">
        <v>10901</v>
      </c>
      <c r="BB10529" s="164">
        <v>23.966999999999999</v>
      </c>
      <c r="BC10529" s="82">
        <f t="shared" si="181"/>
        <v>29.000069999999997</v>
      </c>
    </row>
    <row r="10530" spans="53:55" x14ac:dyDescent="0.25">
      <c r="BA10530" s="164" t="s">
        <v>10902</v>
      </c>
      <c r="BB10530" s="164">
        <v>25.62</v>
      </c>
      <c r="BC10530" s="82">
        <f t="shared" si="181"/>
        <v>31.0002</v>
      </c>
    </row>
    <row r="10531" spans="53:55" x14ac:dyDescent="0.25">
      <c r="BA10531" s="164" t="s">
        <v>10903</v>
      </c>
      <c r="BB10531" s="164">
        <v>33.884</v>
      </c>
      <c r="BC10531" s="82">
        <f t="shared" si="181"/>
        <v>40.999639999999999</v>
      </c>
    </row>
    <row r="10532" spans="53:55" x14ac:dyDescent="0.25">
      <c r="BA10532" s="164" t="s">
        <v>10904</v>
      </c>
      <c r="BB10532" s="164">
        <v>24.792999999999999</v>
      </c>
      <c r="BC10532" s="82">
        <f t="shared" si="181"/>
        <v>29.999529999999996</v>
      </c>
    </row>
    <row r="10533" spans="53:55" x14ac:dyDescent="0.25">
      <c r="BA10533" s="164" t="s">
        <v>10905</v>
      </c>
      <c r="BB10533" s="164">
        <v>53.719000000000001</v>
      </c>
      <c r="BC10533" s="82">
        <f t="shared" si="181"/>
        <v>64.999989999999997</v>
      </c>
    </row>
    <row r="10534" spans="53:55" x14ac:dyDescent="0.25">
      <c r="BA10534" s="164" t="s">
        <v>10906</v>
      </c>
      <c r="BB10534" s="164">
        <v>23.966999999999999</v>
      </c>
      <c r="BC10534" s="82">
        <f t="shared" si="181"/>
        <v>29.000069999999997</v>
      </c>
    </row>
    <row r="10535" spans="53:55" x14ac:dyDescent="0.25">
      <c r="BA10535" s="164" t="s">
        <v>10907</v>
      </c>
      <c r="BB10535" s="164">
        <v>26.446000000000002</v>
      </c>
      <c r="BC10535" s="82">
        <f t="shared" si="181"/>
        <v>31.999660000000002</v>
      </c>
    </row>
    <row r="10536" spans="53:55" x14ac:dyDescent="0.25">
      <c r="BA10536" s="164" t="s">
        <v>10908</v>
      </c>
      <c r="BB10536" s="164">
        <v>28.925999999999998</v>
      </c>
      <c r="BC10536" s="82">
        <f t="shared" si="181"/>
        <v>35.000459999999997</v>
      </c>
    </row>
    <row r="10537" spans="53:55" x14ac:dyDescent="0.25">
      <c r="BA10537" s="164" t="s">
        <v>10909</v>
      </c>
      <c r="BB10537" s="164">
        <v>117.355</v>
      </c>
      <c r="BC10537" s="82">
        <f t="shared" si="181"/>
        <v>141.99955</v>
      </c>
    </row>
    <row r="10538" spans="53:55" x14ac:dyDescent="0.25">
      <c r="BA10538" s="164" t="s">
        <v>10910</v>
      </c>
      <c r="BB10538" s="164">
        <v>28.925999999999998</v>
      </c>
      <c r="BC10538" s="82">
        <f t="shared" si="181"/>
        <v>35.000459999999997</v>
      </c>
    </row>
    <row r="10539" spans="53:55" x14ac:dyDescent="0.25">
      <c r="BA10539" s="164" t="s">
        <v>10911</v>
      </c>
      <c r="BB10539" s="164">
        <v>65.289000000000001</v>
      </c>
      <c r="BC10539" s="82">
        <f t="shared" si="181"/>
        <v>78.999690000000001</v>
      </c>
    </row>
    <row r="10540" spans="53:55" x14ac:dyDescent="0.25">
      <c r="BA10540" s="164" t="s">
        <v>10912</v>
      </c>
      <c r="BB10540" s="164">
        <v>29.751999999999999</v>
      </c>
      <c r="BC10540" s="82">
        <f t="shared" si="181"/>
        <v>35.999919999999996</v>
      </c>
    </row>
    <row r="10541" spans="53:55" x14ac:dyDescent="0.25">
      <c r="BA10541" s="164" t="s">
        <v>10913</v>
      </c>
      <c r="BB10541" s="164">
        <v>36.363999999999997</v>
      </c>
      <c r="BC10541" s="82">
        <f t="shared" si="181"/>
        <v>44.000439999999998</v>
      </c>
    </row>
    <row r="10542" spans="53:55" x14ac:dyDescent="0.25">
      <c r="BA10542" s="164" t="s">
        <v>10914</v>
      </c>
      <c r="BB10542" s="164">
        <v>65.289000000000001</v>
      </c>
      <c r="BC10542" s="82">
        <f t="shared" si="181"/>
        <v>78.999690000000001</v>
      </c>
    </row>
    <row r="10543" spans="53:55" x14ac:dyDescent="0.25">
      <c r="BA10543" s="164" t="s">
        <v>10915</v>
      </c>
      <c r="BB10543" s="164">
        <v>29.751999999999999</v>
      </c>
      <c r="BC10543" s="82">
        <f t="shared" si="181"/>
        <v>35.999919999999996</v>
      </c>
    </row>
    <row r="10544" spans="53:55" x14ac:dyDescent="0.25">
      <c r="BA10544" s="164" t="s">
        <v>10916</v>
      </c>
      <c r="BB10544" s="164">
        <v>36.363999999999997</v>
      </c>
      <c r="BC10544" s="82">
        <f t="shared" si="181"/>
        <v>44.000439999999998</v>
      </c>
    </row>
    <row r="10545" spans="53:55" x14ac:dyDescent="0.25">
      <c r="BA10545" s="164" t="s">
        <v>10917</v>
      </c>
      <c r="BB10545" s="164">
        <v>57.850999999999999</v>
      </c>
      <c r="BC10545" s="82">
        <f t="shared" si="181"/>
        <v>69.999709999999993</v>
      </c>
    </row>
    <row r="10546" spans="53:55" x14ac:dyDescent="0.25">
      <c r="BA10546" s="164" t="s">
        <v>10918</v>
      </c>
      <c r="BB10546" s="164">
        <v>27.273</v>
      </c>
      <c r="BC10546" s="82">
        <f t="shared" si="181"/>
        <v>33.000329999999998</v>
      </c>
    </row>
    <row r="10547" spans="53:55" x14ac:dyDescent="0.25">
      <c r="BA10547" s="164" t="s">
        <v>10919</v>
      </c>
      <c r="BB10547" s="164">
        <v>35.536999999999999</v>
      </c>
      <c r="BC10547" s="82">
        <f t="shared" si="181"/>
        <v>42.999769999999998</v>
      </c>
    </row>
    <row r="10548" spans="53:55" x14ac:dyDescent="0.25">
      <c r="BA10548" s="164" t="s">
        <v>10920</v>
      </c>
      <c r="BB10548" s="164">
        <v>147.107</v>
      </c>
      <c r="BC10548" s="82">
        <f t="shared" si="181"/>
        <v>177.99947</v>
      </c>
    </row>
    <row r="10549" spans="53:55" x14ac:dyDescent="0.25">
      <c r="BA10549" s="164" t="s">
        <v>10921</v>
      </c>
      <c r="BB10549" s="164">
        <v>147.107</v>
      </c>
      <c r="BC10549" s="82">
        <f t="shared" si="181"/>
        <v>177.99947</v>
      </c>
    </row>
    <row r="10550" spans="53:55" x14ac:dyDescent="0.25">
      <c r="BA10550" s="164" t="s">
        <v>10922</v>
      </c>
      <c r="BB10550" s="164">
        <v>53.719000000000001</v>
      </c>
      <c r="BC10550" s="82">
        <f t="shared" si="181"/>
        <v>64.999989999999997</v>
      </c>
    </row>
    <row r="10551" spans="53:55" x14ac:dyDescent="0.25">
      <c r="BA10551" s="164" t="s">
        <v>10923</v>
      </c>
      <c r="BB10551" s="164">
        <v>53.719000000000001</v>
      </c>
      <c r="BC10551" s="82">
        <f t="shared" si="181"/>
        <v>64.999989999999997</v>
      </c>
    </row>
    <row r="10552" spans="53:55" x14ac:dyDescent="0.25">
      <c r="BA10552" s="164" t="s">
        <v>10924</v>
      </c>
      <c r="BB10552" s="164">
        <v>25.62</v>
      </c>
      <c r="BC10552" s="82">
        <f t="shared" si="181"/>
        <v>31.0002</v>
      </c>
    </row>
    <row r="10553" spans="53:55" x14ac:dyDescent="0.25">
      <c r="BA10553" s="164" t="s">
        <v>10925</v>
      </c>
      <c r="BB10553" s="164">
        <v>77.686000000000007</v>
      </c>
      <c r="BC10553" s="82">
        <f t="shared" si="181"/>
        <v>94.000060000000005</v>
      </c>
    </row>
    <row r="10554" spans="53:55" x14ac:dyDescent="0.25">
      <c r="BA10554" s="164" t="s">
        <v>10926</v>
      </c>
      <c r="BB10554" s="164">
        <v>77.686000000000007</v>
      </c>
      <c r="BC10554" s="82">
        <f t="shared" si="181"/>
        <v>94.000060000000005</v>
      </c>
    </row>
    <row r="10555" spans="53:55" x14ac:dyDescent="0.25">
      <c r="BA10555" s="164" t="s">
        <v>10927</v>
      </c>
      <c r="BB10555" s="164">
        <v>77.686000000000007</v>
      </c>
      <c r="BC10555" s="82">
        <f t="shared" si="181"/>
        <v>94.000060000000005</v>
      </c>
    </row>
    <row r="10556" spans="53:55" x14ac:dyDescent="0.25">
      <c r="BA10556" s="164" t="s">
        <v>10928</v>
      </c>
      <c r="BB10556" s="164">
        <v>77.686000000000007</v>
      </c>
      <c r="BC10556" s="82">
        <f t="shared" si="181"/>
        <v>94.000060000000005</v>
      </c>
    </row>
    <row r="10557" spans="53:55" x14ac:dyDescent="0.25">
      <c r="BA10557" s="164" t="s">
        <v>10929</v>
      </c>
      <c r="BB10557" s="164">
        <v>77.686000000000007</v>
      </c>
      <c r="BC10557" s="82">
        <f t="shared" si="181"/>
        <v>94.000060000000005</v>
      </c>
    </row>
    <row r="10558" spans="53:55" x14ac:dyDescent="0.25">
      <c r="BA10558" s="164" t="s">
        <v>10930</v>
      </c>
      <c r="BB10558" s="164">
        <v>77.686000000000007</v>
      </c>
      <c r="BC10558" s="82">
        <f t="shared" si="181"/>
        <v>94.000060000000005</v>
      </c>
    </row>
    <row r="10559" spans="53:55" x14ac:dyDescent="0.25">
      <c r="BA10559" s="164" t="s">
        <v>10931</v>
      </c>
      <c r="BB10559" s="164">
        <v>77.686000000000007</v>
      </c>
      <c r="BC10559" s="82">
        <f t="shared" si="181"/>
        <v>94.000060000000005</v>
      </c>
    </row>
    <row r="10560" spans="53:55" x14ac:dyDescent="0.25">
      <c r="BA10560" s="164" t="s">
        <v>10932</v>
      </c>
      <c r="BB10560" s="164">
        <v>77.686000000000007</v>
      </c>
      <c r="BC10560" s="82">
        <f t="shared" si="181"/>
        <v>94.000060000000005</v>
      </c>
    </row>
    <row r="10561" spans="53:55" x14ac:dyDescent="0.25">
      <c r="BA10561" s="164" t="s">
        <v>10933</v>
      </c>
      <c r="BB10561" s="164">
        <v>77.686000000000007</v>
      </c>
      <c r="BC10561" s="82">
        <f t="shared" si="181"/>
        <v>94.000060000000005</v>
      </c>
    </row>
    <row r="10562" spans="53:55" x14ac:dyDescent="0.25">
      <c r="BA10562" s="164" t="s">
        <v>10934</v>
      </c>
      <c r="BB10562" s="164">
        <v>161.15700000000001</v>
      </c>
      <c r="BC10562" s="82">
        <f t="shared" si="181"/>
        <v>194.99997000000002</v>
      </c>
    </row>
    <row r="10563" spans="53:55" x14ac:dyDescent="0.25">
      <c r="BA10563" s="164" t="s">
        <v>10935</v>
      </c>
      <c r="BB10563" s="164">
        <v>23.14</v>
      </c>
      <c r="BC10563" s="82">
        <f t="shared" ref="BC10563:BC10626" si="182">BB10563*1.21</f>
        <v>27.999400000000001</v>
      </c>
    </row>
    <row r="10564" spans="53:55" x14ac:dyDescent="0.25">
      <c r="BA10564" s="164" t="s">
        <v>10936</v>
      </c>
      <c r="BB10564" s="164">
        <v>33.058</v>
      </c>
      <c r="BC10564" s="82">
        <f t="shared" si="182"/>
        <v>40.00018</v>
      </c>
    </row>
    <row r="10565" spans="53:55" x14ac:dyDescent="0.25">
      <c r="BA10565" s="164" t="s">
        <v>10937</v>
      </c>
      <c r="BB10565" s="164">
        <v>33.058</v>
      </c>
      <c r="BC10565" s="82">
        <f t="shared" si="182"/>
        <v>40.00018</v>
      </c>
    </row>
    <row r="10566" spans="53:55" x14ac:dyDescent="0.25">
      <c r="BA10566" s="164" t="s">
        <v>10938</v>
      </c>
      <c r="BB10566" s="164">
        <v>28.925999999999998</v>
      </c>
      <c r="BC10566" s="82">
        <f t="shared" si="182"/>
        <v>35.000459999999997</v>
      </c>
    </row>
    <row r="10567" spans="53:55" x14ac:dyDescent="0.25">
      <c r="BA10567" s="164" t="s">
        <v>10939</v>
      </c>
      <c r="BB10567" s="164">
        <v>28.925999999999998</v>
      </c>
      <c r="BC10567" s="82">
        <f t="shared" si="182"/>
        <v>35.000459999999997</v>
      </c>
    </row>
    <row r="10568" spans="53:55" x14ac:dyDescent="0.25">
      <c r="BA10568" s="164" t="s">
        <v>10940</v>
      </c>
      <c r="BB10568" s="164">
        <v>23.14</v>
      </c>
      <c r="BC10568" s="82">
        <f t="shared" si="182"/>
        <v>27.999400000000001</v>
      </c>
    </row>
    <row r="10569" spans="53:55" x14ac:dyDescent="0.25">
      <c r="BA10569" s="164" t="s">
        <v>10941</v>
      </c>
      <c r="BB10569" s="164">
        <v>319.00799999999998</v>
      </c>
      <c r="BC10569" s="82">
        <f t="shared" si="182"/>
        <v>385.99967999999996</v>
      </c>
    </row>
    <row r="10570" spans="53:55" x14ac:dyDescent="0.25">
      <c r="BA10570" s="164" t="s">
        <v>10942</v>
      </c>
      <c r="BB10570" s="164">
        <v>319.00799999999998</v>
      </c>
      <c r="BC10570" s="82">
        <f t="shared" si="182"/>
        <v>385.99967999999996</v>
      </c>
    </row>
    <row r="10571" spans="53:55" x14ac:dyDescent="0.25">
      <c r="BA10571" s="164" t="s">
        <v>10943</v>
      </c>
      <c r="BB10571" s="164">
        <v>319.00799999999998</v>
      </c>
      <c r="BC10571" s="82">
        <f t="shared" si="182"/>
        <v>385.99967999999996</v>
      </c>
    </row>
    <row r="10572" spans="53:55" x14ac:dyDescent="0.25">
      <c r="BA10572" s="164" t="s">
        <v>10944</v>
      </c>
      <c r="BB10572" s="164">
        <v>319.00799999999998</v>
      </c>
      <c r="BC10572" s="82">
        <f t="shared" si="182"/>
        <v>385.99967999999996</v>
      </c>
    </row>
    <row r="10573" spans="53:55" x14ac:dyDescent="0.25">
      <c r="BA10573" s="164" t="s">
        <v>10945</v>
      </c>
      <c r="BB10573" s="164">
        <v>402.47899999999998</v>
      </c>
      <c r="BC10573" s="82">
        <f t="shared" si="182"/>
        <v>486.99958999999996</v>
      </c>
    </row>
    <row r="10574" spans="53:55" x14ac:dyDescent="0.25">
      <c r="BA10574" s="164" t="s">
        <v>10946</v>
      </c>
      <c r="BB10574" s="164">
        <v>446.28100000000001</v>
      </c>
      <c r="BC10574" s="82">
        <f t="shared" si="182"/>
        <v>540.00000999999997</v>
      </c>
    </row>
    <row r="10575" spans="53:55" x14ac:dyDescent="0.25">
      <c r="BA10575" s="164" t="s">
        <v>10947</v>
      </c>
      <c r="BB10575" s="164">
        <v>319.00799999999998</v>
      </c>
      <c r="BC10575" s="82">
        <f t="shared" si="182"/>
        <v>385.99967999999996</v>
      </c>
    </row>
    <row r="10576" spans="53:55" x14ac:dyDescent="0.25">
      <c r="BA10576" s="164" t="s">
        <v>10948</v>
      </c>
      <c r="BB10576" s="164">
        <v>319.00799999999998</v>
      </c>
      <c r="BC10576" s="82">
        <f t="shared" si="182"/>
        <v>385.99967999999996</v>
      </c>
    </row>
    <row r="10577" spans="53:55" x14ac:dyDescent="0.25">
      <c r="BA10577" s="164" t="s">
        <v>10949</v>
      </c>
      <c r="BB10577" s="164">
        <v>335.53699999999998</v>
      </c>
      <c r="BC10577" s="82">
        <f t="shared" si="182"/>
        <v>405.99976999999996</v>
      </c>
    </row>
    <row r="10578" spans="53:55" x14ac:dyDescent="0.25">
      <c r="BA10578" s="164" t="s">
        <v>10950</v>
      </c>
      <c r="BB10578" s="164">
        <v>355.37200000000001</v>
      </c>
      <c r="BC10578" s="82">
        <f t="shared" si="182"/>
        <v>430.00011999999998</v>
      </c>
    </row>
    <row r="10579" spans="53:55" x14ac:dyDescent="0.25">
      <c r="BA10579" s="164" t="s">
        <v>10951</v>
      </c>
      <c r="BB10579" s="164">
        <v>402.47899999999998</v>
      </c>
      <c r="BC10579" s="82">
        <f t="shared" si="182"/>
        <v>486.99958999999996</v>
      </c>
    </row>
    <row r="10580" spans="53:55" x14ac:dyDescent="0.25">
      <c r="BA10580" s="164" t="s">
        <v>10952</v>
      </c>
      <c r="BB10580" s="164">
        <v>446.28100000000001</v>
      </c>
      <c r="BC10580" s="82">
        <f t="shared" si="182"/>
        <v>540.00000999999997</v>
      </c>
    </row>
    <row r="10581" spans="53:55" x14ac:dyDescent="0.25">
      <c r="BA10581" s="164" t="s">
        <v>10953</v>
      </c>
      <c r="BB10581" s="164">
        <v>22.314</v>
      </c>
      <c r="BC10581" s="82">
        <f t="shared" si="182"/>
        <v>26.999939999999999</v>
      </c>
    </row>
    <row r="10582" spans="53:55" x14ac:dyDescent="0.25">
      <c r="BA10582" s="164" t="s">
        <v>10954</v>
      </c>
      <c r="BB10582" s="164">
        <v>23.966999999999999</v>
      </c>
      <c r="BC10582" s="82">
        <f t="shared" si="182"/>
        <v>29.000069999999997</v>
      </c>
    </row>
    <row r="10583" spans="53:55" x14ac:dyDescent="0.25">
      <c r="BA10583" s="164" t="s">
        <v>10955</v>
      </c>
      <c r="BB10583" s="164">
        <v>28.099</v>
      </c>
      <c r="BC10583" s="82">
        <f t="shared" si="182"/>
        <v>33.999789999999997</v>
      </c>
    </row>
    <row r="10584" spans="53:55" x14ac:dyDescent="0.25">
      <c r="BA10584" s="164" t="s">
        <v>10956</v>
      </c>
      <c r="BB10584" s="164">
        <v>25.62</v>
      </c>
      <c r="BC10584" s="82">
        <f t="shared" si="182"/>
        <v>31.0002</v>
      </c>
    </row>
    <row r="10585" spans="53:55" x14ac:dyDescent="0.25">
      <c r="BA10585" s="164" t="s">
        <v>10957</v>
      </c>
      <c r="BB10585" s="164">
        <v>28.925999999999998</v>
      </c>
      <c r="BC10585" s="82">
        <f t="shared" si="182"/>
        <v>35.000459999999997</v>
      </c>
    </row>
    <row r="10586" spans="53:55" x14ac:dyDescent="0.25">
      <c r="BA10586" s="164" t="s">
        <v>10958</v>
      </c>
      <c r="BB10586" s="164">
        <v>117.355</v>
      </c>
      <c r="BC10586" s="82">
        <f t="shared" si="182"/>
        <v>141.99955</v>
      </c>
    </row>
    <row r="10587" spans="53:55" x14ac:dyDescent="0.25">
      <c r="BA10587" s="164" t="s">
        <v>10959</v>
      </c>
      <c r="BB10587" s="164">
        <v>117.355</v>
      </c>
      <c r="BC10587" s="82">
        <f t="shared" si="182"/>
        <v>141.99955</v>
      </c>
    </row>
    <row r="10588" spans="53:55" x14ac:dyDescent="0.25">
      <c r="BA10588" s="164" t="s">
        <v>10960</v>
      </c>
      <c r="BB10588" s="164">
        <v>43.802</v>
      </c>
      <c r="BC10588" s="82">
        <f t="shared" si="182"/>
        <v>53.000419999999998</v>
      </c>
    </row>
    <row r="10589" spans="53:55" x14ac:dyDescent="0.25">
      <c r="BA10589" s="164" t="s">
        <v>10961</v>
      </c>
      <c r="BB10589" s="164">
        <v>66.116</v>
      </c>
      <c r="BC10589" s="82">
        <f t="shared" si="182"/>
        <v>80.000360000000001</v>
      </c>
    </row>
    <row r="10590" spans="53:55" x14ac:dyDescent="0.25">
      <c r="BA10590" s="164" t="s">
        <v>10962</v>
      </c>
      <c r="BB10590" s="164">
        <v>161.15700000000001</v>
      </c>
      <c r="BC10590" s="82">
        <f t="shared" si="182"/>
        <v>194.99997000000002</v>
      </c>
    </row>
    <row r="10591" spans="53:55" x14ac:dyDescent="0.25">
      <c r="BA10591" s="164" t="s">
        <v>10963</v>
      </c>
      <c r="BB10591" s="164">
        <v>28.925999999999998</v>
      </c>
      <c r="BC10591" s="82">
        <f t="shared" si="182"/>
        <v>35.000459999999997</v>
      </c>
    </row>
    <row r="10592" spans="53:55" x14ac:dyDescent="0.25">
      <c r="BA10592" s="164" t="s">
        <v>10964</v>
      </c>
      <c r="BB10592" s="164">
        <v>62.81</v>
      </c>
      <c r="BC10592" s="82">
        <f t="shared" si="182"/>
        <v>76.000100000000003</v>
      </c>
    </row>
    <row r="10593" spans="53:55" x14ac:dyDescent="0.25">
      <c r="BA10593" s="164" t="s">
        <v>10965</v>
      </c>
      <c r="BB10593" s="164">
        <v>28.099</v>
      </c>
      <c r="BC10593" s="82">
        <f t="shared" si="182"/>
        <v>33.999789999999997</v>
      </c>
    </row>
    <row r="10594" spans="53:55" x14ac:dyDescent="0.25">
      <c r="BA10594" s="164" t="s">
        <v>10966</v>
      </c>
      <c r="BB10594" s="164">
        <v>36.363999999999997</v>
      </c>
      <c r="BC10594" s="82">
        <f t="shared" si="182"/>
        <v>44.000439999999998</v>
      </c>
    </row>
    <row r="10595" spans="53:55" x14ac:dyDescent="0.25">
      <c r="BA10595" s="164" t="s">
        <v>10967</v>
      </c>
      <c r="BB10595" s="164">
        <v>65.289000000000001</v>
      </c>
      <c r="BC10595" s="82">
        <f t="shared" si="182"/>
        <v>78.999690000000001</v>
      </c>
    </row>
    <row r="10596" spans="53:55" x14ac:dyDescent="0.25">
      <c r="BA10596" s="164" t="s">
        <v>10968</v>
      </c>
      <c r="BB10596" s="164">
        <v>29.751999999999999</v>
      </c>
      <c r="BC10596" s="82">
        <f t="shared" si="182"/>
        <v>35.999919999999996</v>
      </c>
    </row>
    <row r="10597" spans="53:55" x14ac:dyDescent="0.25">
      <c r="BA10597" s="164" t="s">
        <v>10969</v>
      </c>
      <c r="BB10597" s="164">
        <v>36.363999999999997</v>
      </c>
      <c r="BC10597" s="82">
        <f t="shared" si="182"/>
        <v>44.000439999999998</v>
      </c>
    </row>
    <row r="10598" spans="53:55" x14ac:dyDescent="0.25">
      <c r="BA10598" s="164" t="s">
        <v>10970</v>
      </c>
      <c r="BB10598" s="164">
        <v>65.289000000000001</v>
      </c>
      <c r="BC10598" s="82">
        <f t="shared" si="182"/>
        <v>78.999690000000001</v>
      </c>
    </row>
    <row r="10599" spans="53:55" x14ac:dyDescent="0.25">
      <c r="BA10599" s="164" t="s">
        <v>10971</v>
      </c>
      <c r="BB10599" s="164">
        <v>29.751999999999999</v>
      </c>
      <c r="BC10599" s="82">
        <f t="shared" si="182"/>
        <v>35.999919999999996</v>
      </c>
    </row>
    <row r="10600" spans="53:55" x14ac:dyDescent="0.25">
      <c r="BA10600" s="164" t="s">
        <v>10972</v>
      </c>
      <c r="BB10600" s="164">
        <v>36.363999999999997</v>
      </c>
      <c r="BC10600" s="82">
        <f t="shared" si="182"/>
        <v>44.000439999999998</v>
      </c>
    </row>
    <row r="10601" spans="53:55" x14ac:dyDescent="0.25">
      <c r="BA10601" s="164" t="s">
        <v>10973</v>
      </c>
      <c r="BB10601" s="164">
        <v>22.314</v>
      </c>
      <c r="BC10601" s="82">
        <f t="shared" si="182"/>
        <v>26.999939999999999</v>
      </c>
    </row>
    <row r="10602" spans="53:55" x14ac:dyDescent="0.25">
      <c r="BA10602" s="164" t="s">
        <v>10974</v>
      </c>
      <c r="BB10602" s="164">
        <v>23.14</v>
      </c>
      <c r="BC10602" s="82">
        <f t="shared" si="182"/>
        <v>27.999400000000001</v>
      </c>
    </row>
    <row r="10603" spans="53:55" x14ac:dyDescent="0.25">
      <c r="BA10603" s="164" t="s">
        <v>10975</v>
      </c>
      <c r="BB10603" s="164">
        <v>23.966999999999999</v>
      </c>
      <c r="BC10603" s="82">
        <f t="shared" si="182"/>
        <v>29.000069999999997</v>
      </c>
    </row>
    <row r="10604" spans="53:55" x14ac:dyDescent="0.25">
      <c r="BA10604" s="164" t="s">
        <v>10976</v>
      </c>
      <c r="BB10604" s="164">
        <v>27.273</v>
      </c>
      <c r="BC10604" s="82">
        <f t="shared" si="182"/>
        <v>33.000329999999998</v>
      </c>
    </row>
    <row r="10605" spans="53:55" x14ac:dyDescent="0.25">
      <c r="BA10605" s="164" t="s">
        <v>10977</v>
      </c>
      <c r="BB10605" s="164">
        <v>23.14</v>
      </c>
      <c r="BC10605" s="82">
        <f t="shared" si="182"/>
        <v>27.999400000000001</v>
      </c>
    </row>
    <row r="10606" spans="53:55" x14ac:dyDescent="0.25">
      <c r="BA10606" s="164" t="s">
        <v>10978</v>
      </c>
      <c r="BB10606" s="164">
        <v>28.099</v>
      </c>
      <c r="BC10606" s="82">
        <f t="shared" si="182"/>
        <v>33.999789999999997</v>
      </c>
    </row>
    <row r="10607" spans="53:55" x14ac:dyDescent="0.25">
      <c r="BA10607" s="164" t="s">
        <v>10979</v>
      </c>
      <c r="BB10607" s="164">
        <v>25.62</v>
      </c>
      <c r="BC10607" s="82">
        <f t="shared" si="182"/>
        <v>31.0002</v>
      </c>
    </row>
    <row r="10608" spans="53:55" x14ac:dyDescent="0.25">
      <c r="BA10608" s="164" t="s">
        <v>10980</v>
      </c>
      <c r="BB10608" s="164">
        <v>26.446000000000002</v>
      </c>
      <c r="BC10608" s="82">
        <f t="shared" si="182"/>
        <v>31.999660000000002</v>
      </c>
    </row>
    <row r="10609" spans="53:55" x14ac:dyDescent="0.25">
      <c r="BA10609" s="164" t="s">
        <v>10981</v>
      </c>
      <c r="BB10609" s="164">
        <v>465.28899999999999</v>
      </c>
      <c r="BC10609" s="82">
        <f t="shared" si="182"/>
        <v>562.99968999999999</v>
      </c>
    </row>
    <row r="10610" spans="53:55" x14ac:dyDescent="0.25">
      <c r="BA10610" s="164" t="s">
        <v>10982</v>
      </c>
      <c r="BB10610" s="164">
        <v>531.40499999999997</v>
      </c>
      <c r="BC10610" s="82">
        <f t="shared" si="182"/>
        <v>643.00004999999999</v>
      </c>
    </row>
    <row r="10611" spans="53:55" x14ac:dyDescent="0.25">
      <c r="BA10611" s="164" t="s">
        <v>10983</v>
      </c>
      <c r="BB10611" s="164">
        <v>27.273</v>
      </c>
      <c r="BC10611" s="82">
        <f t="shared" si="182"/>
        <v>33.000329999999998</v>
      </c>
    </row>
    <row r="10612" spans="53:55" x14ac:dyDescent="0.25">
      <c r="BA10612" s="164" t="s">
        <v>10984</v>
      </c>
      <c r="BB10612" s="164">
        <v>146.28100000000001</v>
      </c>
      <c r="BC10612" s="82">
        <f t="shared" si="182"/>
        <v>177.00001</v>
      </c>
    </row>
    <row r="10613" spans="53:55" x14ac:dyDescent="0.25">
      <c r="BA10613" s="164" t="s">
        <v>10985</v>
      </c>
      <c r="BB10613" s="164">
        <v>66.116</v>
      </c>
      <c r="BC10613" s="82">
        <f t="shared" si="182"/>
        <v>80.000360000000001</v>
      </c>
    </row>
    <row r="10614" spans="53:55" x14ac:dyDescent="0.25">
      <c r="BA10614" s="164" t="s">
        <v>10986</v>
      </c>
      <c r="BB10614" s="164">
        <v>26.446000000000002</v>
      </c>
      <c r="BC10614" s="82">
        <f t="shared" si="182"/>
        <v>31.999660000000002</v>
      </c>
    </row>
    <row r="10615" spans="53:55" x14ac:dyDescent="0.25">
      <c r="BA10615" s="164" t="s">
        <v>10987</v>
      </c>
      <c r="BB10615" s="164">
        <v>22.314</v>
      </c>
      <c r="BC10615" s="82">
        <f t="shared" si="182"/>
        <v>26.999939999999999</v>
      </c>
    </row>
    <row r="10616" spans="53:55" x14ac:dyDescent="0.25">
      <c r="BA10616" s="164" t="s">
        <v>10988</v>
      </c>
      <c r="BB10616" s="164">
        <v>30.579000000000001</v>
      </c>
      <c r="BC10616" s="82">
        <f t="shared" si="182"/>
        <v>37.000590000000003</v>
      </c>
    </row>
    <row r="10617" spans="53:55" x14ac:dyDescent="0.25">
      <c r="BA10617" s="164" t="s">
        <v>10989</v>
      </c>
      <c r="BB10617" s="164">
        <v>57.024999999999999</v>
      </c>
      <c r="BC10617" s="82">
        <f t="shared" si="182"/>
        <v>69.000249999999994</v>
      </c>
    </row>
    <row r="10618" spans="53:55" x14ac:dyDescent="0.25">
      <c r="BA10618" s="164" t="s">
        <v>10990</v>
      </c>
      <c r="BB10618" s="164">
        <v>71.900999999999996</v>
      </c>
      <c r="BC10618" s="82">
        <f t="shared" si="182"/>
        <v>87.000209999999996</v>
      </c>
    </row>
    <row r="10619" spans="53:55" x14ac:dyDescent="0.25">
      <c r="BA10619" s="164" t="s">
        <v>10991</v>
      </c>
      <c r="BB10619" s="164">
        <v>71.900999999999996</v>
      </c>
      <c r="BC10619" s="82">
        <f t="shared" si="182"/>
        <v>87.000209999999996</v>
      </c>
    </row>
    <row r="10620" spans="53:55" x14ac:dyDescent="0.25">
      <c r="BA10620" s="164" t="s">
        <v>10992</v>
      </c>
      <c r="BB10620" s="164">
        <v>71.900999999999996</v>
      </c>
      <c r="BC10620" s="82">
        <f t="shared" si="182"/>
        <v>87.000209999999996</v>
      </c>
    </row>
    <row r="10621" spans="53:55" x14ac:dyDescent="0.25">
      <c r="BA10621" s="164" t="s">
        <v>10993</v>
      </c>
      <c r="BB10621" s="164">
        <v>71.900999999999996</v>
      </c>
      <c r="BC10621" s="82">
        <f t="shared" si="182"/>
        <v>87.000209999999996</v>
      </c>
    </row>
    <row r="10622" spans="53:55" x14ac:dyDescent="0.25">
      <c r="BA10622" s="164" t="s">
        <v>10994</v>
      </c>
      <c r="BB10622" s="164">
        <v>25.62</v>
      </c>
      <c r="BC10622" s="82">
        <f t="shared" si="182"/>
        <v>31.0002</v>
      </c>
    </row>
    <row r="10623" spans="53:55" x14ac:dyDescent="0.25">
      <c r="BA10623" s="164" t="s">
        <v>10995</v>
      </c>
      <c r="BB10623" s="164">
        <v>68.594999999999999</v>
      </c>
      <c r="BC10623" s="82">
        <f t="shared" si="182"/>
        <v>82.999949999999998</v>
      </c>
    </row>
    <row r="10624" spans="53:55" x14ac:dyDescent="0.25">
      <c r="BA10624" s="164" t="s">
        <v>10996</v>
      </c>
      <c r="BB10624" s="164">
        <v>25.62</v>
      </c>
      <c r="BC10624" s="82">
        <f t="shared" si="182"/>
        <v>31.0002</v>
      </c>
    </row>
    <row r="10625" spans="53:55" x14ac:dyDescent="0.25">
      <c r="BA10625" s="164" t="s">
        <v>10997</v>
      </c>
      <c r="BB10625" s="164">
        <v>34.710999999999999</v>
      </c>
      <c r="BC10625" s="82">
        <f t="shared" si="182"/>
        <v>42.000309999999999</v>
      </c>
    </row>
    <row r="10626" spans="53:55" x14ac:dyDescent="0.25">
      <c r="BA10626" s="164" t="s">
        <v>10998</v>
      </c>
      <c r="BB10626" s="164">
        <v>28.099</v>
      </c>
      <c r="BC10626" s="82">
        <f t="shared" si="182"/>
        <v>33.999789999999997</v>
      </c>
    </row>
    <row r="10627" spans="53:55" x14ac:dyDescent="0.25">
      <c r="BA10627" s="164" t="s">
        <v>10999</v>
      </c>
      <c r="BB10627" s="164">
        <v>59.503999999999998</v>
      </c>
      <c r="BC10627" s="82">
        <f t="shared" ref="BC10627:BC10690" si="183">BB10627*1.21</f>
        <v>71.999839999999992</v>
      </c>
    </row>
    <row r="10628" spans="53:55" x14ac:dyDescent="0.25">
      <c r="BA10628" s="164" t="s">
        <v>11000</v>
      </c>
      <c r="BB10628" s="164">
        <v>23.14</v>
      </c>
      <c r="BC10628" s="82">
        <f t="shared" si="183"/>
        <v>27.999400000000001</v>
      </c>
    </row>
    <row r="10629" spans="53:55" x14ac:dyDescent="0.25">
      <c r="BA10629" s="164" t="s">
        <v>11001</v>
      </c>
      <c r="BB10629" s="164">
        <v>22.314</v>
      </c>
      <c r="BC10629" s="82">
        <f t="shared" si="183"/>
        <v>26.999939999999999</v>
      </c>
    </row>
    <row r="10630" spans="53:55" x14ac:dyDescent="0.25">
      <c r="BA10630" s="164" t="s">
        <v>11002</v>
      </c>
      <c r="BB10630" s="164">
        <v>25.62</v>
      </c>
      <c r="BC10630" s="82">
        <f t="shared" si="183"/>
        <v>31.0002</v>
      </c>
    </row>
    <row r="10631" spans="53:55" x14ac:dyDescent="0.25">
      <c r="BA10631" s="164" t="s">
        <v>11003</v>
      </c>
      <c r="BB10631" s="164">
        <v>25.62</v>
      </c>
      <c r="BC10631" s="82">
        <f t="shared" si="183"/>
        <v>31.0002</v>
      </c>
    </row>
    <row r="10632" spans="53:55" x14ac:dyDescent="0.25">
      <c r="BA10632" s="164" t="s">
        <v>11004</v>
      </c>
      <c r="BB10632" s="164">
        <v>112.39700000000001</v>
      </c>
      <c r="BC10632" s="82">
        <f t="shared" si="183"/>
        <v>136.00037</v>
      </c>
    </row>
    <row r="10633" spans="53:55" x14ac:dyDescent="0.25">
      <c r="BA10633" s="164" t="s">
        <v>11005</v>
      </c>
      <c r="BB10633" s="164">
        <v>27.273</v>
      </c>
      <c r="BC10633" s="82">
        <f t="shared" si="183"/>
        <v>33.000329999999998</v>
      </c>
    </row>
    <row r="10634" spans="53:55" x14ac:dyDescent="0.25">
      <c r="BA10634" s="164" t="s">
        <v>11006</v>
      </c>
      <c r="BB10634" s="164">
        <v>23.966999999999999</v>
      </c>
      <c r="BC10634" s="82">
        <f t="shared" si="183"/>
        <v>29.000069999999997</v>
      </c>
    </row>
    <row r="10635" spans="53:55" x14ac:dyDescent="0.25">
      <c r="BA10635" s="164" t="s">
        <v>11007</v>
      </c>
      <c r="BB10635" s="164">
        <v>57.850999999999999</v>
      </c>
      <c r="BC10635" s="82">
        <f t="shared" si="183"/>
        <v>69.999709999999993</v>
      </c>
    </row>
    <row r="10636" spans="53:55" x14ac:dyDescent="0.25">
      <c r="BA10636" s="164" t="s">
        <v>11008</v>
      </c>
      <c r="BB10636" s="164">
        <v>338.84300000000002</v>
      </c>
      <c r="BC10636" s="82">
        <f t="shared" si="183"/>
        <v>410.00002999999998</v>
      </c>
    </row>
    <row r="10637" spans="53:55" x14ac:dyDescent="0.25">
      <c r="BA10637" s="164" t="s">
        <v>11009</v>
      </c>
      <c r="BB10637" s="164">
        <v>379.339</v>
      </c>
      <c r="BC10637" s="82">
        <f t="shared" si="183"/>
        <v>459.00018999999998</v>
      </c>
    </row>
    <row r="10638" spans="53:55" x14ac:dyDescent="0.25">
      <c r="BA10638" s="164" t="s">
        <v>11010</v>
      </c>
      <c r="BB10638" s="164">
        <v>51.24</v>
      </c>
      <c r="BC10638" s="82">
        <f t="shared" si="183"/>
        <v>62.000399999999999</v>
      </c>
    </row>
    <row r="10639" spans="53:55" x14ac:dyDescent="0.25">
      <c r="BA10639" s="164" t="s">
        <v>11011</v>
      </c>
      <c r="BB10639" s="164">
        <v>23.14</v>
      </c>
      <c r="BC10639" s="82">
        <f t="shared" si="183"/>
        <v>27.999400000000001</v>
      </c>
    </row>
    <row r="10640" spans="53:55" x14ac:dyDescent="0.25">
      <c r="BA10640" s="164" t="s">
        <v>11012</v>
      </c>
      <c r="BB10640" s="164">
        <v>66.116</v>
      </c>
      <c r="BC10640" s="82">
        <f t="shared" si="183"/>
        <v>80.000360000000001</v>
      </c>
    </row>
    <row r="10641" spans="53:55" x14ac:dyDescent="0.25">
      <c r="BA10641" s="164" t="s">
        <v>11013</v>
      </c>
      <c r="BB10641" s="164">
        <v>64.462999999999994</v>
      </c>
      <c r="BC10641" s="82">
        <f t="shared" si="183"/>
        <v>78.000229999999988</v>
      </c>
    </row>
    <row r="10642" spans="53:55" x14ac:dyDescent="0.25">
      <c r="BA10642" s="164" t="s">
        <v>11014</v>
      </c>
      <c r="BB10642" s="164">
        <v>64.462999999999994</v>
      </c>
      <c r="BC10642" s="82">
        <f t="shared" si="183"/>
        <v>78.000229999999988</v>
      </c>
    </row>
    <row r="10643" spans="53:55" x14ac:dyDescent="0.25">
      <c r="BA10643" s="164" t="s">
        <v>11015</v>
      </c>
      <c r="BB10643" s="164">
        <v>64.462999999999994</v>
      </c>
      <c r="BC10643" s="82">
        <f t="shared" si="183"/>
        <v>78.000229999999988</v>
      </c>
    </row>
    <row r="10644" spans="53:55" x14ac:dyDescent="0.25">
      <c r="BA10644" s="164" t="s">
        <v>11016</v>
      </c>
      <c r="BB10644" s="164">
        <v>64.462999999999994</v>
      </c>
      <c r="BC10644" s="82">
        <f t="shared" si="183"/>
        <v>78.000229999999988</v>
      </c>
    </row>
    <row r="10645" spans="53:55" x14ac:dyDescent="0.25">
      <c r="BA10645" s="164" t="s">
        <v>11017</v>
      </c>
      <c r="BB10645" s="164">
        <v>64.462999999999994</v>
      </c>
      <c r="BC10645" s="82">
        <f t="shared" si="183"/>
        <v>78.000229999999988</v>
      </c>
    </row>
    <row r="10646" spans="53:55" x14ac:dyDescent="0.25">
      <c r="BA10646" s="164" t="s">
        <v>11018</v>
      </c>
      <c r="BB10646" s="164">
        <v>34.710999999999999</v>
      </c>
      <c r="BC10646" s="82">
        <f t="shared" si="183"/>
        <v>42.000309999999999</v>
      </c>
    </row>
    <row r="10647" spans="53:55" x14ac:dyDescent="0.25">
      <c r="BA10647" s="164" t="s">
        <v>11019</v>
      </c>
      <c r="BB10647" s="164">
        <v>28.925999999999998</v>
      </c>
      <c r="BC10647" s="82">
        <f t="shared" si="183"/>
        <v>35.000459999999997</v>
      </c>
    </row>
    <row r="10648" spans="53:55" x14ac:dyDescent="0.25">
      <c r="BA10648" s="164" t="s">
        <v>11020</v>
      </c>
      <c r="BB10648" s="164">
        <v>39.668999999999997</v>
      </c>
      <c r="BC10648" s="82">
        <f t="shared" si="183"/>
        <v>47.999489999999994</v>
      </c>
    </row>
    <row r="10649" spans="53:55" x14ac:dyDescent="0.25">
      <c r="BA10649" s="164" t="s">
        <v>11021</v>
      </c>
      <c r="BB10649" s="164">
        <v>28.099</v>
      </c>
      <c r="BC10649" s="82">
        <f t="shared" si="183"/>
        <v>33.999789999999997</v>
      </c>
    </row>
    <row r="10650" spans="53:55" x14ac:dyDescent="0.25">
      <c r="BA10650" s="164" t="s">
        <v>11022</v>
      </c>
      <c r="BB10650" s="164">
        <v>35.536999999999999</v>
      </c>
      <c r="BC10650" s="82">
        <f t="shared" si="183"/>
        <v>42.999769999999998</v>
      </c>
    </row>
    <row r="10651" spans="53:55" x14ac:dyDescent="0.25">
      <c r="BA10651" s="164" t="s">
        <v>11023</v>
      </c>
      <c r="BB10651" s="164">
        <v>44.628</v>
      </c>
      <c r="BC10651" s="82">
        <f t="shared" si="183"/>
        <v>53.999879999999997</v>
      </c>
    </row>
    <row r="10652" spans="53:55" x14ac:dyDescent="0.25">
      <c r="BA10652" s="164" t="s">
        <v>11024</v>
      </c>
      <c r="BB10652" s="164">
        <v>22.314</v>
      </c>
      <c r="BC10652" s="82">
        <f t="shared" si="183"/>
        <v>26.999939999999999</v>
      </c>
    </row>
    <row r="10653" spans="53:55" x14ac:dyDescent="0.25">
      <c r="BA10653" s="164" t="s">
        <v>11025</v>
      </c>
      <c r="BB10653" s="164">
        <v>33.884</v>
      </c>
      <c r="BC10653" s="82">
        <f t="shared" si="183"/>
        <v>40.999639999999999</v>
      </c>
    </row>
    <row r="10654" spans="53:55" x14ac:dyDescent="0.25">
      <c r="BA10654" s="164" t="s">
        <v>11026</v>
      </c>
      <c r="BB10654" s="164">
        <v>32.231000000000002</v>
      </c>
      <c r="BC10654" s="82">
        <f t="shared" si="183"/>
        <v>38.999510000000001</v>
      </c>
    </row>
    <row r="10655" spans="53:55" x14ac:dyDescent="0.25">
      <c r="BA10655" s="164" t="s">
        <v>11027</v>
      </c>
      <c r="BB10655" s="164">
        <v>33.058</v>
      </c>
      <c r="BC10655" s="82">
        <f t="shared" si="183"/>
        <v>40.00018</v>
      </c>
    </row>
    <row r="10656" spans="53:55" x14ac:dyDescent="0.25">
      <c r="BA10656" s="164" t="s">
        <v>11028</v>
      </c>
      <c r="BB10656" s="164">
        <v>25.62</v>
      </c>
      <c r="BC10656" s="82">
        <f t="shared" si="183"/>
        <v>31.0002</v>
      </c>
    </row>
    <row r="10657" spans="53:55" x14ac:dyDescent="0.25">
      <c r="BA10657" s="164" t="s">
        <v>11029</v>
      </c>
      <c r="BB10657" s="164">
        <v>179.339</v>
      </c>
      <c r="BC10657" s="82">
        <f t="shared" si="183"/>
        <v>217.00019</v>
      </c>
    </row>
    <row r="10658" spans="53:55" x14ac:dyDescent="0.25">
      <c r="BA10658" s="164" t="s">
        <v>11030</v>
      </c>
      <c r="BB10658" s="164">
        <v>53.719000000000001</v>
      </c>
      <c r="BC10658" s="82">
        <f t="shared" si="183"/>
        <v>64.999989999999997</v>
      </c>
    </row>
    <row r="10659" spans="53:55" x14ac:dyDescent="0.25">
      <c r="BA10659" s="164" t="s">
        <v>11031</v>
      </c>
      <c r="BB10659" s="164">
        <v>36.363999999999997</v>
      </c>
      <c r="BC10659" s="82">
        <f t="shared" si="183"/>
        <v>44.000439999999998</v>
      </c>
    </row>
    <row r="10660" spans="53:55" x14ac:dyDescent="0.25">
      <c r="BA10660" s="164" t="s">
        <v>11032</v>
      </c>
      <c r="BB10660" s="164">
        <v>36.363999999999997</v>
      </c>
      <c r="BC10660" s="82">
        <f t="shared" si="183"/>
        <v>44.000439999999998</v>
      </c>
    </row>
    <row r="10661" spans="53:55" x14ac:dyDescent="0.25">
      <c r="BA10661" s="164" t="s">
        <v>11033</v>
      </c>
      <c r="BB10661" s="164">
        <v>776.86</v>
      </c>
      <c r="BC10661" s="82">
        <f t="shared" si="183"/>
        <v>940.00059999999996</v>
      </c>
    </row>
    <row r="10662" spans="53:55" x14ac:dyDescent="0.25">
      <c r="BA10662" s="164" t="s">
        <v>11034</v>
      </c>
      <c r="BB10662" s="164">
        <v>1136.364</v>
      </c>
      <c r="BC10662" s="82">
        <f t="shared" si="183"/>
        <v>1375.00044</v>
      </c>
    </row>
    <row r="10663" spans="53:55" x14ac:dyDescent="0.25">
      <c r="BA10663" s="164" t="s">
        <v>11035</v>
      </c>
      <c r="BB10663" s="164">
        <v>1169.421</v>
      </c>
      <c r="BC10663" s="82">
        <f t="shared" si="183"/>
        <v>1414.9994100000001</v>
      </c>
    </row>
    <row r="10664" spans="53:55" x14ac:dyDescent="0.25">
      <c r="BA10664" s="164" t="s">
        <v>11036</v>
      </c>
      <c r="BB10664" s="164">
        <v>1514.05</v>
      </c>
      <c r="BC10664" s="82">
        <f t="shared" si="183"/>
        <v>1832.0004999999999</v>
      </c>
    </row>
    <row r="10665" spans="53:55" x14ac:dyDescent="0.25">
      <c r="BA10665" s="164" t="s">
        <v>11037</v>
      </c>
      <c r="BB10665" s="164">
        <v>776.86</v>
      </c>
      <c r="BC10665" s="82">
        <f t="shared" si="183"/>
        <v>940.00059999999996</v>
      </c>
    </row>
    <row r="10666" spans="53:55" x14ac:dyDescent="0.25">
      <c r="BA10666" s="164" t="s">
        <v>11038</v>
      </c>
      <c r="BB10666" s="164">
        <v>896.69399999999996</v>
      </c>
      <c r="BC10666" s="82">
        <f t="shared" si="183"/>
        <v>1084.99974</v>
      </c>
    </row>
    <row r="10667" spans="53:55" x14ac:dyDescent="0.25">
      <c r="BA10667" s="164" t="s">
        <v>11039</v>
      </c>
      <c r="BB10667" s="164">
        <v>1136.364</v>
      </c>
      <c r="BC10667" s="82">
        <f t="shared" si="183"/>
        <v>1375.00044</v>
      </c>
    </row>
    <row r="10668" spans="53:55" x14ac:dyDescent="0.25">
      <c r="BA10668" s="164" t="s">
        <v>11040</v>
      </c>
      <c r="BB10668" s="164">
        <v>1514.05</v>
      </c>
      <c r="BC10668" s="82">
        <f t="shared" si="183"/>
        <v>1832.0004999999999</v>
      </c>
    </row>
    <row r="10669" spans="53:55" x14ac:dyDescent="0.25">
      <c r="BA10669" s="164" t="s">
        <v>11041</v>
      </c>
      <c r="BB10669" s="164">
        <v>291.73599999999999</v>
      </c>
      <c r="BC10669" s="82">
        <f t="shared" si="183"/>
        <v>353.00055999999995</v>
      </c>
    </row>
    <row r="10670" spans="53:55" x14ac:dyDescent="0.25">
      <c r="BA10670" s="164" t="s">
        <v>11042</v>
      </c>
      <c r="BB10670" s="164">
        <v>37.19</v>
      </c>
      <c r="BC10670" s="82">
        <f t="shared" si="183"/>
        <v>44.999899999999997</v>
      </c>
    </row>
    <row r="10671" spans="53:55" x14ac:dyDescent="0.25">
      <c r="BA10671" s="164" t="s">
        <v>11043</v>
      </c>
      <c r="BB10671" s="164">
        <v>159.50399999999999</v>
      </c>
      <c r="BC10671" s="82">
        <f t="shared" si="183"/>
        <v>192.99983999999998</v>
      </c>
    </row>
    <row r="10672" spans="53:55" x14ac:dyDescent="0.25">
      <c r="BA10672" s="164" t="s">
        <v>11044</v>
      </c>
      <c r="BB10672" s="164">
        <v>323.14</v>
      </c>
      <c r="BC10672" s="82">
        <f t="shared" si="183"/>
        <v>390.99939999999998</v>
      </c>
    </row>
    <row r="10673" spans="53:55" x14ac:dyDescent="0.25">
      <c r="BA10673" s="164" t="s">
        <v>11045</v>
      </c>
      <c r="BB10673" s="164">
        <v>171.90100000000001</v>
      </c>
      <c r="BC10673" s="82">
        <f t="shared" si="183"/>
        <v>208.00021000000001</v>
      </c>
    </row>
    <row r="10674" spans="53:55" x14ac:dyDescent="0.25">
      <c r="BA10674" s="164" t="s">
        <v>11046</v>
      </c>
      <c r="BB10674" s="164">
        <v>171.90100000000001</v>
      </c>
      <c r="BC10674" s="82">
        <f t="shared" si="183"/>
        <v>208.00021000000001</v>
      </c>
    </row>
    <row r="10675" spans="53:55" x14ac:dyDescent="0.25">
      <c r="BA10675" s="164" t="s">
        <v>11047</v>
      </c>
      <c r="BB10675" s="164">
        <v>171.90100000000001</v>
      </c>
      <c r="BC10675" s="82">
        <f t="shared" si="183"/>
        <v>208.00021000000001</v>
      </c>
    </row>
    <row r="10676" spans="53:55" x14ac:dyDescent="0.25">
      <c r="BA10676" s="164" t="s">
        <v>11048</v>
      </c>
      <c r="BB10676" s="164">
        <v>171.90100000000001</v>
      </c>
      <c r="BC10676" s="82">
        <f t="shared" si="183"/>
        <v>208.00021000000001</v>
      </c>
    </row>
    <row r="10677" spans="53:55" x14ac:dyDescent="0.25">
      <c r="BA10677" s="164" t="s">
        <v>11049</v>
      </c>
      <c r="BB10677" s="164">
        <v>171.90100000000001</v>
      </c>
      <c r="BC10677" s="82">
        <f t="shared" si="183"/>
        <v>208.00021000000001</v>
      </c>
    </row>
    <row r="10678" spans="53:55" x14ac:dyDescent="0.25">
      <c r="BA10678" s="164" t="s">
        <v>11050</v>
      </c>
      <c r="BB10678" s="164">
        <v>171.90100000000001</v>
      </c>
      <c r="BC10678" s="82">
        <f t="shared" si="183"/>
        <v>208.00021000000001</v>
      </c>
    </row>
    <row r="10679" spans="53:55" x14ac:dyDescent="0.25">
      <c r="BA10679" s="164" t="s">
        <v>11051</v>
      </c>
      <c r="BB10679" s="164">
        <v>171.90100000000001</v>
      </c>
      <c r="BC10679" s="82">
        <f t="shared" si="183"/>
        <v>208.00021000000001</v>
      </c>
    </row>
    <row r="10680" spans="53:55" x14ac:dyDescent="0.25">
      <c r="BA10680" s="164" t="s">
        <v>11052</v>
      </c>
      <c r="BB10680" s="164">
        <v>171.90100000000001</v>
      </c>
      <c r="BC10680" s="82">
        <f t="shared" si="183"/>
        <v>208.00021000000001</v>
      </c>
    </row>
    <row r="10681" spans="53:55" x14ac:dyDescent="0.25">
      <c r="BA10681" s="164" t="s">
        <v>11053</v>
      </c>
      <c r="BB10681" s="164">
        <v>171.90100000000001</v>
      </c>
      <c r="BC10681" s="82">
        <f t="shared" si="183"/>
        <v>208.00021000000001</v>
      </c>
    </row>
    <row r="10682" spans="53:55" x14ac:dyDescent="0.25">
      <c r="BA10682" s="164" t="s">
        <v>11054</v>
      </c>
      <c r="BB10682" s="164">
        <v>45.454999999999998</v>
      </c>
      <c r="BC10682" s="82">
        <f t="shared" si="183"/>
        <v>55.000549999999997</v>
      </c>
    </row>
    <row r="10683" spans="53:55" x14ac:dyDescent="0.25">
      <c r="BA10683" s="164" t="s">
        <v>11055</v>
      </c>
      <c r="BB10683" s="164">
        <v>21.488</v>
      </c>
      <c r="BC10683" s="82">
        <f t="shared" si="183"/>
        <v>26.00048</v>
      </c>
    </row>
    <row r="10684" spans="53:55" x14ac:dyDescent="0.25">
      <c r="BA10684" s="164" t="s">
        <v>11056</v>
      </c>
      <c r="BB10684" s="164">
        <v>164.46299999999999</v>
      </c>
      <c r="BC10684" s="82">
        <f t="shared" si="183"/>
        <v>199.00022999999999</v>
      </c>
    </row>
    <row r="10685" spans="53:55" x14ac:dyDescent="0.25">
      <c r="BA10685" s="164" t="s">
        <v>11057</v>
      </c>
      <c r="BB10685" s="164">
        <v>111.57</v>
      </c>
      <c r="BC10685" s="82">
        <f t="shared" si="183"/>
        <v>134.99969999999999</v>
      </c>
    </row>
    <row r="10686" spans="53:55" x14ac:dyDescent="0.25">
      <c r="BA10686" s="164" t="s">
        <v>11058</v>
      </c>
      <c r="BB10686" s="164">
        <v>27.273</v>
      </c>
      <c r="BC10686" s="82">
        <f t="shared" si="183"/>
        <v>33.000329999999998</v>
      </c>
    </row>
    <row r="10687" spans="53:55" x14ac:dyDescent="0.25">
      <c r="BA10687" s="164" t="s">
        <v>11059</v>
      </c>
      <c r="BB10687" s="164">
        <v>32.231000000000002</v>
      </c>
      <c r="BC10687" s="82">
        <f t="shared" si="183"/>
        <v>38.999510000000001</v>
      </c>
    </row>
    <row r="10688" spans="53:55" x14ac:dyDescent="0.25">
      <c r="BA10688" s="164" t="s">
        <v>11060</v>
      </c>
      <c r="BB10688" s="164">
        <v>33.884</v>
      </c>
      <c r="BC10688" s="82">
        <f t="shared" si="183"/>
        <v>40.999639999999999</v>
      </c>
    </row>
    <row r="10689" spans="53:55" x14ac:dyDescent="0.25">
      <c r="BA10689" s="164" t="s">
        <v>11061</v>
      </c>
      <c r="BB10689" s="164">
        <v>55.372</v>
      </c>
      <c r="BC10689" s="82">
        <f t="shared" si="183"/>
        <v>67.000119999999995</v>
      </c>
    </row>
    <row r="10690" spans="53:55" x14ac:dyDescent="0.25">
      <c r="BA10690" s="164" t="s">
        <v>11062</v>
      </c>
      <c r="BB10690" s="164">
        <v>40.496000000000002</v>
      </c>
      <c r="BC10690" s="82">
        <f t="shared" si="183"/>
        <v>49.000160000000001</v>
      </c>
    </row>
    <row r="10691" spans="53:55" x14ac:dyDescent="0.25">
      <c r="BA10691" s="164" t="s">
        <v>11063</v>
      </c>
      <c r="BB10691" s="164">
        <v>40.496000000000002</v>
      </c>
      <c r="BC10691" s="82">
        <f t="shared" ref="BC10691:BC10754" si="184">BB10691*1.21</f>
        <v>49.000160000000001</v>
      </c>
    </row>
    <row r="10692" spans="53:55" x14ac:dyDescent="0.25">
      <c r="BA10692" s="164" t="s">
        <v>11064</v>
      </c>
      <c r="BB10692" s="164">
        <v>388.43</v>
      </c>
      <c r="BC10692" s="82">
        <f t="shared" si="184"/>
        <v>470.00029999999998</v>
      </c>
    </row>
    <row r="10693" spans="53:55" x14ac:dyDescent="0.25">
      <c r="BA10693" s="164" t="s">
        <v>11065</v>
      </c>
      <c r="BB10693" s="164">
        <v>388.43</v>
      </c>
      <c r="BC10693" s="82">
        <f t="shared" si="184"/>
        <v>470.00029999999998</v>
      </c>
    </row>
    <row r="10694" spans="53:55" x14ac:dyDescent="0.25">
      <c r="BA10694" s="164" t="s">
        <v>11066</v>
      </c>
      <c r="BB10694" s="164">
        <v>28.099</v>
      </c>
      <c r="BC10694" s="82">
        <f t="shared" si="184"/>
        <v>33.999789999999997</v>
      </c>
    </row>
    <row r="10695" spans="53:55" x14ac:dyDescent="0.25">
      <c r="BA10695" s="164" t="s">
        <v>11067</v>
      </c>
      <c r="BB10695" s="164">
        <v>40.496000000000002</v>
      </c>
      <c r="BC10695" s="82">
        <f t="shared" si="184"/>
        <v>49.000160000000001</v>
      </c>
    </row>
    <row r="10696" spans="53:55" x14ac:dyDescent="0.25">
      <c r="BA10696" s="164" t="s">
        <v>11068</v>
      </c>
      <c r="BB10696" s="164">
        <v>41.322000000000003</v>
      </c>
      <c r="BC10696" s="82">
        <f t="shared" si="184"/>
        <v>49.99962</v>
      </c>
    </row>
    <row r="10697" spans="53:55" x14ac:dyDescent="0.25">
      <c r="BA10697" s="164" t="s">
        <v>11069</v>
      </c>
      <c r="BB10697" s="164">
        <v>42.975000000000001</v>
      </c>
      <c r="BC10697" s="82">
        <f t="shared" si="184"/>
        <v>51.999749999999999</v>
      </c>
    </row>
    <row r="10698" spans="53:55" x14ac:dyDescent="0.25">
      <c r="BA10698" s="164" t="s">
        <v>11070</v>
      </c>
      <c r="BB10698" s="164">
        <v>59.503999999999998</v>
      </c>
      <c r="BC10698" s="82">
        <f t="shared" si="184"/>
        <v>71.999839999999992</v>
      </c>
    </row>
    <row r="10699" spans="53:55" x14ac:dyDescent="0.25">
      <c r="BA10699" s="164" t="s">
        <v>11071</v>
      </c>
      <c r="BB10699" s="164">
        <v>37.19</v>
      </c>
      <c r="BC10699" s="82">
        <f t="shared" si="184"/>
        <v>44.999899999999997</v>
      </c>
    </row>
    <row r="10700" spans="53:55" x14ac:dyDescent="0.25">
      <c r="BA10700" s="164" t="s">
        <v>11072</v>
      </c>
      <c r="BB10700" s="164">
        <v>114.876</v>
      </c>
      <c r="BC10700" s="82">
        <f t="shared" si="184"/>
        <v>138.99996000000002</v>
      </c>
    </row>
    <row r="10701" spans="53:55" x14ac:dyDescent="0.25">
      <c r="BA10701" s="164" t="s">
        <v>11073</v>
      </c>
      <c r="BB10701" s="164">
        <v>27.273</v>
      </c>
      <c r="BC10701" s="82">
        <f t="shared" si="184"/>
        <v>33.000329999999998</v>
      </c>
    </row>
    <row r="10702" spans="53:55" x14ac:dyDescent="0.25">
      <c r="BA10702" s="164" t="s">
        <v>11074</v>
      </c>
      <c r="BB10702" s="164">
        <v>25.62</v>
      </c>
      <c r="BC10702" s="82">
        <f t="shared" si="184"/>
        <v>31.0002</v>
      </c>
    </row>
    <row r="10703" spans="53:55" x14ac:dyDescent="0.25">
      <c r="BA10703" s="164" t="s">
        <v>11075</v>
      </c>
      <c r="BB10703" s="164">
        <v>155.37200000000001</v>
      </c>
      <c r="BC10703" s="82">
        <f t="shared" si="184"/>
        <v>188.00012000000001</v>
      </c>
    </row>
    <row r="10704" spans="53:55" x14ac:dyDescent="0.25">
      <c r="BA10704" s="164" t="s">
        <v>11076</v>
      </c>
      <c r="BB10704" s="164">
        <v>242.97499999999999</v>
      </c>
      <c r="BC10704" s="82">
        <f t="shared" si="184"/>
        <v>293.99975000000001</v>
      </c>
    </row>
    <row r="10705" spans="53:55" x14ac:dyDescent="0.25">
      <c r="BA10705" s="164" t="s">
        <v>11077</v>
      </c>
      <c r="BB10705" s="164">
        <v>49.587000000000003</v>
      </c>
      <c r="BC10705" s="82">
        <f t="shared" si="184"/>
        <v>60.00027</v>
      </c>
    </row>
    <row r="10706" spans="53:55" x14ac:dyDescent="0.25">
      <c r="BA10706" s="164" t="s">
        <v>11078</v>
      </c>
      <c r="BB10706" s="164">
        <v>53.719000000000001</v>
      </c>
      <c r="BC10706" s="82">
        <f t="shared" si="184"/>
        <v>64.999989999999997</v>
      </c>
    </row>
    <row r="10707" spans="53:55" x14ac:dyDescent="0.25">
      <c r="BA10707" s="164" t="s">
        <v>11079</v>
      </c>
      <c r="BB10707" s="164">
        <v>40.496000000000002</v>
      </c>
      <c r="BC10707" s="82">
        <f t="shared" si="184"/>
        <v>49.000160000000001</v>
      </c>
    </row>
    <row r="10708" spans="53:55" x14ac:dyDescent="0.25">
      <c r="BA10708" s="164" t="s">
        <v>11080</v>
      </c>
      <c r="BB10708" s="164">
        <v>157.02500000000001</v>
      </c>
      <c r="BC10708" s="82">
        <f t="shared" si="184"/>
        <v>190.00024999999999</v>
      </c>
    </row>
    <row r="10709" spans="53:55" x14ac:dyDescent="0.25">
      <c r="BA10709" s="164" t="s">
        <v>11081</v>
      </c>
      <c r="BB10709" s="164">
        <v>42.975000000000001</v>
      </c>
      <c r="BC10709" s="82">
        <f t="shared" si="184"/>
        <v>51.999749999999999</v>
      </c>
    </row>
    <row r="10710" spans="53:55" x14ac:dyDescent="0.25">
      <c r="BA10710" s="164" t="s">
        <v>11082</v>
      </c>
      <c r="BB10710" s="164">
        <v>60.331000000000003</v>
      </c>
      <c r="BC10710" s="82">
        <f t="shared" si="184"/>
        <v>73.000510000000006</v>
      </c>
    </row>
    <row r="10711" spans="53:55" x14ac:dyDescent="0.25">
      <c r="BA10711" s="164" t="s">
        <v>11083</v>
      </c>
      <c r="BB10711" s="164">
        <v>157.02500000000001</v>
      </c>
      <c r="BC10711" s="82">
        <f t="shared" si="184"/>
        <v>190.00024999999999</v>
      </c>
    </row>
    <row r="10712" spans="53:55" x14ac:dyDescent="0.25">
      <c r="BA10712" s="164" t="s">
        <v>11084</v>
      </c>
      <c r="BB10712" s="164">
        <v>42.975000000000001</v>
      </c>
      <c r="BC10712" s="82">
        <f t="shared" si="184"/>
        <v>51.999749999999999</v>
      </c>
    </row>
    <row r="10713" spans="53:55" x14ac:dyDescent="0.25">
      <c r="BA10713" s="164" t="s">
        <v>11085</v>
      </c>
      <c r="BB10713" s="164">
        <v>60.331000000000003</v>
      </c>
      <c r="BC10713" s="82">
        <f t="shared" si="184"/>
        <v>73.000510000000006</v>
      </c>
    </row>
    <row r="10714" spans="53:55" x14ac:dyDescent="0.25">
      <c r="BA10714" s="164" t="s">
        <v>11086</v>
      </c>
      <c r="BB10714" s="164">
        <v>776.86</v>
      </c>
      <c r="BC10714" s="82">
        <f t="shared" si="184"/>
        <v>940.00059999999996</v>
      </c>
    </row>
    <row r="10715" spans="53:55" x14ac:dyDescent="0.25">
      <c r="BA10715" s="164" t="s">
        <v>11087</v>
      </c>
      <c r="BB10715" s="164">
        <v>1136.364</v>
      </c>
      <c r="BC10715" s="82">
        <f t="shared" si="184"/>
        <v>1375.00044</v>
      </c>
    </row>
    <row r="10716" spans="53:55" x14ac:dyDescent="0.25">
      <c r="BA10716" s="164" t="s">
        <v>11088</v>
      </c>
      <c r="BB10716" s="164">
        <v>1136.364</v>
      </c>
      <c r="BC10716" s="82">
        <f t="shared" si="184"/>
        <v>1375.00044</v>
      </c>
    </row>
    <row r="10717" spans="53:55" x14ac:dyDescent="0.25">
      <c r="BA10717" s="164" t="s">
        <v>11089</v>
      </c>
      <c r="BB10717" s="164">
        <v>1514.05</v>
      </c>
      <c r="BC10717" s="82">
        <f t="shared" si="184"/>
        <v>1832.0004999999999</v>
      </c>
    </row>
    <row r="10718" spans="53:55" x14ac:dyDescent="0.25">
      <c r="BA10718" s="164" t="s">
        <v>11090</v>
      </c>
      <c r="BB10718" s="164">
        <v>776.86</v>
      </c>
      <c r="BC10718" s="82">
        <f t="shared" si="184"/>
        <v>940.00059999999996</v>
      </c>
    </row>
    <row r="10719" spans="53:55" x14ac:dyDescent="0.25">
      <c r="BA10719" s="164" t="s">
        <v>11091</v>
      </c>
      <c r="BB10719" s="164">
        <v>896.69399999999996</v>
      </c>
      <c r="BC10719" s="82">
        <f t="shared" si="184"/>
        <v>1084.99974</v>
      </c>
    </row>
    <row r="10720" spans="53:55" x14ac:dyDescent="0.25">
      <c r="BA10720" s="164" t="s">
        <v>11092</v>
      </c>
      <c r="BB10720" s="164">
        <v>1015.702</v>
      </c>
      <c r="BC10720" s="82">
        <f t="shared" si="184"/>
        <v>1228.9994199999999</v>
      </c>
    </row>
    <row r="10721" spans="53:55" x14ac:dyDescent="0.25">
      <c r="BA10721" s="164" t="s">
        <v>11093</v>
      </c>
      <c r="BB10721" s="164">
        <v>1514.05</v>
      </c>
      <c r="BC10721" s="82">
        <f t="shared" si="184"/>
        <v>1832.0004999999999</v>
      </c>
    </row>
    <row r="10722" spans="53:55" x14ac:dyDescent="0.25">
      <c r="BA10722" s="164" t="s">
        <v>11094</v>
      </c>
      <c r="BB10722" s="164">
        <v>409.09100000000001</v>
      </c>
      <c r="BC10722" s="82">
        <f t="shared" si="184"/>
        <v>495.00011000000001</v>
      </c>
    </row>
    <row r="10723" spans="53:55" x14ac:dyDescent="0.25">
      <c r="BA10723" s="164" t="s">
        <v>11095</v>
      </c>
      <c r="BB10723" s="164">
        <v>58.677999999999997</v>
      </c>
      <c r="BC10723" s="82">
        <f t="shared" si="184"/>
        <v>71.000379999999993</v>
      </c>
    </row>
    <row r="10724" spans="53:55" x14ac:dyDescent="0.25">
      <c r="BA10724" s="164" t="s">
        <v>11096</v>
      </c>
      <c r="BB10724" s="164">
        <v>159.50399999999999</v>
      </c>
      <c r="BC10724" s="82">
        <f t="shared" si="184"/>
        <v>192.99983999999998</v>
      </c>
    </row>
    <row r="10725" spans="53:55" x14ac:dyDescent="0.25">
      <c r="BA10725" s="164" t="s">
        <v>11097</v>
      </c>
      <c r="BB10725" s="164">
        <v>323.14</v>
      </c>
      <c r="BC10725" s="82">
        <f t="shared" si="184"/>
        <v>390.99939999999998</v>
      </c>
    </row>
    <row r="10726" spans="53:55" x14ac:dyDescent="0.25">
      <c r="BA10726" s="164" t="s">
        <v>11098</v>
      </c>
      <c r="BB10726" s="164">
        <v>171.90100000000001</v>
      </c>
      <c r="BC10726" s="82">
        <f t="shared" si="184"/>
        <v>208.00021000000001</v>
      </c>
    </row>
    <row r="10727" spans="53:55" x14ac:dyDescent="0.25">
      <c r="BA10727" s="164" t="s">
        <v>11099</v>
      </c>
      <c r="BB10727" s="164">
        <v>171.90100000000001</v>
      </c>
      <c r="BC10727" s="82">
        <f t="shared" si="184"/>
        <v>208.00021000000001</v>
      </c>
    </row>
    <row r="10728" spans="53:55" x14ac:dyDescent="0.25">
      <c r="BA10728" s="164" t="s">
        <v>11100</v>
      </c>
      <c r="BB10728" s="164">
        <v>171.90100000000001</v>
      </c>
      <c r="BC10728" s="82">
        <f t="shared" si="184"/>
        <v>208.00021000000001</v>
      </c>
    </row>
    <row r="10729" spans="53:55" x14ac:dyDescent="0.25">
      <c r="BA10729" s="164" t="s">
        <v>11101</v>
      </c>
      <c r="BB10729" s="164">
        <v>171.90100000000001</v>
      </c>
      <c r="BC10729" s="82">
        <f t="shared" si="184"/>
        <v>208.00021000000001</v>
      </c>
    </row>
    <row r="10730" spans="53:55" x14ac:dyDescent="0.25">
      <c r="BA10730" s="164" t="s">
        <v>11102</v>
      </c>
      <c r="BB10730" s="164">
        <v>171.90100000000001</v>
      </c>
      <c r="BC10730" s="82">
        <f t="shared" si="184"/>
        <v>208.00021000000001</v>
      </c>
    </row>
    <row r="10731" spans="53:55" x14ac:dyDescent="0.25">
      <c r="BA10731" s="164" t="s">
        <v>11103</v>
      </c>
      <c r="BB10731" s="164">
        <v>171.90100000000001</v>
      </c>
      <c r="BC10731" s="82">
        <f t="shared" si="184"/>
        <v>208.00021000000001</v>
      </c>
    </row>
    <row r="10732" spans="53:55" x14ac:dyDescent="0.25">
      <c r="BA10732" s="164" t="s">
        <v>11104</v>
      </c>
      <c r="BB10732" s="164">
        <v>171.90100000000001</v>
      </c>
      <c r="BC10732" s="82">
        <f t="shared" si="184"/>
        <v>208.00021000000001</v>
      </c>
    </row>
    <row r="10733" spans="53:55" x14ac:dyDescent="0.25">
      <c r="BA10733" s="164" t="s">
        <v>11105</v>
      </c>
      <c r="BB10733" s="164">
        <v>202.47900000000001</v>
      </c>
      <c r="BC10733" s="82">
        <f t="shared" si="184"/>
        <v>244.99959000000001</v>
      </c>
    </row>
    <row r="10734" spans="53:55" x14ac:dyDescent="0.25">
      <c r="BA10734" s="164" t="s">
        <v>11106</v>
      </c>
      <c r="BB10734" s="164">
        <v>56.198</v>
      </c>
      <c r="BC10734" s="82">
        <f t="shared" si="184"/>
        <v>67.999579999999995</v>
      </c>
    </row>
    <row r="10735" spans="53:55" x14ac:dyDescent="0.25">
      <c r="BA10735" s="164" t="s">
        <v>11107</v>
      </c>
      <c r="BB10735" s="164">
        <v>56.198</v>
      </c>
      <c r="BC10735" s="82">
        <f t="shared" si="184"/>
        <v>67.999579999999995</v>
      </c>
    </row>
    <row r="10736" spans="53:55" x14ac:dyDescent="0.25">
      <c r="BA10736" s="164" t="s">
        <v>11108</v>
      </c>
      <c r="BB10736" s="164">
        <v>40.496000000000002</v>
      </c>
      <c r="BC10736" s="82">
        <f t="shared" si="184"/>
        <v>49.000160000000001</v>
      </c>
    </row>
    <row r="10737" spans="53:55" x14ac:dyDescent="0.25">
      <c r="BA10737" s="164" t="s">
        <v>11109</v>
      </c>
      <c r="BB10737" s="164">
        <v>40.496000000000002</v>
      </c>
      <c r="BC10737" s="82">
        <f t="shared" si="184"/>
        <v>49.000160000000001</v>
      </c>
    </row>
    <row r="10738" spans="53:55" x14ac:dyDescent="0.25">
      <c r="BA10738" s="164" t="s">
        <v>11110</v>
      </c>
      <c r="BB10738" s="164">
        <v>28.099</v>
      </c>
      <c r="BC10738" s="82">
        <f t="shared" si="184"/>
        <v>33.999789999999997</v>
      </c>
    </row>
    <row r="10739" spans="53:55" x14ac:dyDescent="0.25">
      <c r="BA10739" s="164" t="s">
        <v>11111</v>
      </c>
      <c r="BB10739" s="164">
        <v>78.512</v>
      </c>
      <c r="BC10739" s="82">
        <f t="shared" si="184"/>
        <v>94.999520000000004</v>
      </c>
    </row>
    <row r="10740" spans="53:55" x14ac:dyDescent="0.25">
      <c r="BA10740" s="164" t="s">
        <v>11112</v>
      </c>
      <c r="BB10740" s="164">
        <v>78.512</v>
      </c>
      <c r="BC10740" s="82">
        <f t="shared" si="184"/>
        <v>94.999520000000004</v>
      </c>
    </row>
    <row r="10741" spans="53:55" x14ac:dyDescent="0.25">
      <c r="BA10741" s="164" t="s">
        <v>11113</v>
      </c>
      <c r="BB10741" s="164">
        <v>78.512</v>
      </c>
      <c r="BC10741" s="82">
        <f t="shared" si="184"/>
        <v>94.999520000000004</v>
      </c>
    </row>
    <row r="10742" spans="53:55" x14ac:dyDescent="0.25">
      <c r="BA10742" s="164" t="s">
        <v>11114</v>
      </c>
      <c r="BB10742" s="164">
        <v>36.363999999999997</v>
      </c>
      <c r="BC10742" s="82">
        <f t="shared" si="184"/>
        <v>44.000439999999998</v>
      </c>
    </row>
    <row r="10743" spans="53:55" x14ac:dyDescent="0.25">
      <c r="BA10743" s="164" t="s">
        <v>11115</v>
      </c>
      <c r="BB10743" s="164">
        <v>47.933999999999997</v>
      </c>
      <c r="BC10743" s="82">
        <f t="shared" si="184"/>
        <v>58.000139999999995</v>
      </c>
    </row>
    <row r="10744" spans="53:55" x14ac:dyDescent="0.25">
      <c r="BA10744" s="164" t="s">
        <v>11116</v>
      </c>
      <c r="BB10744" s="164">
        <v>67.769000000000005</v>
      </c>
      <c r="BC10744" s="82">
        <f t="shared" si="184"/>
        <v>82.000489999999999</v>
      </c>
    </row>
    <row r="10745" spans="53:55" x14ac:dyDescent="0.25">
      <c r="BA10745" s="164" t="s">
        <v>11117</v>
      </c>
      <c r="BB10745" s="164">
        <v>39.668999999999997</v>
      </c>
      <c r="BC10745" s="82">
        <f t="shared" si="184"/>
        <v>47.999489999999994</v>
      </c>
    </row>
    <row r="10746" spans="53:55" x14ac:dyDescent="0.25">
      <c r="BA10746" s="164" t="s">
        <v>11118</v>
      </c>
      <c r="BB10746" s="164">
        <v>57.850999999999999</v>
      </c>
      <c r="BC10746" s="82">
        <f t="shared" si="184"/>
        <v>69.999709999999993</v>
      </c>
    </row>
    <row r="10747" spans="53:55" x14ac:dyDescent="0.25">
      <c r="BA10747" s="164" t="s">
        <v>11119</v>
      </c>
      <c r="BB10747" s="164">
        <v>81.817999999999998</v>
      </c>
      <c r="BC10747" s="82">
        <f t="shared" si="184"/>
        <v>98.999780000000001</v>
      </c>
    </row>
    <row r="10748" spans="53:55" x14ac:dyDescent="0.25">
      <c r="BA10748" s="164" t="s">
        <v>11120</v>
      </c>
      <c r="BB10748" s="164">
        <v>25.62</v>
      </c>
      <c r="BC10748" s="82">
        <f t="shared" si="184"/>
        <v>31.0002</v>
      </c>
    </row>
    <row r="10749" spans="53:55" x14ac:dyDescent="0.25">
      <c r="BA10749" s="164" t="s">
        <v>11121</v>
      </c>
      <c r="BB10749" s="164">
        <v>23.14</v>
      </c>
      <c r="BC10749" s="82">
        <f t="shared" si="184"/>
        <v>27.999400000000001</v>
      </c>
    </row>
    <row r="10750" spans="53:55" x14ac:dyDescent="0.25">
      <c r="BA10750" s="164" t="s">
        <v>11122</v>
      </c>
      <c r="BB10750" s="164">
        <v>49.587000000000003</v>
      </c>
      <c r="BC10750" s="82">
        <f t="shared" si="184"/>
        <v>60.00027</v>
      </c>
    </row>
    <row r="10751" spans="53:55" x14ac:dyDescent="0.25">
      <c r="BA10751" s="164" t="s">
        <v>11123</v>
      </c>
      <c r="BB10751" s="164">
        <v>53.719000000000001</v>
      </c>
      <c r="BC10751" s="82">
        <f t="shared" si="184"/>
        <v>64.999989999999997</v>
      </c>
    </row>
    <row r="10752" spans="53:55" x14ac:dyDescent="0.25">
      <c r="BA10752" s="164" t="s">
        <v>11124</v>
      </c>
      <c r="BB10752" s="164">
        <v>40.496000000000002</v>
      </c>
      <c r="BC10752" s="82">
        <f t="shared" si="184"/>
        <v>49.000160000000001</v>
      </c>
    </row>
    <row r="10753" spans="53:55" x14ac:dyDescent="0.25">
      <c r="BA10753" s="164" t="s">
        <v>11125</v>
      </c>
      <c r="BB10753" s="164">
        <v>40.496000000000002</v>
      </c>
      <c r="BC10753" s="82">
        <f t="shared" si="184"/>
        <v>49.000160000000001</v>
      </c>
    </row>
    <row r="10754" spans="53:55" x14ac:dyDescent="0.25">
      <c r="BA10754" s="164" t="s">
        <v>11126</v>
      </c>
      <c r="BB10754" s="164">
        <v>55.372</v>
      </c>
      <c r="BC10754" s="82">
        <f t="shared" si="184"/>
        <v>67.000119999999995</v>
      </c>
    </row>
    <row r="10755" spans="53:55" x14ac:dyDescent="0.25">
      <c r="BA10755" s="164" t="s">
        <v>11127</v>
      </c>
      <c r="BB10755" s="164">
        <v>155.37200000000001</v>
      </c>
      <c r="BC10755" s="82">
        <f t="shared" ref="BC10755:BC10818" si="185">BB10755*1.21</f>
        <v>188.00012000000001</v>
      </c>
    </row>
    <row r="10756" spans="53:55" x14ac:dyDescent="0.25">
      <c r="BA10756" s="164" t="s">
        <v>11128</v>
      </c>
      <c r="BB10756" s="164">
        <v>32.231000000000002</v>
      </c>
      <c r="BC10756" s="82">
        <f t="shared" si="185"/>
        <v>38.999510000000001</v>
      </c>
    </row>
    <row r="10757" spans="53:55" x14ac:dyDescent="0.25">
      <c r="BA10757" s="164" t="s">
        <v>11129</v>
      </c>
      <c r="BB10757" s="164">
        <v>33.884</v>
      </c>
      <c r="BC10757" s="82">
        <f t="shared" si="185"/>
        <v>40.999639999999999</v>
      </c>
    </row>
    <row r="10758" spans="53:55" x14ac:dyDescent="0.25">
      <c r="BA10758" s="164" t="s">
        <v>11130</v>
      </c>
      <c r="BB10758" s="164">
        <v>969.42100000000005</v>
      </c>
      <c r="BC10758" s="82">
        <f t="shared" si="185"/>
        <v>1172.9994100000001</v>
      </c>
    </row>
    <row r="10759" spans="53:55" x14ac:dyDescent="0.25">
      <c r="BA10759" s="164" t="s">
        <v>11131</v>
      </c>
      <c r="BB10759" s="164">
        <v>969.42100000000005</v>
      </c>
      <c r="BC10759" s="82">
        <f t="shared" si="185"/>
        <v>1172.9994100000001</v>
      </c>
    </row>
    <row r="10760" spans="53:55" x14ac:dyDescent="0.25">
      <c r="BA10760" s="164" t="s">
        <v>11132</v>
      </c>
      <c r="BB10760" s="164">
        <v>164.46299999999999</v>
      </c>
      <c r="BC10760" s="82">
        <f t="shared" si="185"/>
        <v>199.00022999999999</v>
      </c>
    </row>
    <row r="10761" spans="53:55" x14ac:dyDescent="0.25">
      <c r="BA10761" s="164" t="s">
        <v>11133</v>
      </c>
      <c r="BB10761" s="164">
        <v>111.57</v>
      </c>
      <c r="BC10761" s="82">
        <f t="shared" si="185"/>
        <v>134.99969999999999</v>
      </c>
    </row>
    <row r="10762" spans="53:55" x14ac:dyDescent="0.25">
      <c r="BA10762" s="164" t="s">
        <v>11134</v>
      </c>
      <c r="BB10762" s="164">
        <v>33.884</v>
      </c>
      <c r="BC10762" s="82">
        <f t="shared" si="185"/>
        <v>40.999639999999999</v>
      </c>
    </row>
    <row r="10763" spans="53:55" x14ac:dyDescent="0.25">
      <c r="BA10763" s="164" t="s">
        <v>11135</v>
      </c>
      <c r="BB10763" s="164">
        <v>27.273</v>
      </c>
      <c r="BC10763" s="82">
        <f t="shared" si="185"/>
        <v>33.000329999999998</v>
      </c>
    </row>
    <row r="10764" spans="53:55" x14ac:dyDescent="0.25">
      <c r="BA10764" s="164" t="s">
        <v>11136</v>
      </c>
      <c r="BB10764" s="164">
        <v>28.925999999999998</v>
      </c>
      <c r="BC10764" s="82">
        <f t="shared" si="185"/>
        <v>35.000459999999997</v>
      </c>
    </row>
    <row r="10765" spans="53:55" x14ac:dyDescent="0.25">
      <c r="BA10765" s="164" t="s">
        <v>11137</v>
      </c>
      <c r="BB10765" s="164">
        <v>21.488</v>
      </c>
      <c r="BC10765" s="82">
        <f t="shared" si="185"/>
        <v>26.00048</v>
      </c>
    </row>
    <row r="10766" spans="53:55" x14ac:dyDescent="0.25">
      <c r="BA10766" s="164" t="s">
        <v>11138</v>
      </c>
      <c r="BB10766" s="164">
        <v>21.488</v>
      </c>
      <c r="BC10766" s="82">
        <f t="shared" si="185"/>
        <v>26.00048</v>
      </c>
    </row>
    <row r="10767" spans="53:55" x14ac:dyDescent="0.25">
      <c r="BA10767" s="164" t="s">
        <v>11139</v>
      </c>
      <c r="BB10767" s="164">
        <v>45.454999999999998</v>
      </c>
      <c r="BC10767" s="82">
        <f t="shared" si="185"/>
        <v>55.000549999999997</v>
      </c>
    </row>
    <row r="10768" spans="53:55" x14ac:dyDescent="0.25">
      <c r="BA10768" s="164" t="s">
        <v>11140</v>
      </c>
      <c r="BB10768" s="164">
        <v>47.933999999999997</v>
      </c>
      <c r="BC10768" s="82">
        <f t="shared" si="185"/>
        <v>58.000139999999995</v>
      </c>
    </row>
    <row r="10769" spans="53:55" x14ac:dyDescent="0.25">
      <c r="BA10769" s="164" t="s">
        <v>11141</v>
      </c>
      <c r="BB10769" s="164">
        <v>31.405000000000001</v>
      </c>
      <c r="BC10769" s="82">
        <f t="shared" si="185"/>
        <v>38.000050000000002</v>
      </c>
    </row>
    <row r="10770" spans="53:55" x14ac:dyDescent="0.25">
      <c r="BA10770" s="164" t="s">
        <v>11142</v>
      </c>
      <c r="BB10770" s="164">
        <v>40.496000000000002</v>
      </c>
      <c r="BC10770" s="82">
        <f t="shared" si="185"/>
        <v>49.000160000000001</v>
      </c>
    </row>
    <row r="10771" spans="53:55" x14ac:dyDescent="0.25">
      <c r="BA10771" s="164" t="s">
        <v>11143</v>
      </c>
      <c r="BB10771" s="164">
        <v>157.02500000000001</v>
      </c>
      <c r="BC10771" s="82">
        <f t="shared" si="185"/>
        <v>190.00024999999999</v>
      </c>
    </row>
    <row r="10772" spans="53:55" x14ac:dyDescent="0.25">
      <c r="BA10772" s="164" t="s">
        <v>11144</v>
      </c>
      <c r="BB10772" s="164">
        <v>42.975000000000001</v>
      </c>
      <c r="BC10772" s="82">
        <f t="shared" si="185"/>
        <v>51.999749999999999</v>
      </c>
    </row>
    <row r="10773" spans="53:55" x14ac:dyDescent="0.25">
      <c r="BA10773" s="164" t="s">
        <v>11145</v>
      </c>
      <c r="BB10773" s="164">
        <v>60.331000000000003</v>
      </c>
      <c r="BC10773" s="82">
        <f t="shared" si="185"/>
        <v>73.000510000000006</v>
      </c>
    </row>
    <row r="10774" spans="53:55" x14ac:dyDescent="0.25">
      <c r="BA10774" s="164" t="s">
        <v>11146</v>
      </c>
      <c r="BB10774" s="164">
        <v>157.02500000000001</v>
      </c>
      <c r="BC10774" s="82">
        <f t="shared" si="185"/>
        <v>190.00024999999999</v>
      </c>
    </row>
    <row r="10775" spans="53:55" x14ac:dyDescent="0.25">
      <c r="BA10775" s="164" t="s">
        <v>11147</v>
      </c>
      <c r="BB10775" s="164">
        <v>42.975000000000001</v>
      </c>
      <c r="BC10775" s="82">
        <f t="shared" si="185"/>
        <v>51.999749999999999</v>
      </c>
    </row>
    <row r="10776" spans="53:55" x14ac:dyDescent="0.25">
      <c r="BA10776" s="164" t="s">
        <v>11148</v>
      </c>
      <c r="BB10776" s="164">
        <v>60.331000000000003</v>
      </c>
      <c r="BC10776" s="82">
        <f t="shared" si="185"/>
        <v>73.000510000000006</v>
      </c>
    </row>
    <row r="10777" spans="53:55" x14ac:dyDescent="0.25">
      <c r="BA10777" s="164" t="s">
        <v>11149</v>
      </c>
      <c r="BB10777" s="164">
        <v>157.02500000000001</v>
      </c>
      <c r="BC10777" s="82">
        <f t="shared" si="185"/>
        <v>190.00024999999999</v>
      </c>
    </row>
    <row r="10778" spans="53:55" x14ac:dyDescent="0.25">
      <c r="BA10778" s="164" t="s">
        <v>11150</v>
      </c>
      <c r="BB10778" s="164">
        <v>60.331000000000003</v>
      </c>
      <c r="BC10778" s="82">
        <f t="shared" si="185"/>
        <v>73.000510000000006</v>
      </c>
    </row>
    <row r="10779" spans="53:55" x14ac:dyDescent="0.25">
      <c r="BA10779" s="164" t="s">
        <v>11151</v>
      </c>
      <c r="BB10779" s="164">
        <v>1514.05</v>
      </c>
      <c r="BC10779" s="82">
        <f t="shared" si="185"/>
        <v>1832.0004999999999</v>
      </c>
    </row>
    <row r="10780" spans="53:55" x14ac:dyDescent="0.25">
      <c r="BA10780" s="164" t="s">
        <v>11152</v>
      </c>
      <c r="BB10780" s="164">
        <v>1514.05</v>
      </c>
      <c r="BC10780" s="82">
        <f t="shared" si="185"/>
        <v>1832.0004999999999</v>
      </c>
    </row>
    <row r="10781" spans="53:55" x14ac:dyDescent="0.25">
      <c r="BA10781" s="164" t="s">
        <v>11153</v>
      </c>
      <c r="BB10781" s="164">
        <v>409.09100000000001</v>
      </c>
      <c r="BC10781" s="82">
        <f t="shared" si="185"/>
        <v>495.00011000000001</v>
      </c>
    </row>
    <row r="10782" spans="53:55" x14ac:dyDescent="0.25">
      <c r="BA10782" s="164" t="s">
        <v>11154</v>
      </c>
      <c r="BB10782" s="164">
        <v>58.677999999999997</v>
      </c>
      <c r="BC10782" s="82">
        <f t="shared" si="185"/>
        <v>71.000379999999993</v>
      </c>
    </row>
    <row r="10783" spans="53:55" x14ac:dyDescent="0.25">
      <c r="BA10783" s="164" t="s">
        <v>11155</v>
      </c>
      <c r="BB10783" s="164">
        <v>159.50399999999999</v>
      </c>
      <c r="BC10783" s="82">
        <f t="shared" si="185"/>
        <v>192.99983999999998</v>
      </c>
    </row>
    <row r="10784" spans="53:55" x14ac:dyDescent="0.25">
      <c r="BA10784" s="164" t="s">
        <v>11156</v>
      </c>
      <c r="BB10784" s="164">
        <v>323.14</v>
      </c>
      <c r="BC10784" s="82">
        <f t="shared" si="185"/>
        <v>390.99939999999998</v>
      </c>
    </row>
    <row r="10785" spans="53:55" x14ac:dyDescent="0.25">
      <c r="BA10785" s="164" t="s">
        <v>11157</v>
      </c>
      <c r="BB10785" s="164">
        <v>171.90100000000001</v>
      </c>
      <c r="BC10785" s="82">
        <f t="shared" si="185"/>
        <v>208.00021000000001</v>
      </c>
    </row>
    <row r="10786" spans="53:55" x14ac:dyDescent="0.25">
      <c r="BA10786" s="164" t="s">
        <v>11158</v>
      </c>
      <c r="BB10786" s="164">
        <v>47.106999999999999</v>
      </c>
      <c r="BC10786" s="82">
        <f t="shared" si="185"/>
        <v>56.999469999999995</v>
      </c>
    </row>
    <row r="10787" spans="53:55" x14ac:dyDescent="0.25">
      <c r="BA10787" s="164" t="s">
        <v>11159</v>
      </c>
      <c r="BB10787" s="164">
        <v>78.512</v>
      </c>
      <c r="BC10787" s="82">
        <f t="shared" si="185"/>
        <v>94.999520000000004</v>
      </c>
    </row>
    <row r="10788" spans="53:55" x14ac:dyDescent="0.25">
      <c r="BA10788" s="164" t="s">
        <v>11160</v>
      </c>
      <c r="BB10788" s="164">
        <v>78.512</v>
      </c>
      <c r="BC10788" s="82">
        <f t="shared" si="185"/>
        <v>94.999520000000004</v>
      </c>
    </row>
    <row r="10789" spans="53:55" x14ac:dyDescent="0.25">
      <c r="BA10789" s="164" t="s">
        <v>11161</v>
      </c>
      <c r="BB10789" s="164">
        <v>78.512</v>
      </c>
      <c r="BC10789" s="82">
        <f t="shared" si="185"/>
        <v>94.999520000000004</v>
      </c>
    </row>
    <row r="10790" spans="53:55" x14ac:dyDescent="0.25">
      <c r="BA10790" s="164" t="s">
        <v>11162</v>
      </c>
      <c r="BB10790" s="164">
        <v>28.099</v>
      </c>
      <c r="BC10790" s="82">
        <f t="shared" si="185"/>
        <v>33.999789999999997</v>
      </c>
    </row>
    <row r="10791" spans="53:55" x14ac:dyDescent="0.25">
      <c r="BA10791" s="164" t="s">
        <v>11163</v>
      </c>
      <c r="BB10791" s="164">
        <v>104.13200000000001</v>
      </c>
      <c r="BC10791" s="82">
        <f t="shared" si="185"/>
        <v>125.99972</v>
      </c>
    </row>
    <row r="10792" spans="53:55" x14ac:dyDescent="0.25">
      <c r="BA10792" s="164" t="s">
        <v>11164</v>
      </c>
      <c r="BB10792" s="164">
        <v>53.719000000000001</v>
      </c>
      <c r="BC10792" s="82">
        <f t="shared" si="185"/>
        <v>64.999989999999997</v>
      </c>
    </row>
    <row r="10793" spans="53:55" x14ac:dyDescent="0.25">
      <c r="BA10793" s="164" t="s">
        <v>11165</v>
      </c>
      <c r="BB10793" s="164">
        <v>273.55399999999997</v>
      </c>
      <c r="BC10793" s="82">
        <f t="shared" si="185"/>
        <v>331.00033999999994</v>
      </c>
    </row>
    <row r="10794" spans="53:55" x14ac:dyDescent="0.25">
      <c r="BA10794" s="164" t="s">
        <v>11166</v>
      </c>
      <c r="BB10794" s="164">
        <v>25.62</v>
      </c>
      <c r="BC10794" s="82">
        <f t="shared" si="185"/>
        <v>31.0002</v>
      </c>
    </row>
    <row r="10795" spans="53:55" x14ac:dyDescent="0.25">
      <c r="BA10795" s="164" t="s">
        <v>11167</v>
      </c>
      <c r="BB10795" s="164">
        <v>23.14</v>
      </c>
      <c r="BC10795" s="82">
        <f t="shared" si="185"/>
        <v>27.999400000000001</v>
      </c>
    </row>
    <row r="10796" spans="53:55" x14ac:dyDescent="0.25">
      <c r="BA10796" s="164" t="s">
        <v>11168</v>
      </c>
      <c r="BB10796" s="164">
        <v>49.587000000000003</v>
      </c>
      <c r="BC10796" s="82">
        <f t="shared" si="185"/>
        <v>60.00027</v>
      </c>
    </row>
    <row r="10797" spans="53:55" x14ac:dyDescent="0.25">
      <c r="BA10797" s="164" t="s">
        <v>11169</v>
      </c>
      <c r="BB10797" s="164">
        <v>53.719000000000001</v>
      </c>
      <c r="BC10797" s="82">
        <f t="shared" si="185"/>
        <v>64.999989999999997</v>
      </c>
    </row>
    <row r="10798" spans="53:55" x14ac:dyDescent="0.25">
      <c r="BA10798" s="164" t="s">
        <v>11170</v>
      </c>
      <c r="BB10798" s="164">
        <v>40.496000000000002</v>
      </c>
      <c r="BC10798" s="82">
        <f t="shared" si="185"/>
        <v>49.000160000000001</v>
      </c>
    </row>
    <row r="10799" spans="53:55" x14ac:dyDescent="0.25">
      <c r="BA10799" s="164" t="s">
        <v>11171</v>
      </c>
      <c r="BB10799" s="164">
        <v>55.372</v>
      </c>
      <c r="BC10799" s="82">
        <f t="shared" si="185"/>
        <v>67.000119999999995</v>
      </c>
    </row>
    <row r="10800" spans="53:55" x14ac:dyDescent="0.25">
      <c r="BA10800" s="164" t="s">
        <v>11172</v>
      </c>
      <c r="BB10800" s="164">
        <v>33.884</v>
      </c>
      <c r="BC10800" s="82">
        <f t="shared" si="185"/>
        <v>40.999639999999999</v>
      </c>
    </row>
    <row r="10801" spans="53:55" x14ac:dyDescent="0.25">
      <c r="BA10801" s="164" t="s">
        <v>11173</v>
      </c>
      <c r="BB10801" s="164">
        <v>1092.5619999999999</v>
      </c>
      <c r="BC10801" s="82">
        <f t="shared" si="185"/>
        <v>1322.0000199999999</v>
      </c>
    </row>
    <row r="10802" spans="53:55" x14ac:dyDescent="0.25">
      <c r="BA10802" s="164" t="s">
        <v>11174</v>
      </c>
      <c r="BB10802" s="164">
        <v>111.57</v>
      </c>
      <c r="BC10802" s="82">
        <f t="shared" si="185"/>
        <v>134.99969999999999</v>
      </c>
    </row>
    <row r="10803" spans="53:55" x14ac:dyDescent="0.25">
      <c r="BA10803" s="164" t="s">
        <v>11175</v>
      </c>
      <c r="BB10803" s="164">
        <v>33.884</v>
      </c>
      <c r="BC10803" s="82">
        <f t="shared" si="185"/>
        <v>40.999639999999999</v>
      </c>
    </row>
    <row r="10804" spans="53:55" x14ac:dyDescent="0.25">
      <c r="BA10804" s="164" t="s">
        <v>11176</v>
      </c>
      <c r="BB10804" s="164">
        <v>27.273</v>
      </c>
      <c r="BC10804" s="82">
        <f t="shared" si="185"/>
        <v>33.000329999999998</v>
      </c>
    </row>
    <row r="10805" spans="53:55" x14ac:dyDescent="0.25">
      <c r="BA10805" s="164" t="s">
        <v>11177</v>
      </c>
      <c r="BB10805" s="164">
        <v>21.488</v>
      </c>
      <c r="BC10805" s="82">
        <f t="shared" si="185"/>
        <v>26.00048</v>
      </c>
    </row>
    <row r="10806" spans="53:55" x14ac:dyDescent="0.25">
      <c r="BA10806" s="164" t="s">
        <v>11178</v>
      </c>
      <c r="BB10806" s="164">
        <v>45.454999999999998</v>
      </c>
      <c r="BC10806" s="82">
        <f t="shared" si="185"/>
        <v>55.000549999999997</v>
      </c>
    </row>
    <row r="10807" spans="53:55" x14ac:dyDescent="0.25">
      <c r="BA10807" s="164" t="s">
        <v>11179</v>
      </c>
      <c r="BB10807" s="164">
        <v>31.405000000000001</v>
      </c>
      <c r="BC10807" s="82">
        <f t="shared" si="185"/>
        <v>38.000050000000002</v>
      </c>
    </row>
    <row r="10808" spans="53:55" x14ac:dyDescent="0.25">
      <c r="BA10808" s="164" t="s">
        <v>11180</v>
      </c>
      <c r="BB10808" s="164">
        <v>28.925999999999998</v>
      </c>
      <c r="BC10808" s="82">
        <f t="shared" si="185"/>
        <v>35.000459999999997</v>
      </c>
    </row>
    <row r="10809" spans="53:55" x14ac:dyDescent="0.25">
      <c r="BA10809" s="164" t="s">
        <v>11181</v>
      </c>
      <c r="BB10809" s="164">
        <v>68.594999999999999</v>
      </c>
      <c r="BC10809" s="82">
        <f t="shared" si="185"/>
        <v>82.999949999999998</v>
      </c>
    </row>
    <row r="10810" spans="53:55" x14ac:dyDescent="0.25">
      <c r="BA10810" s="164" t="s">
        <v>11182</v>
      </c>
      <c r="BB10810" s="164">
        <v>118.182</v>
      </c>
      <c r="BC10810" s="82">
        <f t="shared" si="185"/>
        <v>143.00021999999998</v>
      </c>
    </row>
    <row r="10811" spans="53:55" x14ac:dyDescent="0.25">
      <c r="BA10811" s="164" t="s">
        <v>11183</v>
      </c>
      <c r="BB10811" s="164">
        <v>43.802</v>
      </c>
      <c r="BC10811" s="82">
        <f t="shared" si="185"/>
        <v>53.000419999999998</v>
      </c>
    </row>
    <row r="10812" spans="53:55" x14ac:dyDescent="0.25">
      <c r="BA10812" s="164" t="s">
        <v>11184</v>
      </c>
      <c r="BB10812" s="164">
        <v>21.488</v>
      </c>
      <c r="BC10812" s="82">
        <f t="shared" si="185"/>
        <v>26.00048</v>
      </c>
    </row>
    <row r="10813" spans="53:55" x14ac:dyDescent="0.25">
      <c r="BA10813" s="164" t="s">
        <v>11185</v>
      </c>
      <c r="BB10813" s="164">
        <v>21.488</v>
      </c>
      <c r="BC10813" s="82">
        <f t="shared" si="185"/>
        <v>26.00048</v>
      </c>
    </row>
    <row r="10814" spans="53:55" x14ac:dyDescent="0.25">
      <c r="BA10814" s="164" t="s">
        <v>11186</v>
      </c>
      <c r="BB10814" s="164">
        <v>23.14</v>
      </c>
      <c r="BC10814" s="82">
        <f t="shared" si="185"/>
        <v>27.999400000000001</v>
      </c>
    </row>
    <row r="10815" spans="53:55" x14ac:dyDescent="0.25">
      <c r="BA10815" s="164" t="s">
        <v>11187</v>
      </c>
      <c r="BB10815" s="164">
        <v>23.966999999999999</v>
      </c>
      <c r="BC10815" s="82">
        <f t="shared" si="185"/>
        <v>29.000069999999997</v>
      </c>
    </row>
    <row r="10816" spans="53:55" x14ac:dyDescent="0.25">
      <c r="BA10816" s="164" t="s">
        <v>11188</v>
      </c>
      <c r="BB10816" s="164">
        <v>186.77699999999999</v>
      </c>
      <c r="BC10816" s="82">
        <f t="shared" si="185"/>
        <v>226.00016999999997</v>
      </c>
    </row>
    <row r="10817" spans="53:55" x14ac:dyDescent="0.25">
      <c r="BA10817" s="164" t="s">
        <v>11189</v>
      </c>
      <c r="BB10817" s="164">
        <v>255.37200000000001</v>
      </c>
      <c r="BC10817" s="82">
        <f t="shared" si="185"/>
        <v>309.00011999999998</v>
      </c>
    </row>
    <row r="10818" spans="53:55" x14ac:dyDescent="0.25">
      <c r="BA10818" s="164" t="s">
        <v>11190</v>
      </c>
      <c r="BB10818" s="164">
        <v>309.09100000000001</v>
      </c>
      <c r="BC10818" s="82">
        <f t="shared" si="185"/>
        <v>374.00011000000001</v>
      </c>
    </row>
    <row r="10819" spans="53:55" x14ac:dyDescent="0.25">
      <c r="BA10819" s="164" t="s">
        <v>11191</v>
      </c>
      <c r="BB10819" s="164">
        <v>255.37200000000001</v>
      </c>
      <c r="BC10819" s="82">
        <f t="shared" ref="BC10819:BC10882" si="186">BB10819*1.21</f>
        <v>309.00011999999998</v>
      </c>
    </row>
    <row r="10820" spans="53:55" x14ac:dyDescent="0.25">
      <c r="BA10820" s="164" t="s">
        <v>11192</v>
      </c>
      <c r="BB10820" s="164">
        <v>309.09100000000001</v>
      </c>
      <c r="BC10820" s="82">
        <f t="shared" si="186"/>
        <v>374.00011000000001</v>
      </c>
    </row>
    <row r="10821" spans="53:55" x14ac:dyDescent="0.25">
      <c r="BA10821" s="164" t="s">
        <v>11193</v>
      </c>
      <c r="BB10821" s="164">
        <v>377.68599999999998</v>
      </c>
      <c r="BC10821" s="82">
        <f t="shared" si="186"/>
        <v>457.00005999999996</v>
      </c>
    </row>
    <row r="10822" spans="53:55" x14ac:dyDescent="0.25">
      <c r="BA10822" s="164" t="s">
        <v>11194</v>
      </c>
      <c r="BB10822" s="164">
        <v>74.38</v>
      </c>
      <c r="BC10822" s="82">
        <f t="shared" si="186"/>
        <v>89.999799999999993</v>
      </c>
    </row>
    <row r="10823" spans="53:55" x14ac:dyDescent="0.25">
      <c r="BA10823" s="164" t="s">
        <v>11195</v>
      </c>
      <c r="BB10823" s="164">
        <v>74.38</v>
      </c>
      <c r="BC10823" s="82">
        <f t="shared" si="186"/>
        <v>89.999799999999993</v>
      </c>
    </row>
    <row r="10824" spans="53:55" x14ac:dyDescent="0.25">
      <c r="BA10824" s="164" t="s">
        <v>11196</v>
      </c>
      <c r="BB10824" s="164">
        <v>43.802</v>
      </c>
      <c r="BC10824" s="82">
        <f t="shared" si="186"/>
        <v>53.000419999999998</v>
      </c>
    </row>
    <row r="10825" spans="53:55" x14ac:dyDescent="0.25">
      <c r="BA10825" s="164" t="s">
        <v>11197</v>
      </c>
      <c r="BB10825" s="164">
        <v>282.64499999999998</v>
      </c>
      <c r="BC10825" s="82">
        <f t="shared" si="186"/>
        <v>342.00044999999994</v>
      </c>
    </row>
    <row r="10826" spans="53:55" x14ac:dyDescent="0.25">
      <c r="BA10826" s="164" t="s">
        <v>11198</v>
      </c>
      <c r="BB10826" s="164">
        <v>313.22300000000001</v>
      </c>
      <c r="BC10826" s="82">
        <f t="shared" si="186"/>
        <v>378.99983000000003</v>
      </c>
    </row>
    <row r="10827" spans="53:55" x14ac:dyDescent="0.25">
      <c r="BA10827" s="164" t="s">
        <v>11199</v>
      </c>
      <c r="BB10827" s="164">
        <v>352.06599999999997</v>
      </c>
      <c r="BC10827" s="82">
        <f t="shared" si="186"/>
        <v>425.99985999999996</v>
      </c>
    </row>
    <row r="10828" spans="53:55" x14ac:dyDescent="0.25">
      <c r="BA10828" s="164" t="s">
        <v>11200</v>
      </c>
      <c r="BB10828" s="164">
        <v>526.44600000000003</v>
      </c>
      <c r="BC10828" s="82">
        <f t="shared" si="186"/>
        <v>636.99966000000006</v>
      </c>
    </row>
    <row r="10829" spans="53:55" x14ac:dyDescent="0.25">
      <c r="BA10829" s="164" t="s">
        <v>11201</v>
      </c>
      <c r="BB10829" s="164">
        <v>33.884</v>
      </c>
      <c r="BC10829" s="82">
        <f t="shared" si="186"/>
        <v>40.999639999999999</v>
      </c>
    </row>
    <row r="10830" spans="53:55" x14ac:dyDescent="0.25">
      <c r="BA10830" s="164" t="s">
        <v>11202</v>
      </c>
      <c r="BB10830" s="164">
        <v>37.19</v>
      </c>
      <c r="BC10830" s="82">
        <f t="shared" si="186"/>
        <v>44.999899999999997</v>
      </c>
    </row>
    <row r="10831" spans="53:55" x14ac:dyDescent="0.25">
      <c r="BA10831" s="164" t="s">
        <v>11203</v>
      </c>
      <c r="BB10831" s="164">
        <v>25.62</v>
      </c>
      <c r="BC10831" s="82">
        <f t="shared" si="186"/>
        <v>31.0002</v>
      </c>
    </row>
    <row r="10832" spans="53:55" x14ac:dyDescent="0.25">
      <c r="BA10832" s="164" t="s">
        <v>11204</v>
      </c>
      <c r="BB10832" s="164">
        <v>25.62</v>
      </c>
      <c r="BC10832" s="82">
        <f t="shared" si="186"/>
        <v>31.0002</v>
      </c>
    </row>
    <row r="10833" spans="53:55" x14ac:dyDescent="0.25">
      <c r="BA10833" s="164" t="s">
        <v>11205</v>
      </c>
      <c r="BB10833" s="164">
        <v>26.446000000000002</v>
      </c>
      <c r="BC10833" s="82">
        <f t="shared" si="186"/>
        <v>31.999660000000002</v>
      </c>
    </row>
    <row r="10834" spans="53:55" x14ac:dyDescent="0.25">
      <c r="BA10834" s="164" t="s">
        <v>11206</v>
      </c>
      <c r="BB10834" s="164">
        <v>26.446000000000002</v>
      </c>
      <c r="BC10834" s="82">
        <f t="shared" si="186"/>
        <v>31.999660000000002</v>
      </c>
    </row>
    <row r="10835" spans="53:55" x14ac:dyDescent="0.25">
      <c r="BA10835" s="164" t="s">
        <v>11207</v>
      </c>
      <c r="BB10835" s="164">
        <v>64.462999999999994</v>
      </c>
      <c r="BC10835" s="82">
        <f t="shared" si="186"/>
        <v>78.000229999999988</v>
      </c>
    </row>
    <row r="10836" spans="53:55" x14ac:dyDescent="0.25">
      <c r="BA10836" s="164" t="s">
        <v>11208</v>
      </c>
      <c r="BB10836" s="164">
        <v>24.792999999999999</v>
      </c>
      <c r="BC10836" s="82">
        <f t="shared" si="186"/>
        <v>29.999529999999996</v>
      </c>
    </row>
    <row r="10837" spans="53:55" x14ac:dyDescent="0.25">
      <c r="BA10837" s="164" t="s">
        <v>11209</v>
      </c>
      <c r="BB10837" s="164">
        <v>32.231000000000002</v>
      </c>
      <c r="BC10837" s="82">
        <f t="shared" si="186"/>
        <v>38.999510000000001</v>
      </c>
    </row>
    <row r="10838" spans="53:55" x14ac:dyDescent="0.25">
      <c r="BA10838" s="164" t="s">
        <v>11210</v>
      </c>
      <c r="BB10838" s="164">
        <v>61.982999999999997</v>
      </c>
      <c r="BC10838" s="82">
        <f t="shared" si="186"/>
        <v>74.99942999999999</v>
      </c>
    </row>
    <row r="10839" spans="53:55" x14ac:dyDescent="0.25">
      <c r="BA10839" s="164" t="s">
        <v>11211</v>
      </c>
      <c r="BB10839" s="164">
        <v>29.751999999999999</v>
      </c>
      <c r="BC10839" s="82">
        <f t="shared" si="186"/>
        <v>35.999919999999996</v>
      </c>
    </row>
    <row r="10840" spans="53:55" x14ac:dyDescent="0.25">
      <c r="BA10840" s="164" t="s">
        <v>11212</v>
      </c>
      <c r="BB10840" s="164">
        <v>27.273</v>
      </c>
      <c r="BC10840" s="82">
        <f t="shared" si="186"/>
        <v>33.000329999999998</v>
      </c>
    </row>
    <row r="10841" spans="53:55" x14ac:dyDescent="0.25">
      <c r="BA10841" s="164" t="s">
        <v>11213</v>
      </c>
      <c r="BB10841" s="164">
        <v>67.769000000000005</v>
      </c>
      <c r="BC10841" s="82">
        <f t="shared" si="186"/>
        <v>82.000489999999999</v>
      </c>
    </row>
    <row r="10842" spans="53:55" x14ac:dyDescent="0.25">
      <c r="BA10842" s="164" t="s">
        <v>11214</v>
      </c>
      <c r="BB10842" s="164">
        <v>37.19</v>
      </c>
      <c r="BC10842" s="82">
        <f t="shared" si="186"/>
        <v>44.999899999999997</v>
      </c>
    </row>
    <row r="10843" spans="53:55" x14ac:dyDescent="0.25">
      <c r="BA10843" s="164" t="s">
        <v>11215</v>
      </c>
      <c r="BB10843" s="164">
        <v>250.41300000000001</v>
      </c>
      <c r="BC10843" s="82">
        <f t="shared" si="186"/>
        <v>302.99973</v>
      </c>
    </row>
    <row r="10844" spans="53:55" x14ac:dyDescent="0.25">
      <c r="BA10844" s="164" t="s">
        <v>11216</v>
      </c>
      <c r="BB10844" s="164">
        <v>107.438</v>
      </c>
      <c r="BC10844" s="82">
        <f t="shared" si="186"/>
        <v>129.99997999999999</v>
      </c>
    </row>
    <row r="10845" spans="53:55" x14ac:dyDescent="0.25">
      <c r="BA10845" s="164" t="s">
        <v>11217</v>
      </c>
      <c r="BB10845" s="164">
        <v>113.223</v>
      </c>
      <c r="BC10845" s="82">
        <f t="shared" si="186"/>
        <v>136.99983</v>
      </c>
    </row>
    <row r="10846" spans="53:55" x14ac:dyDescent="0.25">
      <c r="BA10846" s="164" t="s">
        <v>11218</v>
      </c>
      <c r="BB10846" s="164">
        <v>27.273</v>
      </c>
      <c r="BC10846" s="82">
        <f t="shared" si="186"/>
        <v>33.000329999999998</v>
      </c>
    </row>
    <row r="10847" spans="53:55" x14ac:dyDescent="0.25">
      <c r="BA10847" s="164" t="s">
        <v>11219</v>
      </c>
      <c r="BB10847" s="164">
        <v>27.273</v>
      </c>
      <c r="BC10847" s="82">
        <f t="shared" si="186"/>
        <v>33.000329999999998</v>
      </c>
    </row>
    <row r="10848" spans="53:55" x14ac:dyDescent="0.25">
      <c r="BA10848" s="164" t="s">
        <v>11220</v>
      </c>
      <c r="BB10848" s="164">
        <v>33.884</v>
      </c>
      <c r="BC10848" s="82">
        <f t="shared" si="186"/>
        <v>40.999639999999999</v>
      </c>
    </row>
    <row r="10849" spans="53:55" x14ac:dyDescent="0.25">
      <c r="BA10849" s="164" t="s">
        <v>11221</v>
      </c>
      <c r="BB10849" s="164">
        <v>306.61200000000002</v>
      </c>
      <c r="BC10849" s="82">
        <f t="shared" si="186"/>
        <v>371.00051999999999</v>
      </c>
    </row>
    <row r="10850" spans="53:55" x14ac:dyDescent="0.25">
      <c r="BA10850" s="164" t="s">
        <v>11222</v>
      </c>
      <c r="BB10850" s="164">
        <v>22.314</v>
      </c>
      <c r="BC10850" s="82">
        <f t="shared" si="186"/>
        <v>26.999939999999999</v>
      </c>
    </row>
    <row r="10851" spans="53:55" x14ac:dyDescent="0.25">
      <c r="BA10851" s="164" t="s">
        <v>11223</v>
      </c>
      <c r="BB10851" s="164">
        <v>22.314</v>
      </c>
      <c r="BC10851" s="82">
        <f t="shared" si="186"/>
        <v>26.999939999999999</v>
      </c>
    </row>
    <row r="10852" spans="53:55" x14ac:dyDescent="0.25">
      <c r="BA10852" s="164" t="s">
        <v>11224</v>
      </c>
      <c r="BB10852" s="164">
        <v>23.966999999999999</v>
      </c>
      <c r="BC10852" s="82">
        <f t="shared" si="186"/>
        <v>29.000069999999997</v>
      </c>
    </row>
    <row r="10853" spans="53:55" x14ac:dyDescent="0.25">
      <c r="BA10853" s="164" t="s">
        <v>11225</v>
      </c>
      <c r="BB10853" s="164">
        <v>25.62</v>
      </c>
      <c r="BC10853" s="82">
        <f t="shared" si="186"/>
        <v>31.0002</v>
      </c>
    </row>
    <row r="10854" spans="53:55" x14ac:dyDescent="0.25">
      <c r="BA10854" s="164" t="s">
        <v>11226</v>
      </c>
      <c r="BB10854" s="164">
        <v>22.314</v>
      </c>
      <c r="BC10854" s="82">
        <f t="shared" si="186"/>
        <v>26.999939999999999</v>
      </c>
    </row>
    <row r="10855" spans="53:55" x14ac:dyDescent="0.25">
      <c r="BA10855" s="164" t="s">
        <v>11227</v>
      </c>
      <c r="BB10855" s="164">
        <v>21.488</v>
      </c>
      <c r="BC10855" s="82">
        <f t="shared" si="186"/>
        <v>26.00048</v>
      </c>
    </row>
    <row r="10856" spans="53:55" x14ac:dyDescent="0.25">
      <c r="BA10856" s="164" t="s">
        <v>11228</v>
      </c>
      <c r="BB10856" s="164">
        <v>47.106999999999999</v>
      </c>
      <c r="BC10856" s="82">
        <f t="shared" si="186"/>
        <v>56.999469999999995</v>
      </c>
    </row>
    <row r="10857" spans="53:55" x14ac:dyDescent="0.25">
      <c r="BA10857" s="164" t="s">
        <v>11229</v>
      </c>
      <c r="BB10857" s="164">
        <v>23.14</v>
      </c>
      <c r="BC10857" s="82">
        <f t="shared" si="186"/>
        <v>27.999400000000001</v>
      </c>
    </row>
    <row r="10858" spans="53:55" x14ac:dyDescent="0.25">
      <c r="BA10858" s="164" t="s">
        <v>11230</v>
      </c>
      <c r="BB10858" s="164">
        <v>20.661000000000001</v>
      </c>
      <c r="BC10858" s="82">
        <f t="shared" si="186"/>
        <v>24.99981</v>
      </c>
    </row>
    <row r="10859" spans="53:55" x14ac:dyDescent="0.25">
      <c r="BA10859" s="164" t="s">
        <v>11231</v>
      </c>
      <c r="BB10859" s="164">
        <v>20.661000000000001</v>
      </c>
      <c r="BC10859" s="82">
        <f t="shared" si="186"/>
        <v>24.99981</v>
      </c>
    </row>
    <row r="10860" spans="53:55" x14ac:dyDescent="0.25">
      <c r="BA10860" s="164" t="s">
        <v>11232</v>
      </c>
      <c r="BB10860" s="164">
        <v>20.661000000000001</v>
      </c>
      <c r="BC10860" s="82">
        <f t="shared" si="186"/>
        <v>24.99981</v>
      </c>
    </row>
    <row r="10861" spans="53:55" x14ac:dyDescent="0.25">
      <c r="BA10861" s="164" t="s">
        <v>11233</v>
      </c>
      <c r="BB10861" s="164">
        <v>70.248000000000005</v>
      </c>
      <c r="BC10861" s="82">
        <f t="shared" si="186"/>
        <v>85.000079999999997</v>
      </c>
    </row>
    <row r="10862" spans="53:55" x14ac:dyDescent="0.25">
      <c r="BA10862" s="164" t="s">
        <v>11234</v>
      </c>
      <c r="BB10862" s="164">
        <v>24.792999999999999</v>
      </c>
      <c r="BC10862" s="82">
        <f t="shared" si="186"/>
        <v>29.999529999999996</v>
      </c>
    </row>
    <row r="10863" spans="53:55" x14ac:dyDescent="0.25">
      <c r="BA10863" s="164" t="s">
        <v>11235</v>
      </c>
      <c r="BB10863" s="164">
        <v>32.231000000000002</v>
      </c>
      <c r="BC10863" s="82">
        <f t="shared" si="186"/>
        <v>38.999510000000001</v>
      </c>
    </row>
    <row r="10864" spans="53:55" x14ac:dyDescent="0.25">
      <c r="BA10864" s="164" t="s">
        <v>11236</v>
      </c>
      <c r="BB10864" s="164">
        <v>20.661000000000001</v>
      </c>
      <c r="BC10864" s="82">
        <f t="shared" si="186"/>
        <v>24.99981</v>
      </c>
    </row>
    <row r="10865" spans="53:55" x14ac:dyDescent="0.25">
      <c r="BA10865" s="164" t="s">
        <v>11237</v>
      </c>
      <c r="BB10865" s="164">
        <v>20.661000000000001</v>
      </c>
      <c r="BC10865" s="82">
        <f t="shared" si="186"/>
        <v>24.99981</v>
      </c>
    </row>
    <row r="10866" spans="53:55" x14ac:dyDescent="0.25">
      <c r="BA10866" s="164" t="s">
        <v>11238</v>
      </c>
      <c r="BB10866" s="164">
        <v>20.661000000000001</v>
      </c>
      <c r="BC10866" s="82">
        <f t="shared" si="186"/>
        <v>24.99981</v>
      </c>
    </row>
    <row r="10867" spans="53:55" x14ac:dyDescent="0.25">
      <c r="BA10867" s="164" t="s">
        <v>11239</v>
      </c>
      <c r="BB10867" s="164">
        <v>20.661000000000001</v>
      </c>
      <c r="BC10867" s="82">
        <f t="shared" si="186"/>
        <v>24.99981</v>
      </c>
    </row>
    <row r="10868" spans="53:55" x14ac:dyDescent="0.25">
      <c r="BA10868" s="164" t="s">
        <v>11240</v>
      </c>
      <c r="BB10868" s="164">
        <v>20.661000000000001</v>
      </c>
      <c r="BC10868" s="82">
        <f t="shared" si="186"/>
        <v>24.99981</v>
      </c>
    </row>
    <row r="10869" spans="53:55" x14ac:dyDescent="0.25">
      <c r="BA10869" s="164" t="s">
        <v>11241</v>
      </c>
      <c r="BB10869" s="164">
        <v>20.661000000000001</v>
      </c>
      <c r="BC10869" s="82">
        <f t="shared" si="186"/>
        <v>24.99981</v>
      </c>
    </row>
    <row r="10870" spans="53:55" x14ac:dyDescent="0.25">
      <c r="BA10870" s="164" t="s">
        <v>11242</v>
      </c>
      <c r="BB10870" s="164">
        <v>107.438</v>
      </c>
      <c r="BC10870" s="82">
        <f t="shared" si="186"/>
        <v>129.99997999999999</v>
      </c>
    </row>
    <row r="10871" spans="53:55" x14ac:dyDescent="0.25">
      <c r="BA10871" s="164" t="s">
        <v>11243</v>
      </c>
      <c r="BB10871" s="164">
        <v>113.223</v>
      </c>
      <c r="BC10871" s="82">
        <f t="shared" si="186"/>
        <v>136.99983</v>
      </c>
    </row>
    <row r="10872" spans="53:55" x14ac:dyDescent="0.25">
      <c r="BA10872" s="164" t="s">
        <v>11244</v>
      </c>
      <c r="BB10872" s="164">
        <v>27.273</v>
      </c>
      <c r="BC10872" s="82">
        <f t="shared" si="186"/>
        <v>33.000329999999998</v>
      </c>
    </row>
    <row r="10873" spans="53:55" x14ac:dyDescent="0.25">
      <c r="BA10873" s="164" t="s">
        <v>11245</v>
      </c>
      <c r="BB10873" s="164">
        <v>20.661000000000001</v>
      </c>
      <c r="BC10873" s="82">
        <f t="shared" si="186"/>
        <v>24.99981</v>
      </c>
    </row>
    <row r="10874" spans="53:55" x14ac:dyDescent="0.25">
      <c r="BA10874" s="164" t="s">
        <v>11246</v>
      </c>
      <c r="BB10874" s="164">
        <v>33.884</v>
      </c>
      <c r="BC10874" s="82">
        <f t="shared" si="186"/>
        <v>40.999639999999999</v>
      </c>
    </row>
    <row r="10875" spans="53:55" x14ac:dyDescent="0.25">
      <c r="BA10875" s="164" t="s">
        <v>11247</v>
      </c>
      <c r="BB10875" s="164">
        <v>20.661000000000001</v>
      </c>
      <c r="BC10875" s="82">
        <f t="shared" si="186"/>
        <v>24.99981</v>
      </c>
    </row>
    <row r="10876" spans="53:55" x14ac:dyDescent="0.25">
      <c r="BA10876" s="164" t="s">
        <v>11248</v>
      </c>
      <c r="BB10876" s="164">
        <v>22.314</v>
      </c>
      <c r="BC10876" s="82">
        <f t="shared" si="186"/>
        <v>26.999939999999999</v>
      </c>
    </row>
    <row r="10877" spans="53:55" x14ac:dyDescent="0.25">
      <c r="BA10877" s="164" t="s">
        <v>11249</v>
      </c>
      <c r="BB10877" s="164">
        <v>22.314</v>
      </c>
      <c r="BC10877" s="82">
        <f t="shared" si="186"/>
        <v>26.999939999999999</v>
      </c>
    </row>
    <row r="10878" spans="53:55" x14ac:dyDescent="0.25">
      <c r="BA10878" s="164" t="s">
        <v>11250</v>
      </c>
      <c r="BB10878" s="164">
        <v>23.966999999999999</v>
      </c>
      <c r="BC10878" s="82">
        <f t="shared" si="186"/>
        <v>29.000069999999997</v>
      </c>
    </row>
    <row r="10879" spans="53:55" x14ac:dyDescent="0.25">
      <c r="BA10879" s="164" t="s">
        <v>11251</v>
      </c>
      <c r="BB10879" s="164">
        <v>25.62</v>
      </c>
      <c r="BC10879" s="82">
        <f t="shared" si="186"/>
        <v>31.0002</v>
      </c>
    </row>
    <row r="10880" spans="53:55" x14ac:dyDescent="0.25">
      <c r="BA10880" s="164" t="s">
        <v>11252</v>
      </c>
      <c r="BB10880" s="164">
        <v>22.314</v>
      </c>
      <c r="BC10880" s="82">
        <f t="shared" si="186"/>
        <v>26.999939999999999</v>
      </c>
    </row>
    <row r="10881" spans="53:55" x14ac:dyDescent="0.25">
      <c r="BA10881" s="164" t="s">
        <v>11253</v>
      </c>
      <c r="BB10881" s="164">
        <v>21.488</v>
      </c>
      <c r="BC10881" s="82">
        <f t="shared" si="186"/>
        <v>26.00048</v>
      </c>
    </row>
    <row r="10882" spans="53:55" x14ac:dyDescent="0.25">
      <c r="BA10882" s="164" t="s">
        <v>11254</v>
      </c>
      <c r="BB10882" s="164">
        <v>47.106999999999999</v>
      </c>
      <c r="BC10882" s="82">
        <f t="shared" si="186"/>
        <v>56.999469999999995</v>
      </c>
    </row>
    <row r="10883" spans="53:55" x14ac:dyDescent="0.25">
      <c r="BA10883" s="164" t="s">
        <v>11255</v>
      </c>
      <c r="BB10883" s="164">
        <v>23.14</v>
      </c>
      <c r="BC10883" s="82">
        <f t="shared" ref="BC10883:BC10946" si="187">BB10883*1.21</f>
        <v>27.999400000000001</v>
      </c>
    </row>
    <row r="10884" spans="53:55" x14ac:dyDescent="0.25">
      <c r="BA10884" s="164" t="s">
        <v>11256</v>
      </c>
      <c r="BB10884" s="164">
        <v>20.661000000000001</v>
      </c>
      <c r="BC10884" s="82">
        <f t="shared" si="187"/>
        <v>24.99981</v>
      </c>
    </row>
    <row r="10885" spans="53:55" x14ac:dyDescent="0.25">
      <c r="BA10885" s="164" t="s">
        <v>11257</v>
      </c>
      <c r="BB10885" s="164">
        <v>20.661000000000001</v>
      </c>
      <c r="BC10885" s="82">
        <f t="shared" si="187"/>
        <v>24.99981</v>
      </c>
    </row>
    <row r="10886" spans="53:55" x14ac:dyDescent="0.25">
      <c r="BA10886" s="164" t="s">
        <v>11258</v>
      </c>
      <c r="BB10886" s="164">
        <v>20.661000000000001</v>
      </c>
      <c r="BC10886" s="82">
        <f t="shared" si="187"/>
        <v>24.99981</v>
      </c>
    </row>
    <row r="10887" spans="53:55" x14ac:dyDescent="0.25">
      <c r="BA10887" s="164" t="s">
        <v>11259</v>
      </c>
      <c r="BB10887" s="164">
        <v>10</v>
      </c>
      <c r="BC10887" s="82">
        <f t="shared" si="187"/>
        <v>12.1</v>
      </c>
    </row>
    <row r="10888" spans="53:55" x14ac:dyDescent="0.25">
      <c r="BA10888" s="164" t="s">
        <v>11260</v>
      </c>
      <c r="BB10888" s="164">
        <v>6.6</v>
      </c>
      <c r="BC10888" s="82">
        <f t="shared" si="187"/>
        <v>7.9859999999999998</v>
      </c>
    </row>
    <row r="10889" spans="53:55" x14ac:dyDescent="0.25">
      <c r="BA10889" s="164" t="s">
        <v>11261</v>
      </c>
      <c r="BB10889" s="164">
        <v>20.661000000000001</v>
      </c>
      <c r="BC10889" s="82">
        <f t="shared" si="187"/>
        <v>24.99981</v>
      </c>
    </row>
    <row r="10890" spans="53:55" x14ac:dyDescent="0.25">
      <c r="BA10890" s="164" t="s">
        <v>11262</v>
      </c>
      <c r="BB10890" s="164">
        <v>165.29</v>
      </c>
      <c r="BC10890" s="82">
        <f t="shared" si="187"/>
        <v>200.00089999999997</v>
      </c>
    </row>
    <row r="10891" spans="53:55" x14ac:dyDescent="0.25">
      <c r="BA10891" s="164" t="s">
        <v>11263</v>
      </c>
      <c r="BB10891" s="164">
        <v>16.529</v>
      </c>
      <c r="BC10891" s="82">
        <f t="shared" si="187"/>
        <v>20.00009</v>
      </c>
    </row>
    <row r="10892" spans="53:55" x14ac:dyDescent="0.25">
      <c r="BA10892" s="164" t="s">
        <v>11264</v>
      </c>
      <c r="BB10892" s="164">
        <v>28.925999999999998</v>
      </c>
      <c r="BC10892" s="82">
        <f t="shared" si="187"/>
        <v>35.000459999999997</v>
      </c>
    </row>
    <row r="10893" spans="53:55" x14ac:dyDescent="0.25">
      <c r="BA10893" s="164" t="s">
        <v>11265</v>
      </c>
      <c r="BB10893" s="164">
        <v>49.587000000000003</v>
      </c>
      <c r="BC10893" s="82">
        <f t="shared" si="187"/>
        <v>60.00027</v>
      </c>
    </row>
    <row r="10894" spans="53:55" x14ac:dyDescent="0.25">
      <c r="BA10894" s="164" t="s">
        <v>11266</v>
      </c>
      <c r="BB10894" s="164">
        <v>24.792999999999999</v>
      </c>
      <c r="BC10894" s="82">
        <f t="shared" si="187"/>
        <v>29.999529999999996</v>
      </c>
    </row>
    <row r="10895" spans="53:55" x14ac:dyDescent="0.25">
      <c r="BA10895" s="164" t="s">
        <v>11267</v>
      </c>
      <c r="BB10895" s="164">
        <v>8.2650000000000006</v>
      </c>
      <c r="BC10895" s="82">
        <f t="shared" si="187"/>
        <v>10.00065</v>
      </c>
    </row>
    <row r="10896" spans="53:55" x14ac:dyDescent="0.25">
      <c r="BA10896" s="164" t="s">
        <v>11268</v>
      </c>
      <c r="BB10896" s="164">
        <v>28.925999999999998</v>
      </c>
      <c r="BC10896" s="82">
        <f t="shared" si="187"/>
        <v>35.000459999999997</v>
      </c>
    </row>
    <row r="10897" spans="53:55" x14ac:dyDescent="0.25">
      <c r="BA10897" s="164" t="s">
        <v>11269</v>
      </c>
      <c r="BB10897" s="164">
        <v>16.529</v>
      </c>
      <c r="BC10897" s="82">
        <f t="shared" si="187"/>
        <v>20.00009</v>
      </c>
    </row>
    <row r="10898" spans="53:55" x14ac:dyDescent="0.25">
      <c r="BA10898" s="164" t="s">
        <v>11270</v>
      </c>
      <c r="BB10898" s="164">
        <v>16.529</v>
      </c>
      <c r="BC10898" s="82">
        <f t="shared" si="187"/>
        <v>20.00009</v>
      </c>
    </row>
    <row r="10899" spans="53:55" x14ac:dyDescent="0.25">
      <c r="BA10899" s="164" t="s">
        <v>11271</v>
      </c>
      <c r="BB10899" s="164">
        <v>123.967</v>
      </c>
      <c r="BC10899" s="82">
        <f t="shared" si="187"/>
        <v>150.00006999999999</v>
      </c>
    </row>
    <row r="10900" spans="53:55" x14ac:dyDescent="0.25">
      <c r="BA10900" s="164" t="s">
        <v>11272</v>
      </c>
      <c r="BB10900" s="164">
        <v>28.925999999999998</v>
      </c>
      <c r="BC10900" s="82">
        <f t="shared" si="187"/>
        <v>35.000459999999997</v>
      </c>
    </row>
    <row r="10901" spans="53:55" x14ac:dyDescent="0.25">
      <c r="BA10901" s="164" t="s">
        <v>11273</v>
      </c>
      <c r="BB10901" s="164">
        <v>165.29</v>
      </c>
      <c r="BC10901" s="82">
        <f t="shared" si="187"/>
        <v>200.00089999999997</v>
      </c>
    </row>
    <row r="10902" spans="53:55" x14ac:dyDescent="0.25">
      <c r="BA10902" s="164" t="s">
        <v>11274</v>
      </c>
      <c r="BB10902" s="164">
        <v>16.529</v>
      </c>
      <c r="BC10902" s="82">
        <f t="shared" si="187"/>
        <v>20.00009</v>
      </c>
    </row>
    <row r="10903" spans="53:55" x14ac:dyDescent="0.25">
      <c r="BA10903" s="164" t="s">
        <v>11275</v>
      </c>
      <c r="BB10903" s="164">
        <v>57.024999999999999</v>
      </c>
      <c r="BC10903" s="82">
        <f t="shared" si="187"/>
        <v>69.000249999999994</v>
      </c>
    </row>
    <row r="10904" spans="53:55" x14ac:dyDescent="0.25">
      <c r="BA10904" s="164" t="s">
        <v>11276</v>
      </c>
      <c r="BB10904" s="164">
        <v>45.454999999999998</v>
      </c>
      <c r="BC10904" s="82">
        <f t="shared" si="187"/>
        <v>55.000549999999997</v>
      </c>
    </row>
    <row r="10905" spans="53:55" x14ac:dyDescent="0.25">
      <c r="BA10905" s="164" t="s">
        <v>11277</v>
      </c>
      <c r="BB10905" s="164">
        <v>49.587000000000003</v>
      </c>
      <c r="BC10905" s="82">
        <f t="shared" si="187"/>
        <v>60.00027</v>
      </c>
    </row>
    <row r="10906" spans="53:55" x14ac:dyDescent="0.25">
      <c r="BA10906" s="164" t="s">
        <v>11278</v>
      </c>
      <c r="BB10906" s="164">
        <v>49.587000000000003</v>
      </c>
      <c r="BC10906" s="82">
        <f t="shared" si="187"/>
        <v>60.00027</v>
      </c>
    </row>
    <row r="10907" spans="53:55" x14ac:dyDescent="0.25">
      <c r="BA10907" s="164" t="s">
        <v>11279</v>
      </c>
      <c r="BB10907" s="164">
        <v>34.71</v>
      </c>
      <c r="BC10907" s="82">
        <f t="shared" si="187"/>
        <v>41.999099999999999</v>
      </c>
    </row>
    <row r="10908" spans="53:55" x14ac:dyDescent="0.25">
      <c r="BA10908" s="164" t="s">
        <v>11280</v>
      </c>
      <c r="BB10908" s="164">
        <v>111.57</v>
      </c>
      <c r="BC10908" s="82">
        <f t="shared" si="187"/>
        <v>134.99969999999999</v>
      </c>
    </row>
    <row r="10909" spans="53:55" x14ac:dyDescent="0.25">
      <c r="BA10909" s="164" t="s">
        <v>11281</v>
      </c>
      <c r="BB10909" s="164">
        <v>20.661000000000001</v>
      </c>
      <c r="BC10909" s="82">
        <f t="shared" si="187"/>
        <v>24.99981</v>
      </c>
    </row>
    <row r="10910" spans="53:55" x14ac:dyDescent="0.25">
      <c r="BA10910" s="164" t="s">
        <v>11282</v>
      </c>
      <c r="BB10910" s="164">
        <v>16.53</v>
      </c>
      <c r="BC10910" s="82">
        <f t="shared" si="187"/>
        <v>20.001300000000001</v>
      </c>
    </row>
    <row r="10911" spans="53:55" x14ac:dyDescent="0.25">
      <c r="BA10911" s="164" t="s">
        <v>11283</v>
      </c>
      <c r="BB10911" s="164">
        <v>28.925999999999998</v>
      </c>
      <c r="BC10911" s="82">
        <f t="shared" si="187"/>
        <v>35.000459999999997</v>
      </c>
    </row>
    <row r="10912" spans="53:55" x14ac:dyDescent="0.25">
      <c r="BA10912" s="164" t="s">
        <v>11284</v>
      </c>
      <c r="BB10912" s="164">
        <v>23.966999999999999</v>
      </c>
      <c r="BC10912" s="82">
        <f t="shared" si="187"/>
        <v>29.000069999999997</v>
      </c>
    </row>
    <row r="10913" spans="53:55" x14ac:dyDescent="0.25">
      <c r="BA10913" s="164" t="s">
        <v>11285</v>
      </c>
      <c r="BB10913" s="164">
        <v>6.1980000000000004</v>
      </c>
      <c r="BC10913" s="82">
        <f t="shared" si="187"/>
        <v>7.4995799999999999</v>
      </c>
    </row>
    <row r="10914" spans="53:55" x14ac:dyDescent="0.25">
      <c r="BA10914" s="164" t="s">
        <v>11286</v>
      </c>
      <c r="BB10914" s="164">
        <v>12.397</v>
      </c>
      <c r="BC10914" s="82">
        <f t="shared" si="187"/>
        <v>15.00037</v>
      </c>
    </row>
    <row r="10915" spans="53:55" x14ac:dyDescent="0.25">
      <c r="BA10915" s="164" t="s">
        <v>11287</v>
      </c>
      <c r="BB10915" s="164">
        <v>20.661000000000001</v>
      </c>
      <c r="BC10915" s="82">
        <f t="shared" si="187"/>
        <v>24.99981</v>
      </c>
    </row>
    <row r="10916" spans="53:55" x14ac:dyDescent="0.25">
      <c r="BA10916" s="164" t="s">
        <v>11288</v>
      </c>
      <c r="BB10916" s="164">
        <v>12.397</v>
      </c>
      <c r="BC10916" s="82">
        <f t="shared" si="187"/>
        <v>15.00037</v>
      </c>
    </row>
    <row r="10917" spans="53:55" x14ac:dyDescent="0.25">
      <c r="BA10917" s="164" t="s">
        <v>11289</v>
      </c>
      <c r="BB10917" s="164">
        <v>20.661000000000001</v>
      </c>
      <c r="BC10917" s="82">
        <f t="shared" si="187"/>
        <v>24.99981</v>
      </c>
    </row>
    <row r="10918" spans="53:55" x14ac:dyDescent="0.25">
      <c r="BA10918" s="164" t="s">
        <v>11290</v>
      </c>
      <c r="BB10918" s="164">
        <v>14.05</v>
      </c>
      <c r="BC10918" s="82">
        <f t="shared" si="187"/>
        <v>17.000499999999999</v>
      </c>
    </row>
    <row r="10919" spans="53:55" x14ac:dyDescent="0.25">
      <c r="BA10919" s="164" t="s">
        <v>11291</v>
      </c>
      <c r="BB10919" s="164">
        <v>45.454999999999998</v>
      </c>
      <c r="BC10919" s="82">
        <f t="shared" si="187"/>
        <v>55.000549999999997</v>
      </c>
    </row>
    <row r="10920" spans="53:55" x14ac:dyDescent="0.25">
      <c r="BA10920" s="164" t="s">
        <v>11292</v>
      </c>
      <c r="BB10920" s="164">
        <v>9.9169999999999998</v>
      </c>
      <c r="BC10920" s="82">
        <f t="shared" si="187"/>
        <v>11.99957</v>
      </c>
    </row>
    <row r="10921" spans="53:55" x14ac:dyDescent="0.25">
      <c r="BA10921" s="164" t="s">
        <v>11293</v>
      </c>
      <c r="BB10921" s="164">
        <v>16.529</v>
      </c>
      <c r="BC10921" s="82">
        <f t="shared" si="187"/>
        <v>20.00009</v>
      </c>
    </row>
    <row r="10922" spans="53:55" x14ac:dyDescent="0.25">
      <c r="BA10922" s="164" t="s">
        <v>11294</v>
      </c>
      <c r="BB10922" s="164">
        <v>48.76</v>
      </c>
      <c r="BC10922" s="82">
        <f t="shared" si="187"/>
        <v>58.999599999999994</v>
      </c>
    </row>
    <row r="10923" spans="53:55" x14ac:dyDescent="0.25">
      <c r="BA10923" s="164" t="s">
        <v>11295</v>
      </c>
      <c r="BB10923" s="164">
        <v>9.9169999999999998</v>
      </c>
      <c r="BC10923" s="82">
        <f t="shared" si="187"/>
        <v>11.99957</v>
      </c>
    </row>
    <row r="10924" spans="53:55" x14ac:dyDescent="0.25">
      <c r="BA10924" s="164" t="s">
        <v>11296</v>
      </c>
      <c r="BB10924" s="164">
        <v>28.925999999999998</v>
      </c>
      <c r="BC10924" s="82">
        <f t="shared" si="187"/>
        <v>35.000459999999997</v>
      </c>
    </row>
    <row r="10925" spans="53:55" x14ac:dyDescent="0.25">
      <c r="BA10925" s="164" t="s">
        <v>11297</v>
      </c>
      <c r="BB10925" s="164">
        <v>28.925999999999998</v>
      </c>
      <c r="BC10925" s="82">
        <f t="shared" si="187"/>
        <v>35.000459999999997</v>
      </c>
    </row>
    <row r="10926" spans="53:55" x14ac:dyDescent="0.25">
      <c r="BA10926" s="164" t="s">
        <v>11298</v>
      </c>
      <c r="BB10926" s="164">
        <v>20.661000000000001</v>
      </c>
      <c r="BC10926" s="82">
        <f t="shared" si="187"/>
        <v>24.99981</v>
      </c>
    </row>
    <row r="10927" spans="53:55" x14ac:dyDescent="0.25">
      <c r="BA10927" s="164" t="s">
        <v>11299</v>
      </c>
      <c r="BB10927" s="164">
        <v>6.1980000000000004</v>
      </c>
      <c r="BC10927" s="82">
        <f t="shared" si="187"/>
        <v>7.4995799999999999</v>
      </c>
    </row>
    <row r="10928" spans="53:55" x14ac:dyDescent="0.25">
      <c r="BA10928" s="164" t="s">
        <v>11300</v>
      </c>
      <c r="BB10928" s="164">
        <v>10.744</v>
      </c>
      <c r="BC10928" s="82">
        <f t="shared" si="187"/>
        <v>13.00024</v>
      </c>
    </row>
    <row r="10929" spans="53:55" x14ac:dyDescent="0.25">
      <c r="BA10929" s="164" t="s">
        <v>11301</v>
      </c>
      <c r="BB10929" s="164">
        <v>37.19</v>
      </c>
      <c r="BC10929" s="82">
        <f t="shared" si="187"/>
        <v>44.999899999999997</v>
      </c>
    </row>
    <row r="10930" spans="53:55" x14ac:dyDescent="0.25">
      <c r="BA10930" s="164" t="s">
        <v>11302</v>
      </c>
      <c r="BB10930" s="164">
        <v>20.661000000000001</v>
      </c>
      <c r="BC10930" s="82">
        <f t="shared" si="187"/>
        <v>24.99981</v>
      </c>
    </row>
    <row r="10931" spans="53:55" x14ac:dyDescent="0.25">
      <c r="BA10931" s="164" t="s">
        <v>11303</v>
      </c>
      <c r="BB10931" s="164">
        <v>6.1980000000000004</v>
      </c>
      <c r="BC10931" s="82">
        <f t="shared" si="187"/>
        <v>7.4995799999999999</v>
      </c>
    </row>
    <row r="10932" spans="53:55" x14ac:dyDescent="0.25">
      <c r="BA10932" s="164" t="s">
        <v>11304</v>
      </c>
      <c r="BB10932" s="164">
        <v>115.7</v>
      </c>
      <c r="BC10932" s="82">
        <f t="shared" si="187"/>
        <v>139.99699999999999</v>
      </c>
    </row>
    <row r="10933" spans="53:55" x14ac:dyDescent="0.25">
      <c r="BA10933" s="164" t="s">
        <v>11305</v>
      </c>
      <c r="BB10933" s="164">
        <v>50.41</v>
      </c>
      <c r="BC10933" s="82">
        <f t="shared" si="187"/>
        <v>60.996099999999991</v>
      </c>
    </row>
    <row r="10934" spans="53:55" x14ac:dyDescent="0.25">
      <c r="BA10934" s="164" t="s">
        <v>11306</v>
      </c>
      <c r="BB10934" s="164">
        <v>111.57</v>
      </c>
      <c r="BC10934" s="82">
        <f t="shared" si="187"/>
        <v>134.99969999999999</v>
      </c>
    </row>
    <row r="10935" spans="53:55" x14ac:dyDescent="0.25">
      <c r="BA10935" s="164" t="s">
        <v>11307</v>
      </c>
      <c r="BB10935" s="164">
        <v>49.59</v>
      </c>
      <c r="BC10935" s="82">
        <f t="shared" si="187"/>
        <v>60.003900000000002</v>
      </c>
    </row>
    <row r="10936" spans="53:55" x14ac:dyDescent="0.25">
      <c r="BA10936" s="164" t="s">
        <v>11308</v>
      </c>
      <c r="BB10936" s="164">
        <v>61.16</v>
      </c>
      <c r="BC10936" s="82">
        <f t="shared" si="187"/>
        <v>74.003599999999992</v>
      </c>
    </row>
    <row r="10937" spans="53:55" x14ac:dyDescent="0.25">
      <c r="BA10937" s="164" t="s">
        <v>11309</v>
      </c>
      <c r="BB10937" s="164">
        <v>116.53</v>
      </c>
      <c r="BC10937" s="82">
        <f t="shared" si="187"/>
        <v>141.00129999999999</v>
      </c>
    </row>
    <row r="10938" spans="53:55" x14ac:dyDescent="0.25">
      <c r="BA10938" s="164" t="s">
        <v>11310</v>
      </c>
      <c r="BB10938" s="164">
        <v>49.59</v>
      </c>
      <c r="BC10938" s="82">
        <f t="shared" si="187"/>
        <v>60.003900000000002</v>
      </c>
    </row>
    <row r="10939" spans="53:55" x14ac:dyDescent="0.25">
      <c r="BA10939" s="164" t="s">
        <v>11311</v>
      </c>
      <c r="BB10939" s="164">
        <v>23.966999999999999</v>
      </c>
      <c r="BC10939" s="82">
        <f t="shared" si="187"/>
        <v>29.000069999999997</v>
      </c>
    </row>
    <row r="10940" spans="53:55" x14ac:dyDescent="0.25">
      <c r="BA10940" s="164" t="s">
        <v>11312</v>
      </c>
      <c r="BB10940" s="164">
        <v>16.529</v>
      </c>
      <c r="BC10940" s="82">
        <f t="shared" si="187"/>
        <v>20.00009</v>
      </c>
    </row>
    <row r="10941" spans="53:55" x14ac:dyDescent="0.25">
      <c r="BA10941" s="164" t="s">
        <v>11313</v>
      </c>
      <c r="BB10941" s="164">
        <v>20.661000000000001</v>
      </c>
      <c r="BC10941" s="82">
        <f t="shared" si="187"/>
        <v>24.99981</v>
      </c>
    </row>
    <row r="10942" spans="53:55" x14ac:dyDescent="0.25">
      <c r="BA10942" s="164" t="s">
        <v>11314</v>
      </c>
      <c r="BB10942" s="164">
        <v>8.2650000000000006</v>
      </c>
      <c r="BC10942" s="82">
        <f t="shared" si="187"/>
        <v>10.00065</v>
      </c>
    </row>
    <row r="10943" spans="53:55" x14ac:dyDescent="0.25">
      <c r="BA10943" s="164" t="s">
        <v>11315</v>
      </c>
      <c r="BB10943" s="164">
        <v>9.9169999999999998</v>
      </c>
      <c r="BC10943" s="82">
        <f t="shared" si="187"/>
        <v>11.99957</v>
      </c>
    </row>
    <row r="10944" spans="53:55" x14ac:dyDescent="0.25">
      <c r="BA10944" s="164" t="s">
        <v>11316</v>
      </c>
      <c r="BB10944" s="164">
        <v>16.529</v>
      </c>
      <c r="BC10944" s="82">
        <f t="shared" si="187"/>
        <v>20.00009</v>
      </c>
    </row>
    <row r="10945" spans="53:55" x14ac:dyDescent="0.25">
      <c r="BA10945" s="164" t="s">
        <v>11317</v>
      </c>
      <c r="BB10945" s="164">
        <v>4.9589999999999996</v>
      </c>
      <c r="BC10945" s="82">
        <f t="shared" si="187"/>
        <v>6.0003899999999994</v>
      </c>
    </row>
    <row r="10946" spans="53:55" x14ac:dyDescent="0.25">
      <c r="BA10946" s="164" t="s">
        <v>11318</v>
      </c>
      <c r="BB10946" s="164">
        <v>16.529</v>
      </c>
      <c r="BC10946" s="82">
        <f t="shared" si="187"/>
        <v>20.00009</v>
      </c>
    </row>
    <row r="10947" spans="53:55" x14ac:dyDescent="0.25">
      <c r="BA10947" s="164" t="s">
        <v>11319</v>
      </c>
      <c r="BB10947" s="164">
        <v>20.661000000000001</v>
      </c>
      <c r="BC10947" s="82">
        <f t="shared" ref="BC10947:BC11010" si="188">BB10947*1.21</f>
        <v>24.99981</v>
      </c>
    </row>
    <row r="10948" spans="53:55" x14ac:dyDescent="0.25">
      <c r="BA10948" s="164" t="s">
        <v>11320</v>
      </c>
      <c r="BB10948" s="164">
        <v>14.875999999999999</v>
      </c>
      <c r="BC10948" s="82">
        <f t="shared" si="188"/>
        <v>17.999959999999998</v>
      </c>
    </row>
    <row r="10949" spans="53:55" x14ac:dyDescent="0.25">
      <c r="BA10949" s="164" t="s">
        <v>11321</v>
      </c>
      <c r="BB10949" s="164">
        <v>57.024999999999999</v>
      </c>
      <c r="BC10949" s="82">
        <f t="shared" si="188"/>
        <v>69.000249999999994</v>
      </c>
    </row>
    <row r="10950" spans="53:55" x14ac:dyDescent="0.25">
      <c r="BA10950" s="164" t="s">
        <v>11322</v>
      </c>
      <c r="BB10950" s="164">
        <v>14.875999999999999</v>
      </c>
      <c r="BC10950" s="82">
        <f t="shared" si="188"/>
        <v>17.999959999999998</v>
      </c>
    </row>
    <row r="10951" spans="53:55" x14ac:dyDescent="0.25">
      <c r="BA10951" s="164" t="s">
        <v>11323</v>
      </c>
      <c r="BB10951" s="164">
        <v>11.57</v>
      </c>
      <c r="BC10951" s="82">
        <f t="shared" si="188"/>
        <v>13.999700000000001</v>
      </c>
    </row>
    <row r="10952" spans="53:55" x14ac:dyDescent="0.25">
      <c r="BA10952" s="164" t="s">
        <v>11324</v>
      </c>
      <c r="BB10952" s="164">
        <v>14.88</v>
      </c>
      <c r="BC10952" s="82">
        <f t="shared" si="188"/>
        <v>18.004799999999999</v>
      </c>
    </row>
    <row r="10953" spans="53:55" x14ac:dyDescent="0.25">
      <c r="BA10953" s="164" t="s">
        <v>11325</v>
      </c>
      <c r="BB10953" s="164">
        <v>19.010000000000002</v>
      </c>
      <c r="BC10953" s="82">
        <f t="shared" si="188"/>
        <v>23.002100000000002</v>
      </c>
    </row>
    <row r="10954" spans="53:55" x14ac:dyDescent="0.25">
      <c r="BA10954" s="164" t="s">
        <v>11326</v>
      </c>
      <c r="BB10954" s="164">
        <v>11.57</v>
      </c>
      <c r="BC10954" s="82">
        <f t="shared" si="188"/>
        <v>13.999700000000001</v>
      </c>
    </row>
    <row r="10955" spans="53:55" x14ac:dyDescent="0.25">
      <c r="BA10955" s="164" t="s">
        <v>11327</v>
      </c>
      <c r="BB10955" s="164">
        <v>20.661000000000001</v>
      </c>
      <c r="BC10955" s="82">
        <f t="shared" si="188"/>
        <v>24.99981</v>
      </c>
    </row>
    <row r="10956" spans="53:55" x14ac:dyDescent="0.25">
      <c r="BA10956" s="164" t="s">
        <v>11328</v>
      </c>
      <c r="BB10956" s="164">
        <v>16.529</v>
      </c>
      <c r="BC10956" s="82">
        <f t="shared" si="188"/>
        <v>20.00009</v>
      </c>
    </row>
    <row r="10957" spans="53:55" x14ac:dyDescent="0.25">
      <c r="BA10957" s="164" t="s">
        <v>11329</v>
      </c>
      <c r="BB10957" s="164">
        <v>28.925999999999998</v>
      </c>
      <c r="BC10957" s="82">
        <f t="shared" si="188"/>
        <v>35.000459999999997</v>
      </c>
    </row>
    <row r="10958" spans="53:55" x14ac:dyDescent="0.25">
      <c r="BA10958" s="164" t="s">
        <v>11330</v>
      </c>
      <c r="BB10958" s="164">
        <v>81.817999999999998</v>
      </c>
      <c r="BC10958" s="82">
        <f t="shared" si="188"/>
        <v>98.999780000000001</v>
      </c>
    </row>
    <row r="10959" spans="53:55" x14ac:dyDescent="0.25">
      <c r="BA10959" s="164" t="s">
        <v>11331</v>
      </c>
      <c r="BB10959" s="164">
        <v>16.529</v>
      </c>
      <c r="BC10959" s="82">
        <f t="shared" si="188"/>
        <v>20.00009</v>
      </c>
    </row>
    <row r="10960" spans="53:55" x14ac:dyDescent="0.25">
      <c r="BA10960" s="164" t="s">
        <v>11332</v>
      </c>
      <c r="BB10960" s="164">
        <v>12.397</v>
      </c>
      <c r="BC10960" s="82">
        <f t="shared" si="188"/>
        <v>15.00037</v>
      </c>
    </row>
    <row r="10961" spans="53:55" x14ac:dyDescent="0.25">
      <c r="BA10961" s="164" t="s">
        <v>11333</v>
      </c>
      <c r="BB10961" s="164">
        <v>57.850999999999999</v>
      </c>
      <c r="BC10961" s="82">
        <f t="shared" si="188"/>
        <v>69.999709999999993</v>
      </c>
    </row>
    <row r="10962" spans="53:55" x14ac:dyDescent="0.25">
      <c r="BA10962" s="164" t="s">
        <v>11334</v>
      </c>
      <c r="BB10962" s="164">
        <v>40.496000000000002</v>
      </c>
      <c r="BC10962" s="82">
        <f t="shared" si="188"/>
        <v>49.000160000000001</v>
      </c>
    </row>
    <row r="10963" spans="53:55" x14ac:dyDescent="0.25">
      <c r="BA10963" s="164" t="s">
        <v>11335</v>
      </c>
      <c r="BB10963" s="164">
        <v>40.496000000000002</v>
      </c>
      <c r="BC10963" s="82">
        <f t="shared" si="188"/>
        <v>49.000160000000001</v>
      </c>
    </row>
    <row r="10964" spans="53:55" x14ac:dyDescent="0.25">
      <c r="BA10964" s="164" t="s">
        <v>11336</v>
      </c>
      <c r="BB10964" s="164">
        <v>28.925999999999998</v>
      </c>
      <c r="BC10964" s="82">
        <f t="shared" si="188"/>
        <v>35.000459999999997</v>
      </c>
    </row>
    <row r="10965" spans="53:55" x14ac:dyDescent="0.25">
      <c r="BA10965" s="164" t="s">
        <v>11337</v>
      </c>
      <c r="BB10965" s="164">
        <v>28.925999999999998</v>
      </c>
      <c r="BC10965" s="82">
        <f t="shared" si="188"/>
        <v>35.000459999999997</v>
      </c>
    </row>
    <row r="10966" spans="53:55" x14ac:dyDescent="0.25">
      <c r="BA10966" s="164" t="s">
        <v>11338</v>
      </c>
      <c r="BB10966" s="164">
        <v>113.05800000000001</v>
      </c>
      <c r="BC10966" s="82">
        <f t="shared" si="188"/>
        <v>136.80018000000001</v>
      </c>
    </row>
    <row r="10967" spans="53:55" x14ac:dyDescent="0.25">
      <c r="BA10967" s="164" t="s">
        <v>11339</v>
      </c>
      <c r="BB10967" s="164">
        <v>119.008</v>
      </c>
      <c r="BC10967" s="82">
        <f t="shared" si="188"/>
        <v>143.99967999999998</v>
      </c>
    </row>
    <row r="10968" spans="53:55" x14ac:dyDescent="0.25">
      <c r="BA10968" s="164" t="s">
        <v>11340</v>
      </c>
      <c r="BB10968" s="164">
        <v>128.92599999999999</v>
      </c>
      <c r="BC10968" s="82">
        <f t="shared" si="188"/>
        <v>156.00045999999998</v>
      </c>
    </row>
    <row r="10969" spans="53:55" x14ac:dyDescent="0.25">
      <c r="BA10969" s="164" t="s">
        <v>11341</v>
      </c>
      <c r="BB10969" s="164">
        <v>132.893</v>
      </c>
      <c r="BC10969" s="82">
        <f t="shared" si="188"/>
        <v>160.80053000000001</v>
      </c>
    </row>
    <row r="10970" spans="53:55" x14ac:dyDescent="0.25">
      <c r="BA10970" s="164" t="s">
        <v>11342</v>
      </c>
      <c r="BB10970" s="164">
        <v>144.79300000000001</v>
      </c>
      <c r="BC10970" s="82">
        <f t="shared" si="188"/>
        <v>175.19953000000001</v>
      </c>
    </row>
    <row r="10971" spans="53:55" x14ac:dyDescent="0.25">
      <c r="BA10971" s="164" t="s">
        <v>11343</v>
      </c>
      <c r="BB10971" s="164">
        <v>152.727</v>
      </c>
      <c r="BC10971" s="82">
        <f t="shared" si="188"/>
        <v>184.79966999999999</v>
      </c>
    </row>
    <row r="10972" spans="53:55" x14ac:dyDescent="0.25">
      <c r="BA10972" s="164" t="s">
        <v>11344</v>
      </c>
      <c r="BB10972" s="164">
        <v>162.64500000000001</v>
      </c>
      <c r="BC10972" s="82">
        <f t="shared" si="188"/>
        <v>196.80045000000001</v>
      </c>
    </row>
    <row r="10973" spans="53:55" x14ac:dyDescent="0.25">
      <c r="BA10973" s="164" t="s">
        <v>11345</v>
      </c>
      <c r="BB10973" s="164">
        <v>164.62799999999999</v>
      </c>
      <c r="BC10973" s="82">
        <f t="shared" si="188"/>
        <v>199.19987999999998</v>
      </c>
    </row>
    <row r="10974" spans="53:55" x14ac:dyDescent="0.25">
      <c r="BA10974" s="164" t="s">
        <v>11346</v>
      </c>
      <c r="BB10974" s="164">
        <v>178.512</v>
      </c>
      <c r="BC10974" s="82">
        <f t="shared" si="188"/>
        <v>215.99951999999999</v>
      </c>
    </row>
    <row r="10975" spans="53:55" x14ac:dyDescent="0.25">
      <c r="BA10975" s="164" t="s">
        <v>11347</v>
      </c>
      <c r="BB10975" s="164">
        <v>194.38</v>
      </c>
      <c r="BC10975" s="82">
        <f t="shared" si="188"/>
        <v>235.19979999999998</v>
      </c>
    </row>
    <row r="10976" spans="53:55" x14ac:dyDescent="0.25">
      <c r="BA10976" s="164" t="s">
        <v>11348</v>
      </c>
      <c r="BB10976" s="164">
        <v>210.24799999999999</v>
      </c>
      <c r="BC10976" s="82">
        <f t="shared" si="188"/>
        <v>254.40007999999997</v>
      </c>
    </row>
    <row r="10977" spans="53:55" x14ac:dyDescent="0.25">
      <c r="BA10977" s="164" t="s">
        <v>11349</v>
      </c>
      <c r="BB10977" s="164">
        <v>152.727</v>
      </c>
      <c r="BC10977" s="82">
        <f t="shared" si="188"/>
        <v>184.79966999999999</v>
      </c>
    </row>
    <row r="10978" spans="53:55" x14ac:dyDescent="0.25">
      <c r="BA10978" s="164" t="s">
        <v>11350</v>
      </c>
      <c r="BB10978" s="164">
        <v>162.64500000000001</v>
      </c>
      <c r="BC10978" s="82">
        <f t="shared" si="188"/>
        <v>196.80045000000001</v>
      </c>
    </row>
    <row r="10979" spans="53:55" x14ac:dyDescent="0.25">
      <c r="BA10979" s="164" t="s">
        <v>11351</v>
      </c>
      <c r="BB10979" s="164">
        <v>186.446</v>
      </c>
      <c r="BC10979" s="82">
        <f t="shared" si="188"/>
        <v>225.59966</v>
      </c>
    </row>
    <row r="10980" spans="53:55" x14ac:dyDescent="0.25">
      <c r="BA10980" s="164" t="s">
        <v>11352</v>
      </c>
      <c r="BB10980" s="164">
        <v>210.24799999999999</v>
      </c>
      <c r="BC10980" s="82">
        <f t="shared" si="188"/>
        <v>254.40007999999997</v>
      </c>
    </row>
    <row r="10981" spans="53:55" x14ac:dyDescent="0.25">
      <c r="BA10981" s="164" t="s">
        <v>11353</v>
      </c>
      <c r="BB10981" s="164">
        <v>228.09899999999999</v>
      </c>
      <c r="BC10981" s="82">
        <f t="shared" si="188"/>
        <v>275.99978999999996</v>
      </c>
    </row>
    <row r="10982" spans="53:55" x14ac:dyDescent="0.25">
      <c r="BA10982" s="164" t="s">
        <v>11354</v>
      </c>
      <c r="BB10982" s="164">
        <v>142.81</v>
      </c>
      <c r="BC10982" s="82">
        <f t="shared" si="188"/>
        <v>172.80009999999999</v>
      </c>
    </row>
    <row r="10983" spans="53:55" x14ac:dyDescent="0.25">
      <c r="BA10983" s="164" t="s">
        <v>11355</v>
      </c>
      <c r="BB10983" s="164">
        <v>150.744</v>
      </c>
      <c r="BC10983" s="82">
        <f t="shared" si="188"/>
        <v>182.40024</v>
      </c>
    </row>
    <row r="10984" spans="53:55" x14ac:dyDescent="0.25">
      <c r="BA10984" s="164" t="s">
        <v>11356</v>
      </c>
      <c r="BB10984" s="164">
        <v>162.64500000000001</v>
      </c>
      <c r="BC10984" s="82">
        <f t="shared" si="188"/>
        <v>196.80045000000001</v>
      </c>
    </row>
    <row r="10985" spans="53:55" x14ac:dyDescent="0.25">
      <c r="BA10985" s="164" t="s">
        <v>11357</v>
      </c>
      <c r="BB10985" s="164">
        <v>168.595</v>
      </c>
      <c r="BC10985" s="82">
        <f t="shared" si="188"/>
        <v>203.99994999999998</v>
      </c>
    </row>
    <row r="10986" spans="53:55" x14ac:dyDescent="0.25">
      <c r="BA10986" s="164" t="s">
        <v>11358</v>
      </c>
      <c r="BB10986" s="164">
        <v>184.46299999999999</v>
      </c>
      <c r="BC10986" s="82">
        <f t="shared" si="188"/>
        <v>223.20022999999998</v>
      </c>
    </row>
    <row r="10987" spans="53:55" x14ac:dyDescent="0.25">
      <c r="BA10987" s="164" t="s">
        <v>11359</v>
      </c>
      <c r="BB10987" s="164">
        <v>192.39699999999999</v>
      </c>
      <c r="BC10987" s="82">
        <f t="shared" si="188"/>
        <v>232.80036999999999</v>
      </c>
    </row>
    <row r="10988" spans="53:55" x14ac:dyDescent="0.25">
      <c r="BA10988" s="164" t="s">
        <v>11360</v>
      </c>
      <c r="BB10988" s="164">
        <v>206.28100000000001</v>
      </c>
      <c r="BC10988" s="82">
        <f t="shared" si="188"/>
        <v>249.60001</v>
      </c>
    </row>
    <row r="10989" spans="53:55" x14ac:dyDescent="0.25">
      <c r="BA10989" s="164" t="s">
        <v>11361</v>
      </c>
      <c r="BB10989" s="164">
        <v>210.24799999999999</v>
      </c>
      <c r="BC10989" s="82">
        <f t="shared" si="188"/>
        <v>254.40007999999997</v>
      </c>
    </row>
    <row r="10990" spans="53:55" x14ac:dyDescent="0.25">
      <c r="BA10990" s="164" t="s">
        <v>11362</v>
      </c>
      <c r="BB10990" s="164">
        <v>228.09899999999999</v>
      </c>
      <c r="BC10990" s="82">
        <f t="shared" si="188"/>
        <v>275.99978999999996</v>
      </c>
    </row>
    <row r="10991" spans="53:55" x14ac:dyDescent="0.25">
      <c r="BA10991" s="164" t="s">
        <v>11363</v>
      </c>
      <c r="BB10991" s="164">
        <v>247.934</v>
      </c>
      <c r="BC10991" s="82">
        <f t="shared" si="188"/>
        <v>300.00013999999999</v>
      </c>
    </row>
    <row r="10992" spans="53:55" x14ac:dyDescent="0.25">
      <c r="BA10992" s="164" t="s">
        <v>11364</v>
      </c>
      <c r="BB10992" s="164">
        <v>269.75200000000001</v>
      </c>
      <c r="BC10992" s="82">
        <f t="shared" si="188"/>
        <v>326.39992000000001</v>
      </c>
    </row>
    <row r="10993" spans="53:55" x14ac:dyDescent="0.25">
      <c r="BA10993" s="164" t="s">
        <v>11365</v>
      </c>
      <c r="BB10993" s="164">
        <v>206.28100000000001</v>
      </c>
      <c r="BC10993" s="82">
        <f t="shared" si="188"/>
        <v>249.60001</v>
      </c>
    </row>
    <row r="10994" spans="53:55" x14ac:dyDescent="0.25">
      <c r="BA10994" s="164" t="s">
        <v>11366</v>
      </c>
      <c r="BB10994" s="164">
        <v>222.149</v>
      </c>
      <c r="BC10994" s="82">
        <f t="shared" si="188"/>
        <v>268.80029000000002</v>
      </c>
    </row>
    <row r="10995" spans="53:55" x14ac:dyDescent="0.25">
      <c r="BA10995" s="164" t="s">
        <v>11367</v>
      </c>
      <c r="BB10995" s="164">
        <v>253.88399999999999</v>
      </c>
      <c r="BC10995" s="82">
        <f t="shared" si="188"/>
        <v>307.19963999999999</v>
      </c>
    </row>
    <row r="10996" spans="53:55" x14ac:dyDescent="0.25">
      <c r="BA10996" s="164" t="s">
        <v>11368</v>
      </c>
      <c r="BB10996" s="164">
        <v>287.60300000000001</v>
      </c>
      <c r="BC10996" s="82">
        <f t="shared" si="188"/>
        <v>347.99963000000002</v>
      </c>
    </row>
    <row r="10997" spans="53:55" x14ac:dyDescent="0.25">
      <c r="BA10997" s="164" t="s">
        <v>11369</v>
      </c>
      <c r="BB10997" s="164">
        <v>311.40499999999997</v>
      </c>
      <c r="BC10997" s="82">
        <f t="shared" si="188"/>
        <v>376.80004999999994</v>
      </c>
    </row>
    <row r="10998" spans="53:55" x14ac:dyDescent="0.25">
      <c r="BA10998" s="164" t="s">
        <v>11370</v>
      </c>
      <c r="BB10998" s="164">
        <v>53.719000000000001</v>
      </c>
      <c r="BC10998" s="82">
        <f t="shared" si="188"/>
        <v>64.999989999999997</v>
      </c>
    </row>
    <row r="10999" spans="53:55" x14ac:dyDescent="0.25">
      <c r="BA10999" s="164" t="s">
        <v>11371</v>
      </c>
      <c r="BB10999" s="164">
        <v>49.587000000000003</v>
      </c>
      <c r="BC10999" s="82">
        <f t="shared" si="188"/>
        <v>60.00027</v>
      </c>
    </row>
    <row r="11000" spans="53:55" x14ac:dyDescent="0.25">
      <c r="BA11000" s="164" t="s">
        <v>11372</v>
      </c>
      <c r="BB11000" s="164">
        <v>12.397</v>
      </c>
      <c r="BC11000" s="82">
        <f t="shared" si="188"/>
        <v>15.00037</v>
      </c>
    </row>
    <row r="11001" spans="53:55" x14ac:dyDescent="0.25">
      <c r="BA11001" s="164" t="s">
        <v>11373</v>
      </c>
      <c r="BB11001" s="164">
        <v>16.529</v>
      </c>
      <c r="BC11001" s="82">
        <f t="shared" si="188"/>
        <v>20.00009</v>
      </c>
    </row>
    <row r="11002" spans="53:55" x14ac:dyDescent="0.25">
      <c r="BA11002" s="164" t="s">
        <v>11374</v>
      </c>
      <c r="BB11002" s="164">
        <v>16.529</v>
      </c>
      <c r="BC11002" s="82">
        <f t="shared" si="188"/>
        <v>20.00009</v>
      </c>
    </row>
    <row r="11003" spans="53:55" x14ac:dyDescent="0.25">
      <c r="BA11003" s="164" t="s">
        <v>11375</v>
      </c>
      <c r="BB11003" s="164">
        <v>16.529</v>
      </c>
      <c r="BC11003" s="82">
        <f t="shared" si="188"/>
        <v>20.00009</v>
      </c>
    </row>
    <row r="11004" spans="53:55" x14ac:dyDescent="0.25">
      <c r="BA11004" s="164" t="s">
        <v>11376</v>
      </c>
      <c r="BB11004" s="164">
        <v>16.529</v>
      </c>
      <c r="BC11004" s="82">
        <f t="shared" si="188"/>
        <v>20.00009</v>
      </c>
    </row>
    <row r="11005" spans="53:55" x14ac:dyDescent="0.25">
      <c r="BA11005" s="164" t="s">
        <v>11377</v>
      </c>
      <c r="BB11005" s="164">
        <v>28.925999999999998</v>
      </c>
      <c r="BC11005" s="82">
        <f t="shared" si="188"/>
        <v>35.000459999999997</v>
      </c>
    </row>
    <row r="11006" spans="53:55" x14ac:dyDescent="0.25">
      <c r="BA11006" s="164" t="s">
        <v>11378</v>
      </c>
      <c r="BB11006" s="164">
        <v>28.925999999999998</v>
      </c>
      <c r="BC11006" s="82">
        <f t="shared" si="188"/>
        <v>35.000459999999997</v>
      </c>
    </row>
    <row r="11007" spans="53:55" x14ac:dyDescent="0.25">
      <c r="BA11007" s="164" t="s">
        <v>11379</v>
      </c>
      <c r="BB11007" s="164">
        <v>28.925999999999998</v>
      </c>
      <c r="BC11007" s="82">
        <f t="shared" si="188"/>
        <v>35.000459999999997</v>
      </c>
    </row>
    <row r="11008" spans="53:55" x14ac:dyDescent="0.25">
      <c r="BA11008" s="164" t="s">
        <v>11380</v>
      </c>
      <c r="BB11008" s="164">
        <v>53.719000000000001</v>
      </c>
      <c r="BC11008" s="82">
        <f t="shared" si="188"/>
        <v>64.999989999999997</v>
      </c>
    </row>
    <row r="11009" spans="53:55" x14ac:dyDescent="0.25">
      <c r="BA11009" s="164" t="s">
        <v>11381</v>
      </c>
      <c r="BB11009" s="164">
        <v>103.306</v>
      </c>
      <c r="BC11009" s="82">
        <f t="shared" si="188"/>
        <v>125.00026</v>
      </c>
    </row>
    <row r="11010" spans="53:55" x14ac:dyDescent="0.25">
      <c r="BA11010" s="164" t="s">
        <v>11382</v>
      </c>
      <c r="BB11010" s="164">
        <v>37.19</v>
      </c>
      <c r="BC11010" s="82">
        <f t="shared" si="188"/>
        <v>44.999899999999997</v>
      </c>
    </row>
    <row r="11011" spans="53:55" x14ac:dyDescent="0.25">
      <c r="BA11011" s="164" t="s">
        <v>11383</v>
      </c>
      <c r="BB11011" s="164">
        <v>45.454999999999998</v>
      </c>
      <c r="BC11011" s="82">
        <f t="shared" ref="BC11011:BC11074" si="189">BB11011*1.21</f>
        <v>55.000549999999997</v>
      </c>
    </row>
    <row r="11012" spans="53:55" x14ac:dyDescent="0.25">
      <c r="BA11012" s="164" t="s">
        <v>11384</v>
      </c>
      <c r="BB11012" s="164">
        <v>53.719000000000001</v>
      </c>
      <c r="BC11012" s="82">
        <f t="shared" si="189"/>
        <v>64.999989999999997</v>
      </c>
    </row>
    <row r="11013" spans="53:55" x14ac:dyDescent="0.25">
      <c r="BA11013" s="164" t="s">
        <v>11385</v>
      </c>
      <c r="BB11013" s="164">
        <v>33.06</v>
      </c>
      <c r="BC11013" s="82">
        <f t="shared" si="189"/>
        <v>40.002600000000001</v>
      </c>
    </row>
    <row r="11014" spans="53:55" x14ac:dyDescent="0.25">
      <c r="BA11014" s="164" t="s">
        <v>11386</v>
      </c>
      <c r="BB11014" s="164">
        <v>70.25</v>
      </c>
      <c r="BC11014" s="82">
        <f t="shared" si="189"/>
        <v>85.002499999999998</v>
      </c>
    </row>
    <row r="11015" spans="53:55" x14ac:dyDescent="0.25">
      <c r="BA11015" s="164" t="s">
        <v>11387</v>
      </c>
      <c r="BB11015" s="164">
        <v>130.57900000000001</v>
      </c>
      <c r="BC11015" s="82">
        <f t="shared" si="189"/>
        <v>158.00059000000002</v>
      </c>
    </row>
    <row r="11016" spans="53:55" x14ac:dyDescent="0.25">
      <c r="BA11016" s="164" t="s">
        <v>11388</v>
      </c>
      <c r="BB11016" s="164">
        <v>10.744</v>
      </c>
      <c r="BC11016" s="82">
        <f t="shared" si="189"/>
        <v>13.00024</v>
      </c>
    </row>
    <row r="11017" spans="53:55" x14ac:dyDescent="0.25">
      <c r="BA11017" s="164" t="s">
        <v>11389</v>
      </c>
      <c r="BB11017" s="164">
        <v>5.7850000000000001</v>
      </c>
      <c r="BC11017" s="82">
        <f t="shared" si="189"/>
        <v>6.9998500000000003</v>
      </c>
    </row>
    <row r="11018" spans="53:55" x14ac:dyDescent="0.25">
      <c r="BA11018" s="164" t="s">
        <v>11390</v>
      </c>
      <c r="BB11018" s="164">
        <v>5.7850000000000001</v>
      </c>
      <c r="BC11018" s="82">
        <f t="shared" si="189"/>
        <v>6.9998500000000003</v>
      </c>
    </row>
    <row r="11019" spans="53:55" x14ac:dyDescent="0.25">
      <c r="BA11019" s="164" t="s">
        <v>11391</v>
      </c>
      <c r="BB11019" s="164">
        <v>7.4379999999999997</v>
      </c>
      <c r="BC11019" s="82">
        <f t="shared" si="189"/>
        <v>8.999979999999999</v>
      </c>
    </row>
    <row r="11020" spans="53:55" x14ac:dyDescent="0.25">
      <c r="BA11020" s="164" t="s">
        <v>11392</v>
      </c>
      <c r="BB11020" s="164">
        <v>14.875999999999999</v>
      </c>
      <c r="BC11020" s="82">
        <f t="shared" si="189"/>
        <v>17.999959999999998</v>
      </c>
    </row>
    <row r="11021" spans="53:55" x14ac:dyDescent="0.25">
      <c r="BA11021" s="164" t="s">
        <v>11393</v>
      </c>
      <c r="BB11021" s="164">
        <v>8.2639999999999993</v>
      </c>
      <c r="BC11021" s="82">
        <f t="shared" si="189"/>
        <v>9.9994399999999981</v>
      </c>
    </row>
    <row r="11022" spans="53:55" x14ac:dyDescent="0.25">
      <c r="BA11022" s="164" t="s">
        <v>11394</v>
      </c>
      <c r="BB11022" s="164">
        <v>10.33</v>
      </c>
      <c r="BC11022" s="82">
        <f t="shared" si="189"/>
        <v>12.4993</v>
      </c>
    </row>
    <row r="11023" spans="53:55" x14ac:dyDescent="0.25">
      <c r="BA11023" s="164" t="s">
        <v>11395</v>
      </c>
      <c r="BB11023" s="164">
        <v>12.397</v>
      </c>
      <c r="BC11023" s="82">
        <f t="shared" si="189"/>
        <v>15.00037</v>
      </c>
    </row>
    <row r="11024" spans="53:55" x14ac:dyDescent="0.25">
      <c r="BA11024" s="164" t="s">
        <v>11396</v>
      </c>
      <c r="BB11024" s="164">
        <v>24.792999999999999</v>
      </c>
      <c r="BC11024" s="82">
        <f t="shared" si="189"/>
        <v>29.999529999999996</v>
      </c>
    </row>
    <row r="11025" spans="53:55" x14ac:dyDescent="0.25">
      <c r="BA11025" s="164" t="s">
        <v>11397</v>
      </c>
      <c r="BB11025" s="164">
        <v>12.4</v>
      </c>
      <c r="BC11025" s="82">
        <f t="shared" si="189"/>
        <v>15.004</v>
      </c>
    </row>
    <row r="11026" spans="53:55" x14ac:dyDescent="0.25">
      <c r="BA11026" s="164" t="s">
        <v>11398</v>
      </c>
      <c r="BB11026" s="164">
        <v>12.4</v>
      </c>
      <c r="BC11026" s="82">
        <f t="shared" si="189"/>
        <v>15.004</v>
      </c>
    </row>
    <row r="11027" spans="53:55" x14ac:dyDescent="0.25">
      <c r="BA11027" s="164" t="s">
        <v>11399</v>
      </c>
      <c r="BB11027" s="164">
        <v>81.819999999999993</v>
      </c>
      <c r="BC11027" s="82">
        <f t="shared" si="189"/>
        <v>99.002199999999988</v>
      </c>
    </row>
    <row r="11028" spans="53:55" x14ac:dyDescent="0.25">
      <c r="BA11028" s="164" t="s">
        <v>11400</v>
      </c>
      <c r="BB11028" s="164">
        <v>14.875999999999999</v>
      </c>
      <c r="BC11028" s="82">
        <f t="shared" si="189"/>
        <v>17.999959999999998</v>
      </c>
    </row>
    <row r="11029" spans="53:55" x14ac:dyDescent="0.25">
      <c r="BA11029" s="164" t="s">
        <v>11401</v>
      </c>
      <c r="BB11029" s="164">
        <v>9.92</v>
      </c>
      <c r="BC11029" s="82">
        <f t="shared" si="189"/>
        <v>12.0032</v>
      </c>
    </row>
    <row r="11030" spans="53:55" x14ac:dyDescent="0.25">
      <c r="BA11030" s="164" t="s">
        <v>11402</v>
      </c>
      <c r="BB11030" s="164">
        <v>9.92</v>
      </c>
      <c r="BC11030" s="82">
        <f t="shared" si="189"/>
        <v>12.0032</v>
      </c>
    </row>
    <row r="11031" spans="53:55" x14ac:dyDescent="0.25">
      <c r="BA11031" s="164" t="s">
        <v>11403</v>
      </c>
      <c r="BB11031" s="164">
        <v>9.92</v>
      </c>
      <c r="BC11031" s="82">
        <f t="shared" si="189"/>
        <v>12.0032</v>
      </c>
    </row>
    <row r="11032" spans="53:55" x14ac:dyDescent="0.25">
      <c r="BA11032" s="164" t="s">
        <v>11404</v>
      </c>
      <c r="BB11032" s="164">
        <v>73.55</v>
      </c>
      <c r="BC11032" s="82">
        <f t="shared" si="189"/>
        <v>88.995499999999993</v>
      </c>
    </row>
    <row r="11033" spans="53:55" x14ac:dyDescent="0.25">
      <c r="BA11033" s="164" t="s">
        <v>11405</v>
      </c>
      <c r="BB11033" s="164">
        <v>9.92</v>
      </c>
      <c r="BC11033" s="82">
        <f t="shared" si="189"/>
        <v>12.0032</v>
      </c>
    </row>
    <row r="11034" spans="53:55" x14ac:dyDescent="0.25">
      <c r="BA11034" s="164" t="s">
        <v>11406</v>
      </c>
      <c r="BB11034" s="164">
        <v>78.510000000000005</v>
      </c>
      <c r="BC11034" s="82">
        <f t="shared" si="189"/>
        <v>94.997100000000003</v>
      </c>
    </row>
    <row r="11035" spans="53:55" x14ac:dyDescent="0.25">
      <c r="BA11035" s="164" t="s">
        <v>11407</v>
      </c>
      <c r="BB11035" s="164">
        <v>90.909000000000006</v>
      </c>
      <c r="BC11035" s="82">
        <f t="shared" si="189"/>
        <v>109.99989000000001</v>
      </c>
    </row>
    <row r="11036" spans="53:55" x14ac:dyDescent="0.25">
      <c r="BA11036" s="164" t="s">
        <v>11408</v>
      </c>
      <c r="BB11036" s="164">
        <v>78.512</v>
      </c>
      <c r="BC11036" s="82">
        <f t="shared" si="189"/>
        <v>94.999520000000004</v>
      </c>
    </row>
    <row r="11037" spans="53:55" x14ac:dyDescent="0.25">
      <c r="BA11037" s="164" t="s">
        <v>11409</v>
      </c>
      <c r="BB11037" s="164">
        <v>78.512</v>
      </c>
      <c r="BC11037" s="82">
        <f t="shared" si="189"/>
        <v>94.999520000000004</v>
      </c>
    </row>
    <row r="11038" spans="53:55" x14ac:dyDescent="0.25">
      <c r="BA11038" s="164" t="s">
        <v>11410</v>
      </c>
      <c r="BB11038" s="164">
        <v>33.06</v>
      </c>
      <c r="BC11038" s="82">
        <f t="shared" si="189"/>
        <v>40.002600000000001</v>
      </c>
    </row>
    <row r="11039" spans="53:55" x14ac:dyDescent="0.25">
      <c r="BA11039" s="164" t="s">
        <v>11411</v>
      </c>
      <c r="BB11039" s="164">
        <v>33.06</v>
      </c>
      <c r="BC11039" s="82">
        <f t="shared" si="189"/>
        <v>40.002600000000001</v>
      </c>
    </row>
    <row r="11040" spans="53:55" x14ac:dyDescent="0.25">
      <c r="BA11040" s="164" t="s">
        <v>11412</v>
      </c>
      <c r="BB11040" s="164">
        <v>33.06</v>
      </c>
      <c r="BC11040" s="82">
        <f t="shared" si="189"/>
        <v>40.002600000000001</v>
      </c>
    </row>
    <row r="11041" spans="53:55" x14ac:dyDescent="0.25">
      <c r="BA11041" s="164" t="s">
        <v>11413</v>
      </c>
      <c r="BB11041" s="164">
        <v>49.59</v>
      </c>
      <c r="BC11041" s="82">
        <f t="shared" si="189"/>
        <v>60.003900000000002</v>
      </c>
    </row>
    <row r="11042" spans="53:55" x14ac:dyDescent="0.25">
      <c r="BA11042" s="164" t="s">
        <v>11413</v>
      </c>
      <c r="BB11042" s="164">
        <v>90</v>
      </c>
      <c r="BC11042" s="82">
        <f t="shared" si="189"/>
        <v>108.89999999999999</v>
      </c>
    </row>
    <row r="11043" spans="53:55" x14ac:dyDescent="0.25">
      <c r="BA11043" s="164" t="s">
        <v>11414</v>
      </c>
      <c r="BB11043" s="164">
        <v>90</v>
      </c>
      <c r="BC11043" s="82">
        <f t="shared" si="189"/>
        <v>108.89999999999999</v>
      </c>
    </row>
    <row r="11044" spans="53:55" x14ac:dyDescent="0.25">
      <c r="BA11044" s="164" t="s">
        <v>11415</v>
      </c>
      <c r="BB11044" s="164">
        <v>90.03</v>
      </c>
      <c r="BC11044" s="82">
        <f t="shared" si="189"/>
        <v>108.9363</v>
      </c>
    </row>
    <row r="11045" spans="53:55" x14ac:dyDescent="0.25">
      <c r="BA11045" s="164" t="s">
        <v>11416</v>
      </c>
      <c r="BB11045" s="164">
        <v>33.06</v>
      </c>
      <c r="BC11045" s="82">
        <f t="shared" si="189"/>
        <v>40.002600000000001</v>
      </c>
    </row>
    <row r="11046" spans="53:55" x14ac:dyDescent="0.25">
      <c r="BA11046" s="164" t="s">
        <v>11417</v>
      </c>
      <c r="BB11046" s="164">
        <v>289.26</v>
      </c>
      <c r="BC11046" s="82">
        <f t="shared" si="189"/>
        <v>350.00459999999998</v>
      </c>
    </row>
    <row r="11047" spans="53:55" x14ac:dyDescent="0.25">
      <c r="BA11047" s="164" t="s">
        <v>11418</v>
      </c>
      <c r="BB11047" s="164">
        <v>404.96</v>
      </c>
      <c r="BC11047" s="82">
        <f t="shared" si="189"/>
        <v>490.00159999999994</v>
      </c>
    </row>
    <row r="11048" spans="53:55" x14ac:dyDescent="0.25">
      <c r="BA11048" s="164" t="s">
        <v>11419</v>
      </c>
      <c r="BB11048" s="164">
        <v>206.61199999999999</v>
      </c>
      <c r="BC11048" s="82">
        <f t="shared" si="189"/>
        <v>250.00051999999999</v>
      </c>
    </row>
    <row r="11049" spans="53:55" x14ac:dyDescent="0.25">
      <c r="BA11049" s="164" t="s">
        <v>11420</v>
      </c>
      <c r="BB11049" s="164">
        <v>289.26</v>
      </c>
      <c r="BC11049" s="82">
        <f t="shared" si="189"/>
        <v>350.00459999999998</v>
      </c>
    </row>
    <row r="11050" spans="53:55" x14ac:dyDescent="0.25">
      <c r="BA11050" s="164" t="s">
        <v>11421</v>
      </c>
      <c r="BB11050" s="164">
        <v>206.61199999999999</v>
      </c>
      <c r="BC11050" s="82">
        <f t="shared" si="189"/>
        <v>250.00051999999999</v>
      </c>
    </row>
    <row r="11051" spans="53:55" x14ac:dyDescent="0.25">
      <c r="BA11051" s="164" t="s">
        <v>11422</v>
      </c>
      <c r="BB11051" s="164">
        <v>61.982999999999997</v>
      </c>
      <c r="BC11051" s="82">
        <f t="shared" si="189"/>
        <v>74.99942999999999</v>
      </c>
    </row>
    <row r="11052" spans="53:55" x14ac:dyDescent="0.25">
      <c r="BA11052" s="164" t="s">
        <v>11423</v>
      </c>
      <c r="BB11052" s="164">
        <v>404.96</v>
      </c>
      <c r="BC11052" s="82">
        <f t="shared" si="189"/>
        <v>490.00159999999994</v>
      </c>
    </row>
    <row r="11053" spans="53:55" x14ac:dyDescent="0.25">
      <c r="BA11053" s="164" t="s">
        <v>11424</v>
      </c>
      <c r="BB11053" s="164">
        <v>4686</v>
      </c>
      <c r="BC11053" s="82">
        <f t="shared" si="189"/>
        <v>5670.0599999999995</v>
      </c>
    </row>
    <row r="11054" spans="53:55" x14ac:dyDescent="0.25">
      <c r="BA11054" s="164" t="s">
        <v>11425</v>
      </c>
      <c r="BB11054" s="164">
        <v>19.835000000000001</v>
      </c>
      <c r="BC11054" s="82">
        <f t="shared" si="189"/>
        <v>24.000350000000001</v>
      </c>
    </row>
    <row r="11055" spans="53:55" x14ac:dyDescent="0.25">
      <c r="BA11055" s="164" t="s">
        <v>11426</v>
      </c>
      <c r="BB11055" s="164">
        <v>29.751999999999999</v>
      </c>
      <c r="BC11055" s="82">
        <f t="shared" si="189"/>
        <v>35.999919999999996</v>
      </c>
    </row>
    <row r="11056" spans="53:55" x14ac:dyDescent="0.25">
      <c r="BA11056" s="164" t="s">
        <v>11427</v>
      </c>
      <c r="BB11056" s="164">
        <v>29.751999999999999</v>
      </c>
      <c r="BC11056" s="82">
        <f t="shared" si="189"/>
        <v>35.999919999999996</v>
      </c>
    </row>
    <row r="11057" spans="53:55" x14ac:dyDescent="0.25">
      <c r="BA11057" s="164" t="s">
        <v>11428</v>
      </c>
      <c r="BB11057" s="164">
        <v>26.446000000000002</v>
      </c>
      <c r="BC11057" s="82">
        <f t="shared" si="189"/>
        <v>31.999660000000002</v>
      </c>
    </row>
    <row r="11058" spans="53:55" x14ac:dyDescent="0.25">
      <c r="BA11058" s="164" t="s">
        <v>11429</v>
      </c>
      <c r="BB11058" s="164">
        <v>20.66</v>
      </c>
      <c r="BC11058" s="82">
        <f t="shared" si="189"/>
        <v>24.9986</v>
      </c>
    </row>
    <row r="11059" spans="53:55" x14ac:dyDescent="0.25">
      <c r="BA11059" s="164" t="s">
        <v>11430</v>
      </c>
      <c r="BB11059" s="164">
        <v>8.26</v>
      </c>
      <c r="BC11059" s="82">
        <f t="shared" si="189"/>
        <v>9.9946000000000002</v>
      </c>
    </row>
    <row r="11060" spans="53:55" x14ac:dyDescent="0.25">
      <c r="BA11060" s="164" t="s">
        <v>11431</v>
      </c>
      <c r="BB11060" s="164">
        <v>6.1980000000000004</v>
      </c>
      <c r="BC11060" s="82">
        <f t="shared" si="189"/>
        <v>7.4995799999999999</v>
      </c>
    </row>
    <row r="11061" spans="53:55" x14ac:dyDescent="0.25">
      <c r="BA11061" s="164" t="s">
        <v>11432</v>
      </c>
      <c r="BB11061" s="164">
        <v>1107.4380000000001</v>
      </c>
      <c r="BC11061" s="82">
        <f t="shared" si="189"/>
        <v>1339.9999800000001</v>
      </c>
    </row>
    <row r="11062" spans="53:55" x14ac:dyDescent="0.25">
      <c r="BA11062" s="164" t="s">
        <v>11433</v>
      </c>
      <c r="BB11062" s="164">
        <v>340.49599999999998</v>
      </c>
      <c r="BC11062" s="82">
        <f t="shared" si="189"/>
        <v>412.00015999999994</v>
      </c>
    </row>
    <row r="11063" spans="53:55" x14ac:dyDescent="0.25">
      <c r="BA11063" s="164" t="s">
        <v>11434</v>
      </c>
      <c r="BB11063" s="164">
        <v>525.62</v>
      </c>
      <c r="BC11063" s="82">
        <f t="shared" si="189"/>
        <v>636.00019999999995</v>
      </c>
    </row>
    <row r="11064" spans="53:55" x14ac:dyDescent="0.25">
      <c r="BA11064" s="164" t="s">
        <v>11435</v>
      </c>
      <c r="BB11064" s="164">
        <v>41.322000000000003</v>
      </c>
      <c r="BC11064" s="82">
        <f t="shared" si="189"/>
        <v>49.99962</v>
      </c>
    </row>
    <row r="11065" spans="53:55" x14ac:dyDescent="0.25">
      <c r="BA11065" s="164" t="s">
        <v>11436</v>
      </c>
      <c r="BB11065" s="164">
        <v>123.967</v>
      </c>
      <c r="BC11065" s="82">
        <f t="shared" si="189"/>
        <v>150.00006999999999</v>
      </c>
    </row>
    <row r="11066" spans="53:55" x14ac:dyDescent="0.25">
      <c r="BA11066" s="164" t="s">
        <v>11437</v>
      </c>
      <c r="BB11066" s="164">
        <v>100</v>
      </c>
      <c r="BC11066" s="82">
        <f t="shared" si="189"/>
        <v>121</v>
      </c>
    </row>
    <row r="11067" spans="53:55" x14ac:dyDescent="0.25">
      <c r="BA11067" s="164" t="s">
        <v>11438</v>
      </c>
      <c r="BB11067" s="164">
        <v>100</v>
      </c>
      <c r="BC11067" s="82">
        <f t="shared" si="189"/>
        <v>121</v>
      </c>
    </row>
    <row r="11068" spans="53:55" x14ac:dyDescent="0.25">
      <c r="BA11068" s="164" t="s">
        <v>11439</v>
      </c>
      <c r="BB11068" s="164">
        <v>50</v>
      </c>
      <c r="BC11068" s="82">
        <f t="shared" si="189"/>
        <v>60.5</v>
      </c>
    </row>
    <row r="11069" spans="53:55" x14ac:dyDescent="0.25">
      <c r="BA11069" s="164" t="s">
        <v>11440</v>
      </c>
      <c r="BB11069" s="164">
        <v>50</v>
      </c>
      <c r="BC11069" s="82">
        <f t="shared" si="189"/>
        <v>60.5</v>
      </c>
    </row>
    <row r="11070" spans="53:55" x14ac:dyDescent="0.25">
      <c r="BA11070" s="164" t="s">
        <v>11441</v>
      </c>
      <c r="BB11070" s="164">
        <v>784.298</v>
      </c>
      <c r="BC11070" s="82">
        <f t="shared" si="189"/>
        <v>949.00058000000001</v>
      </c>
    </row>
    <row r="11071" spans="53:55" x14ac:dyDescent="0.25">
      <c r="BA11071" s="164" t="s">
        <v>11442</v>
      </c>
      <c r="BB11071" s="164">
        <v>702.47900000000004</v>
      </c>
      <c r="BC11071" s="82">
        <f t="shared" si="189"/>
        <v>849.99959000000001</v>
      </c>
    </row>
    <row r="11072" spans="53:55" x14ac:dyDescent="0.25">
      <c r="BA11072" s="164" t="s">
        <v>11443</v>
      </c>
      <c r="BB11072" s="164">
        <v>702.47900000000004</v>
      </c>
      <c r="BC11072" s="82">
        <f t="shared" si="189"/>
        <v>849.99959000000001</v>
      </c>
    </row>
    <row r="11073" spans="53:55" x14ac:dyDescent="0.25">
      <c r="BA11073" s="164" t="s">
        <v>11444</v>
      </c>
      <c r="BB11073" s="164">
        <v>537.19000000000005</v>
      </c>
      <c r="BC11073" s="82">
        <f t="shared" si="189"/>
        <v>649.99990000000003</v>
      </c>
    </row>
    <row r="11074" spans="53:55" x14ac:dyDescent="0.25">
      <c r="BA11074" s="164" t="s">
        <v>11445</v>
      </c>
      <c r="BB11074" s="164">
        <v>619.83500000000004</v>
      </c>
      <c r="BC11074" s="82">
        <f t="shared" si="189"/>
        <v>750.00035000000003</v>
      </c>
    </row>
    <row r="11075" spans="53:55" x14ac:dyDescent="0.25">
      <c r="BA11075" s="164" t="s">
        <v>11446</v>
      </c>
      <c r="BB11075" s="164">
        <v>39.256</v>
      </c>
      <c r="BC11075" s="82">
        <f t="shared" ref="BC11075:BC11138" si="190">BB11075*1.21</f>
        <v>47.499760000000002</v>
      </c>
    </row>
    <row r="11076" spans="53:55" x14ac:dyDescent="0.25">
      <c r="BA11076" s="164" t="s">
        <v>11447</v>
      </c>
      <c r="BB11076" s="164">
        <v>22.727</v>
      </c>
      <c r="BC11076" s="82">
        <f t="shared" si="190"/>
        <v>27.499669999999998</v>
      </c>
    </row>
    <row r="11077" spans="53:55" x14ac:dyDescent="0.25">
      <c r="BA11077" s="164" t="s">
        <v>11448</v>
      </c>
      <c r="BB11077" s="164">
        <v>55.784999999999997</v>
      </c>
      <c r="BC11077" s="82">
        <f t="shared" si="190"/>
        <v>67.499849999999995</v>
      </c>
    </row>
    <row r="11078" spans="53:55" x14ac:dyDescent="0.25">
      <c r="BA11078" s="164" t="s">
        <v>11449</v>
      </c>
      <c r="BB11078" s="164">
        <v>75.206999999999994</v>
      </c>
      <c r="BC11078" s="82">
        <f t="shared" si="190"/>
        <v>91.000469999999993</v>
      </c>
    </row>
    <row r="11079" spans="53:55" x14ac:dyDescent="0.25">
      <c r="BA11079" s="164" t="s">
        <v>11450</v>
      </c>
      <c r="BB11079" s="164">
        <v>84.298000000000002</v>
      </c>
      <c r="BC11079" s="82">
        <f t="shared" si="190"/>
        <v>102.00058</v>
      </c>
    </row>
    <row r="11080" spans="53:55" x14ac:dyDescent="0.25">
      <c r="BA11080" s="164" t="s">
        <v>11451</v>
      </c>
      <c r="BB11080" s="164">
        <v>109.917</v>
      </c>
      <c r="BC11080" s="82">
        <f t="shared" si="190"/>
        <v>132.99957000000001</v>
      </c>
    </row>
    <row r="11081" spans="53:55" x14ac:dyDescent="0.25">
      <c r="BA11081" s="164" t="s">
        <v>11452</v>
      </c>
      <c r="BB11081" s="164">
        <v>58.677999999999997</v>
      </c>
      <c r="BC11081" s="82">
        <f t="shared" si="190"/>
        <v>71.000379999999993</v>
      </c>
    </row>
    <row r="11082" spans="53:55" x14ac:dyDescent="0.25">
      <c r="BA11082" s="164" t="s">
        <v>11453</v>
      </c>
      <c r="BB11082" s="164">
        <v>83.471000000000004</v>
      </c>
      <c r="BC11082" s="82">
        <f t="shared" si="190"/>
        <v>100.99991</v>
      </c>
    </row>
    <row r="11083" spans="53:55" x14ac:dyDescent="0.25">
      <c r="BA11083" s="164" t="s">
        <v>11454</v>
      </c>
      <c r="BB11083" s="164">
        <v>59.503999999999998</v>
      </c>
      <c r="BC11083" s="82">
        <f t="shared" si="190"/>
        <v>71.999839999999992</v>
      </c>
    </row>
    <row r="11084" spans="53:55" x14ac:dyDescent="0.25">
      <c r="BA11084" s="164" t="s">
        <v>11455</v>
      </c>
      <c r="BB11084" s="164">
        <v>107.438</v>
      </c>
      <c r="BC11084" s="82">
        <f t="shared" si="190"/>
        <v>129.99997999999999</v>
      </c>
    </row>
    <row r="11085" spans="53:55" x14ac:dyDescent="0.25">
      <c r="BA11085" s="164" t="s">
        <v>11456</v>
      </c>
      <c r="BB11085" s="164">
        <v>166.529</v>
      </c>
      <c r="BC11085" s="82">
        <f t="shared" si="190"/>
        <v>201.50009</v>
      </c>
    </row>
    <row r="11086" spans="53:55" x14ac:dyDescent="0.25">
      <c r="BA11086" s="164" t="s">
        <v>11457</v>
      </c>
      <c r="BB11086" s="164">
        <v>58.677999999999997</v>
      </c>
      <c r="BC11086" s="82">
        <f t="shared" si="190"/>
        <v>71.000379999999993</v>
      </c>
    </row>
    <row r="11087" spans="53:55" x14ac:dyDescent="0.25">
      <c r="BA11087" s="164" t="s">
        <v>11458</v>
      </c>
      <c r="BB11087" s="164">
        <v>58.677999999999997</v>
      </c>
      <c r="BC11087" s="82">
        <f t="shared" si="190"/>
        <v>71.000379999999993</v>
      </c>
    </row>
    <row r="11088" spans="53:55" x14ac:dyDescent="0.25">
      <c r="BA11088" s="164" t="s">
        <v>11459</v>
      </c>
      <c r="BB11088" s="164">
        <v>23.14</v>
      </c>
      <c r="BC11088" s="82">
        <f t="shared" si="190"/>
        <v>27.999400000000001</v>
      </c>
    </row>
    <row r="11089" spans="53:55" x14ac:dyDescent="0.25">
      <c r="BA11089" s="164" t="s">
        <v>11460</v>
      </c>
      <c r="BB11089" s="164">
        <v>37.18</v>
      </c>
      <c r="BC11089" s="82">
        <f t="shared" si="190"/>
        <v>44.9878</v>
      </c>
    </row>
    <row r="11090" spans="53:55" x14ac:dyDescent="0.25">
      <c r="BA11090" s="164" t="s">
        <v>11461</v>
      </c>
      <c r="BB11090" s="164">
        <v>10.744</v>
      </c>
      <c r="BC11090" s="82">
        <f t="shared" si="190"/>
        <v>13.00024</v>
      </c>
    </row>
    <row r="11091" spans="53:55" x14ac:dyDescent="0.25">
      <c r="BA11091" s="164" t="s">
        <v>11462</v>
      </c>
      <c r="BB11091" s="164">
        <v>66.116</v>
      </c>
      <c r="BC11091" s="82">
        <f t="shared" si="190"/>
        <v>80.000360000000001</v>
      </c>
    </row>
    <row r="11092" spans="53:55" x14ac:dyDescent="0.25">
      <c r="BA11092" s="164" t="s">
        <v>11463</v>
      </c>
      <c r="BB11092" s="164">
        <v>41.32</v>
      </c>
      <c r="BC11092" s="82">
        <f t="shared" si="190"/>
        <v>49.997199999999999</v>
      </c>
    </row>
    <row r="11093" spans="53:55" x14ac:dyDescent="0.25">
      <c r="BA11093" s="164" t="s">
        <v>11464</v>
      </c>
      <c r="BB11093" s="164">
        <v>15.702</v>
      </c>
      <c r="BC11093" s="82">
        <f t="shared" si="190"/>
        <v>18.999420000000001</v>
      </c>
    </row>
    <row r="11094" spans="53:55" x14ac:dyDescent="0.25">
      <c r="BA11094" s="164" t="s">
        <v>11465</v>
      </c>
      <c r="BB11094" s="164">
        <v>66.03</v>
      </c>
      <c r="BC11094" s="82">
        <f t="shared" si="190"/>
        <v>79.896299999999997</v>
      </c>
    </row>
    <row r="11095" spans="53:55" x14ac:dyDescent="0.25">
      <c r="BA11095" s="164" t="s">
        <v>11466</v>
      </c>
      <c r="BB11095" s="164">
        <v>52.89</v>
      </c>
      <c r="BC11095" s="82">
        <f t="shared" si="190"/>
        <v>63.996899999999997</v>
      </c>
    </row>
    <row r="11096" spans="53:55" x14ac:dyDescent="0.25">
      <c r="BA11096" s="164" t="s">
        <v>11467</v>
      </c>
      <c r="BB11096" s="164">
        <v>491.73599999999999</v>
      </c>
      <c r="BC11096" s="82">
        <f t="shared" si="190"/>
        <v>595.00055999999995</v>
      </c>
    </row>
    <row r="11097" spans="53:55" x14ac:dyDescent="0.25">
      <c r="BA11097" s="164" t="s">
        <v>11468</v>
      </c>
      <c r="BB11097" s="164">
        <v>46.198</v>
      </c>
      <c r="BC11097" s="82">
        <f t="shared" si="190"/>
        <v>55.89958</v>
      </c>
    </row>
    <row r="11098" spans="53:55" x14ac:dyDescent="0.25">
      <c r="BA11098" s="164" t="s">
        <v>11469</v>
      </c>
      <c r="BB11098" s="164">
        <v>12.4</v>
      </c>
      <c r="BC11098" s="82">
        <f t="shared" si="190"/>
        <v>15.004</v>
      </c>
    </row>
    <row r="11099" spans="53:55" x14ac:dyDescent="0.25">
      <c r="BA11099" s="164" t="s">
        <v>11470</v>
      </c>
      <c r="BB11099" s="164">
        <v>66.12</v>
      </c>
      <c r="BC11099" s="82">
        <f t="shared" si="190"/>
        <v>80.005200000000002</v>
      </c>
    </row>
    <row r="11100" spans="53:55" x14ac:dyDescent="0.25">
      <c r="BA11100" s="164" t="s">
        <v>11471</v>
      </c>
      <c r="BB11100" s="164">
        <v>66.073999999999998</v>
      </c>
      <c r="BC11100" s="82">
        <f t="shared" si="190"/>
        <v>79.949539999999999</v>
      </c>
    </row>
    <row r="11101" spans="53:55" x14ac:dyDescent="0.25">
      <c r="BA11101" s="164" t="s">
        <v>11472</v>
      </c>
      <c r="BB11101" s="164">
        <v>37.19</v>
      </c>
      <c r="BC11101" s="82">
        <f t="shared" si="190"/>
        <v>44.999899999999997</v>
      </c>
    </row>
    <row r="11102" spans="53:55" x14ac:dyDescent="0.25">
      <c r="BA11102" s="164" t="s">
        <v>11473</v>
      </c>
      <c r="BB11102" s="164">
        <v>37.19</v>
      </c>
      <c r="BC11102" s="82">
        <f t="shared" si="190"/>
        <v>44.999899999999997</v>
      </c>
    </row>
    <row r="11103" spans="53:55" x14ac:dyDescent="0.25">
      <c r="BA11103" s="164" t="s">
        <v>11474</v>
      </c>
      <c r="BB11103" s="164">
        <v>32.229999999999997</v>
      </c>
      <c r="BC11103" s="82">
        <f t="shared" si="190"/>
        <v>38.998299999999993</v>
      </c>
    </row>
    <row r="11104" spans="53:55" x14ac:dyDescent="0.25">
      <c r="BA11104" s="164" t="s">
        <v>11475</v>
      </c>
      <c r="BB11104" s="164">
        <v>23.966999999999999</v>
      </c>
      <c r="BC11104" s="82">
        <f t="shared" si="190"/>
        <v>29.000069999999997</v>
      </c>
    </row>
    <row r="11105" spans="53:55" x14ac:dyDescent="0.25">
      <c r="BA11105" s="164" t="s">
        <v>11476</v>
      </c>
      <c r="BB11105" s="164">
        <v>123.14</v>
      </c>
      <c r="BC11105" s="82">
        <f t="shared" si="190"/>
        <v>148.99940000000001</v>
      </c>
    </row>
    <row r="11106" spans="53:55" x14ac:dyDescent="0.25">
      <c r="BA11106" s="164" t="s">
        <v>11477</v>
      </c>
      <c r="BB11106" s="164">
        <v>123.14</v>
      </c>
      <c r="BC11106" s="82">
        <f t="shared" si="190"/>
        <v>148.99940000000001</v>
      </c>
    </row>
    <row r="11107" spans="53:55" x14ac:dyDescent="0.25">
      <c r="BA11107" s="164" t="s">
        <v>11478</v>
      </c>
      <c r="BB11107" s="164">
        <v>0.82599999999999996</v>
      </c>
      <c r="BC11107" s="82">
        <f t="shared" si="190"/>
        <v>0.9994599999999999</v>
      </c>
    </row>
    <row r="11108" spans="53:55" x14ac:dyDescent="0.25">
      <c r="BA11108" s="164" t="s">
        <v>11479</v>
      </c>
      <c r="BB11108" s="164">
        <v>0.82599999999999996</v>
      </c>
      <c r="BC11108" s="82">
        <f t="shared" si="190"/>
        <v>0.9994599999999999</v>
      </c>
    </row>
    <row r="11109" spans="53:55" x14ac:dyDescent="0.25">
      <c r="BA11109" s="164" t="s">
        <v>11480</v>
      </c>
      <c r="BB11109" s="164">
        <v>48.76</v>
      </c>
      <c r="BC11109" s="82">
        <f t="shared" si="190"/>
        <v>58.999599999999994</v>
      </c>
    </row>
    <row r="11110" spans="53:55" x14ac:dyDescent="0.25">
      <c r="BA11110" s="164" t="s">
        <v>11481</v>
      </c>
      <c r="BB11110" s="164">
        <v>9.9169999999999998</v>
      </c>
      <c r="BC11110" s="82">
        <f t="shared" si="190"/>
        <v>11.99957</v>
      </c>
    </row>
    <row r="11111" spans="53:55" x14ac:dyDescent="0.25">
      <c r="BA11111" s="164" t="s">
        <v>11482</v>
      </c>
      <c r="BB11111" s="164">
        <v>4.5460000000000003</v>
      </c>
      <c r="BC11111" s="82">
        <f t="shared" si="190"/>
        <v>5.5006599999999999</v>
      </c>
    </row>
    <row r="11112" spans="53:55" x14ac:dyDescent="0.25">
      <c r="BA11112" s="164" t="s">
        <v>11483</v>
      </c>
      <c r="BB11112" s="164">
        <v>18.18</v>
      </c>
      <c r="BC11112" s="82">
        <f t="shared" si="190"/>
        <v>21.997799999999998</v>
      </c>
    </row>
    <row r="11113" spans="53:55" x14ac:dyDescent="0.25">
      <c r="BA11113" s="164" t="s">
        <v>11484</v>
      </c>
      <c r="BB11113" s="164">
        <v>7.3970000000000002</v>
      </c>
      <c r="BC11113" s="82">
        <f t="shared" si="190"/>
        <v>8.9503699999999995</v>
      </c>
    </row>
    <row r="11114" spans="53:55" x14ac:dyDescent="0.25">
      <c r="BA11114" s="164" t="s">
        <v>11485</v>
      </c>
      <c r="BB11114" s="164">
        <v>0.82599999999999996</v>
      </c>
      <c r="BC11114" s="82">
        <f t="shared" si="190"/>
        <v>0.9994599999999999</v>
      </c>
    </row>
    <row r="11115" spans="53:55" x14ac:dyDescent="0.25">
      <c r="BA11115" s="164" t="s">
        <v>11486</v>
      </c>
      <c r="BB11115" s="164">
        <v>11.57</v>
      </c>
      <c r="BC11115" s="82">
        <f t="shared" si="190"/>
        <v>13.999700000000001</v>
      </c>
    </row>
    <row r="11116" spans="53:55" x14ac:dyDescent="0.25">
      <c r="BA11116" s="164" t="s">
        <v>11487</v>
      </c>
      <c r="BB11116" s="164">
        <v>13.22</v>
      </c>
      <c r="BC11116" s="82">
        <f t="shared" si="190"/>
        <v>15.9962</v>
      </c>
    </row>
    <row r="11117" spans="53:55" x14ac:dyDescent="0.25">
      <c r="BA11117" s="164" t="s">
        <v>11488</v>
      </c>
      <c r="BB11117" s="164">
        <v>2.44</v>
      </c>
      <c r="BC11117" s="82">
        <f t="shared" si="190"/>
        <v>2.9523999999999999</v>
      </c>
    </row>
    <row r="11118" spans="53:55" x14ac:dyDescent="0.25">
      <c r="BA11118" s="164" t="s">
        <v>11489</v>
      </c>
      <c r="BB11118" s="164">
        <v>8.2639999999999993</v>
      </c>
      <c r="BC11118" s="82">
        <f t="shared" si="190"/>
        <v>9.9994399999999981</v>
      </c>
    </row>
    <row r="11119" spans="53:55" x14ac:dyDescent="0.25">
      <c r="BA11119" s="164" t="s">
        <v>11490</v>
      </c>
      <c r="BB11119" s="164">
        <v>123.97</v>
      </c>
      <c r="BC11119" s="82">
        <f t="shared" si="190"/>
        <v>150.00369999999998</v>
      </c>
    </row>
    <row r="11120" spans="53:55" x14ac:dyDescent="0.25">
      <c r="BA11120" s="164" t="s">
        <v>11491</v>
      </c>
      <c r="BB11120" s="164">
        <v>8.2650000000000006</v>
      </c>
      <c r="BC11120" s="82">
        <f t="shared" si="190"/>
        <v>10.00065</v>
      </c>
    </row>
    <row r="11121" spans="53:55" x14ac:dyDescent="0.25">
      <c r="BA11121" s="164" t="s">
        <v>11492</v>
      </c>
      <c r="BB11121" s="164">
        <v>8.2650000000000006</v>
      </c>
      <c r="BC11121" s="82">
        <f t="shared" si="190"/>
        <v>10.00065</v>
      </c>
    </row>
    <row r="11122" spans="53:55" x14ac:dyDescent="0.25">
      <c r="BA11122" s="164" t="s">
        <v>11493</v>
      </c>
      <c r="BB11122" s="164">
        <v>19.829999999999998</v>
      </c>
      <c r="BC11122" s="82">
        <f t="shared" si="190"/>
        <v>23.994299999999996</v>
      </c>
    </row>
    <row r="11123" spans="53:55" x14ac:dyDescent="0.25">
      <c r="BA11123" s="164" t="s">
        <v>11494</v>
      </c>
      <c r="BB11123" s="164">
        <v>20.62</v>
      </c>
      <c r="BC11123" s="82">
        <f t="shared" si="190"/>
        <v>24.950199999999999</v>
      </c>
    </row>
    <row r="11124" spans="53:55" x14ac:dyDescent="0.25">
      <c r="BA11124" s="164" t="s">
        <v>11495</v>
      </c>
      <c r="BB11124" s="164">
        <v>12.355</v>
      </c>
      <c r="BC11124" s="82">
        <f t="shared" si="190"/>
        <v>14.94955</v>
      </c>
    </row>
    <row r="11125" spans="53:55" x14ac:dyDescent="0.25">
      <c r="BA11125" s="164" t="s">
        <v>11496</v>
      </c>
      <c r="BB11125" s="164">
        <v>8.2650000000000006</v>
      </c>
      <c r="BC11125" s="82">
        <f t="shared" si="190"/>
        <v>10.00065</v>
      </c>
    </row>
    <row r="11126" spans="53:55" x14ac:dyDescent="0.25">
      <c r="BA11126" s="164" t="s">
        <v>11497</v>
      </c>
      <c r="BB11126" s="164">
        <v>4.1319999999999997</v>
      </c>
      <c r="BC11126" s="82">
        <f t="shared" si="190"/>
        <v>4.9997199999999991</v>
      </c>
    </row>
    <row r="11127" spans="53:55" x14ac:dyDescent="0.25">
      <c r="BA11127" s="164" t="s">
        <v>11498</v>
      </c>
      <c r="BB11127" s="164">
        <v>3.306</v>
      </c>
      <c r="BC11127" s="82">
        <f t="shared" si="190"/>
        <v>4.0002599999999999</v>
      </c>
    </row>
    <row r="11128" spans="53:55" x14ac:dyDescent="0.25">
      <c r="BA11128" s="164" t="s">
        <v>11499</v>
      </c>
      <c r="BB11128" s="164">
        <v>4.13</v>
      </c>
      <c r="BC11128" s="82">
        <f t="shared" si="190"/>
        <v>4.9973000000000001</v>
      </c>
    </row>
    <row r="11129" spans="53:55" x14ac:dyDescent="0.25">
      <c r="BA11129" s="164" t="s">
        <v>11500</v>
      </c>
      <c r="BB11129" s="164">
        <v>9.0909999999999993</v>
      </c>
      <c r="BC11129" s="82">
        <f t="shared" si="190"/>
        <v>11.000109999999999</v>
      </c>
    </row>
    <row r="11130" spans="53:55" x14ac:dyDescent="0.25">
      <c r="BA11130" s="164" t="s">
        <v>11501</v>
      </c>
      <c r="BB11130" s="164">
        <v>9.9169999999999998</v>
      </c>
      <c r="BC11130" s="82">
        <f t="shared" si="190"/>
        <v>11.99957</v>
      </c>
    </row>
    <row r="11131" spans="53:55" x14ac:dyDescent="0.25">
      <c r="BA11131" s="164" t="s">
        <v>11502</v>
      </c>
      <c r="BB11131" s="164">
        <v>0.82599999999999996</v>
      </c>
      <c r="BC11131" s="82">
        <f t="shared" si="190"/>
        <v>0.9994599999999999</v>
      </c>
    </row>
    <row r="11132" spans="53:55" x14ac:dyDescent="0.25">
      <c r="BA11132" s="164" t="s">
        <v>11503</v>
      </c>
      <c r="BB11132" s="164">
        <v>11.57</v>
      </c>
      <c r="BC11132" s="82">
        <f t="shared" si="190"/>
        <v>13.999700000000001</v>
      </c>
    </row>
    <row r="11133" spans="53:55" x14ac:dyDescent="0.25">
      <c r="BA11133" s="164" t="s">
        <v>11504</v>
      </c>
      <c r="BB11133" s="164">
        <v>16.116</v>
      </c>
      <c r="BC11133" s="82">
        <f t="shared" si="190"/>
        <v>19.500360000000001</v>
      </c>
    </row>
    <row r="11134" spans="53:55" x14ac:dyDescent="0.25">
      <c r="BA11134" s="164" t="s">
        <v>11505</v>
      </c>
      <c r="BB11134" s="164">
        <v>5.7850000000000001</v>
      </c>
      <c r="BC11134" s="82">
        <f t="shared" si="190"/>
        <v>6.9998500000000003</v>
      </c>
    </row>
    <row r="11135" spans="53:55" x14ac:dyDescent="0.25">
      <c r="BA11135" s="164" t="s">
        <v>11506</v>
      </c>
      <c r="BB11135" s="164">
        <v>81.819999999999993</v>
      </c>
      <c r="BC11135" s="82">
        <f t="shared" si="190"/>
        <v>99.002199999999988</v>
      </c>
    </row>
    <row r="11136" spans="53:55" x14ac:dyDescent="0.25">
      <c r="BA11136" s="164" t="s">
        <v>11507</v>
      </c>
      <c r="BB11136" s="164">
        <v>4.95</v>
      </c>
      <c r="BC11136" s="82">
        <f t="shared" si="190"/>
        <v>5.9894999999999996</v>
      </c>
    </row>
    <row r="11137" spans="53:55" x14ac:dyDescent="0.25">
      <c r="BA11137" s="164" t="s">
        <v>11508</v>
      </c>
      <c r="BB11137" s="164">
        <v>8.2650000000000006</v>
      </c>
      <c r="BC11137" s="82">
        <f t="shared" si="190"/>
        <v>10.00065</v>
      </c>
    </row>
    <row r="11138" spans="53:55" x14ac:dyDescent="0.25">
      <c r="BA11138" s="164" t="s">
        <v>11509</v>
      </c>
      <c r="BB11138" s="164">
        <v>9.92</v>
      </c>
      <c r="BC11138" s="82">
        <f t="shared" si="190"/>
        <v>12.0032</v>
      </c>
    </row>
    <row r="11139" spans="53:55" x14ac:dyDescent="0.25">
      <c r="BA11139" s="164" t="s">
        <v>11510</v>
      </c>
      <c r="BB11139" s="164">
        <v>131.405</v>
      </c>
      <c r="BC11139" s="82">
        <f t="shared" ref="BC11139:BC11202" si="191">BB11139*1.21</f>
        <v>159.00004999999999</v>
      </c>
    </row>
    <row r="11140" spans="53:55" x14ac:dyDescent="0.25">
      <c r="BA11140" s="164" t="s">
        <v>11511</v>
      </c>
      <c r="BB11140" s="164">
        <v>90.909000000000006</v>
      </c>
      <c r="BC11140" s="82">
        <f t="shared" si="191"/>
        <v>109.99989000000001</v>
      </c>
    </row>
    <row r="11141" spans="53:55" x14ac:dyDescent="0.25">
      <c r="BA11141" s="164" t="s">
        <v>11512</v>
      </c>
      <c r="BB11141" s="164">
        <v>119.83499999999999</v>
      </c>
      <c r="BC11141" s="82">
        <f t="shared" si="191"/>
        <v>145.00035</v>
      </c>
    </row>
    <row r="11142" spans="53:55" x14ac:dyDescent="0.25">
      <c r="BA11142" s="164" t="s">
        <v>11513</v>
      </c>
      <c r="BB11142" s="164">
        <v>138.84299999999999</v>
      </c>
      <c r="BC11142" s="82">
        <f t="shared" si="191"/>
        <v>168.00002999999998</v>
      </c>
    </row>
    <row r="11143" spans="53:55" x14ac:dyDescent="0.25">
      <c r="BA11143" s="164" t="s">
        <v>11514</v>
      </c>
      <c r="BB11143" s="164">
        <v>85.123999999999995</v>
      </c>
      <c r="BC11143" s="82">
        <f t="shared" si="191"/>
        <v>103.00003999999998</v>
      </c>
    </row>
    <row r="11144" spans="53:55" x14ac:dyDescent="0.25">
      <c r="BA11144" s="164" t="s">
        <v>11515</v>
      </c>
      <c r="BB11144" s="164">
        <v>14.05</v>
      </c>
      <c r="BC11144" s="82">
        <f t="shared" si="191"/>
        <v>17.000499999999999</v>
      </c>
    </row>
    <row r="11145" spans="53:55" x14ac:dyDescent="0.25">
      <c r="BA11145" s="164" t="s">
        <v>11516</v>
      </c>
      <c r="BB11145" s="164">
        <v>121.488</v>
      </c>
      <c r="BC11145" s="82">
        <f t="shared" si="191"/>
        <v>147.00047999999998</v>
      </c>
    </row>
    <row r="11146" spans="53:55" x14ac:dyDescent="0.25">
      <c r="BA11146" s="164" t="s">
        <v>11517</v>
      </c>
      <c r="BB11146" s="164">
        <v>198.35</v>
      </c>
      <c r="BC11146" s="82">
        <f t="shared" si="191"/>
        <v>240.00349999999997</v>
      </c>
    </row>
    <row r="11147" spans="53:55" x14ac:dyDescent="0.25">
      <c r="BA11147" s="164" t="s">
        <v>11518</v>
      </c>
      <c r="BB11147" s="164">
        <v>45.454999999999998</v>
      </c>
      <c r="BC11147" s="82">
        <f t="shared" si="191"/>
        <v>55.000549999999997</v>
      </c>
    </row>
    <row r="11148" spans="53:55" x14ac:dyDescent="0.25">
      <c r="BA11148" s="164" t="s">
        <v>11519</v>
      </c>
      <c r="BB11148" s="164">
        <v>10.74</v>
      </c>
      <c r="BC11148" s="82">
        <f t="shared" si="191"/>
        <v>12.9954</v>
      </c>
    </row>
    <row r="11149" spans="53:55" x14ac:dyDescent="0.25">
      <c r="BA11149" s="164" t="s">
        <v>11520</v>
      </c>
      <c r="BB11149" s="164">
        <v>9.09</v>
      </c>
      <c r="BC11149" s="82">
        <f t="shared" si="191"/>
        <v>10.998899999999999</v>
      </c>
    </row>
    <row r="11150" spans="53:55" x14ac:dyDescent="0.25">
      <c r="BA11150" s="164" t="s">
        <v>11521</v>
      </c>
      <c r="BB11150" s="164">
        <v>8.2230000000000008</v>
      </c>
      <c r="BC11150" s="82">
        <f t="shared" si="191"/>
        <v>9.9498300000000004</v>
      </c>
    </row>
    <row r="11151" spans="53:55" x14ac:dyDescent="0.25">
      <c r="BA11151" s="164" t="s">
        <v>11522</v>
      </c>
      <c r="BB11151" s="164">
        <v>10.702</v>
      </c>
      <c r="BC11151" s="82">
        <f t="shared" si="191"/>
        <v>12.94942</v>
      </c>
    </row>
    <row r="11152" spans="53:55" x14ac:dyDescent="0.25">
      <c r="BA11152" s="164" t="s">
        <v>11523</v>
      </c>
      <c r="BB11152" s="164">
        <v>23.099</v>
      </c>
      <c r="BC11152" s="82">
        <f t="shared" si="191"/>
        <v>27.94979</v>
      </c>
    </row>
    <row r="11153" spans="53:55" x14ac:dyDescent="0.25">
      <c r="BA11153" s="164" t="s">
        <v>11524</v>
      </c>
      <c r="BB11153" s="164">
        <v>9.9090000000000007</v>
      </c>
      <c r="BC11153" s="82">
        <f t="shared" si="191"/>
        <v>11.989890000000001</v>
      </c>
    </row>
    <row r="11154" spans="53:55" x14ac:dyDescent="0.25">
      <c r="BA11154" s="164" t="s">
        <v>11525</v>
      </c>
      <c r="BB11154" s="164">
        <v>14.875999999999999</v>
      </c>
      <c r="BC11154" s="82">
        <f t="shared" si="191"/>
        <v>17.999959999999998</v>
      </c>
    </row>
    <row r="11155" spans="53:55" x14ac:dyDescent="0.25">
      <c r="BA11155" s="164" t="s">
        <v>11526</v>
      </c>
      <c r="BB11155" s="164">
        <v>12.397</v>
      </c>
      <c r="BC11155" s="82">
        <f t="shared" si="191"/>
        <v>15.00037</v>
      </c>
    </row>
    <row r="11156" spans="53:55" x14ac:dyDescent="0.25">
      <c r="BA11156" s="164" t="s">
        <v>11527</v>
      </c>
      <c r="BB11156" s="164">
        <v>12.397</v>
      </c>
      <c r="BC11156" s="82">
        <f t="shared" si="191"/>
        <v>15.00037</v>
      </c>
    </row>
    <row r="11157" spans="53:55" x14ac:dyDescent="0.25">
      <c r="BA11157" s="164" t="s">
        <v>11528</v>
      </c>
      <c r="BB11157" s="164">
        <v>11.57</v>
      </c>
      <c r="BC11157" s="82">
        <f t="shared" si="191"/>
        <v>13.999700000000001</v>
      </c>
    </row>
    <row r="11158" spans="53:55" x14ac:dyDescent="0.25">
      <c r="BA11158" s="164" t="s">
        <v>11529</v>
      </c>
      <c r="BB11158" s="164">
        <v>16.529</v>
      </c>
      <c r="BC11158" s="82">
        <f t="shared" si="191"/>
        <v>20.00009</v>
      </c>
    </row>
    <row r="11159" spans="53:55" x14ac:dyDescent="0.25">
      <c r="BA11159" s="164" t="s">
        <v>11530</v>
      </c>
      <c r="BB11159" s="164">
        <v>9.9169999999999998</v>
      </c>
      <c r="BC11159" s="82">
        <f t="shared" si="191"/>
        <v>11.99957</v>
      </c>
    </row>
    <row r="11160" spans="53:55" x14ac:dyDescent="0.25">
      <c r="BA11160" s="164" t="s">
        <v>11531</v>
      </c>
      <c r="BB11160" s="164">
        <v>23.14</v>
      </c>
      <c r="BC11160" s="82">
        <f t="shared" si="191"/>
        <v>27.999400000000001</v>
      </c>
    </row>
    <row r="11161" spans="53:55" x14ac:dyDescent="0.25">
      <c r="BA11161" s="164" t="s">
        <v>11532</v>
      </c>
      <c r="BB11161" s="164">
        <v>10.74</v>
      </c>
      <c r="BC11161" s="82">
        <f t="shared" si="191"/>
        <v>12.9954</v>
      </c>
    </row>
    <row r="11162" spans="53:55" x14ac:dyDescent="0.25">
      <c r="BA11162" s="164" t="s">
        <v>11533</v>
      </c>
      <c r="BB11162" s="164">
        <v>23.966999999999999</v>
      </c>
      <c r="BC11162" s="82">
        <f t="shared" si="191"/>
        <v>29.000069999999997</v>
      </c>
    </row>
    <row r="11163" spans="53:55" x14ac:dyDescent="0.25">
      <c r="BA11163" s="164" t="s">
        <v>11534</v>
      </c>
      <c r="BB11163" s="164">
        <v>2395.8679999999999</v>
      </c>
      <c r="BC11163" s="82">
        <f t="shared" si="191"/>
        <v>2899.0002799999997</v>
      </c>
    </row>
    <row r="11164" spans="53:55" x14ac:dyDescent="0.25">
      <c r="BA11164" s="164" t="s">
        <v>11535</v>
      </c>
      <c r="BB11164" s="164">
        <v>2809.0909999999999</v>
      </c>
      <c r="BC11164" s="82">
        <f t="shared" si="191"/>
        <v>3399.0001099999999</v>
      </c>
    </row>
    <row r="11165" spans="53:55" x14ac:dyDescent="0.25">
      <c r="BA11165" s="164" t="s">
        <v>11536</v>
      </c>
      <c r="BB11165" s="164">
        <v>2809.0909999999999</v>
      </c>
      <c r="BC11165" s="82">
        <f t="shared" si="191"/>
        <v>3399.0001099999999</v>
      </c>
    </row>
    <row r="11166" spans="53:55" x14ac:dyDescent="0.25">
      <c r="BA11166" s="164" t="s">
        <v>11537</v>
      </c>
      <c r="BB11166" s="164">
        <v>3057.0250000000001</v>
      </c>
      <c r="BC11166" s="82">
        <f t="shared" si="191"/>
        <v>3699.0002500000001</v>
      </c>
    </row>
    <row r="11167" spans="53:55" x14ac:dyDescent="0.25">
      <c r="BA11167" s="164" t="s">
        <v>11538</v>
      </c>
      <c r="BB11167" s="164">
        <v>3057.0250000000001</v>
      </c>
      <c r="BC11167" s="82">
        <f t="shared" si="191"/>
        <v>3699.0002500000001</v>
      </c>
    </row>
    <row r="11168" spans="53:55" x14ac:dyDescent="0.25">
      <c r="BA11168" s="164" t="s">
        <v>11539</v>
      </c>
      <c r="BB11168" s="164">
        <v>3585.95</v>
      </c>
      <c r="BC11168" s="82">
        <f t="shared" si="191"/>
        <v>4338.9994999999999</v>
      </c>
    </row>
    <row r="11169" spans="53:55" x14ac:dyDescent="0.25">
      <c r="BA11169" s="164" t="s">
        <v>11540</v>
      </c>
      <c r="BB11169" s="164">
        <v>3842.1489999999999</v>
      </c>
      <c r="BC11169" s="82">
        <f t="shared" si="191"/>
        <v>4649.0002899999999</v>
      </c>
    </row>
    <row r="11170" spans="53:55" x14ac:dyDescent="0.25">
      <c r="BA11170" s="164" t="s">
        <v>11541</v>
      </c>
      <c r="BB11170" s="164">
        <v>4954.5460000000003</v>
      </c>
      <c r="BC11170" s="82">
        <f t="shared" si="191"/>
        <v>5995.0006600000006</v>
      </c>
    </row>
    <row r="11171" spans="53:55" x14ac:dyDescent="0.25">
      <c r="BA11171" s="164" t="s">
        <v>11542</v>
      </c>
      <c r="BB11171" s="164">
        <v>5329.7520000000004</v>
      </c>
      <c r="BC11171" s="82">
        <f t="shared" si="191"/>
        <v>6448.9999200000002</v>
      </c>
    </row>
    <row r="11172" spans="53:55" x14ac:dyDescent="0.25">
      <c r="BA11172" s="164" t="s">
        <v>11543</v>
      </c>
      <c r="BB11172" s="164">
        <v>99.17</v>
      </c>
      <c r="BC11172" s="82">
        <f t="shared" si="191"/>
        <v>119.9957</v>
      </c>
    </row>
    <row r="11173" spans="53:55" x14ac:dyDescent="0.25">
      <c r="BA11173" s="164" t="s">
        <v>11544</v>
      </c>
      <c r="BB11173" s="164">
        <v>81.817999999999998</v>
      </c>
      <c r="BC11173" s="82">
        <f t="shared" si="191"/>
        <v>98.999780000000001</v>
      </c>
    </row>
    <row r="11174" spans="53:55" x14ac:dyDescent="0.25">
      <c r="BA11174" s="164" t="s">
        <v>11545</v>
      </c>
      <c r="BB11174" s="164">
        <v>101.24</v>
      </c>
      <c r="BC11174" s="82">
        <f t="shared" si="191"/>
        <v>122.50039999999998</v>
      </c>
    </row>
    <row r="11175" spans="53:55" x14ac:dyDescent="0.25">
      <c r="BA11175" s="164" t="s">
        <v>11546</v>
      </c>
      <c r="BB11175" s="164">
        <v>476.86</v>
      </c>
      <c r="BC11175" s="82">
        <f t="shared" si="191"/>
        <v>577.00059999999996</v>
      </c>
    </row>
    <row r="11176" spans="53:55" x14ac:dyDescent="0.25">
      <c r="BA11176" s="164" t="s">
        <v>11547</v>
      </c>
      <c r="BB11176" s="164">
        <v>102.479</v>
      </c>
      <c r="BC11176" s="82">
        <f t="shared" si="191"/>
        <v>123.99959</v>
      </c>
    </row>
    <row r="11177" spans="53:55" x14ac:dyDescent="0.25">
      <c r="BA11177" s="164" t="s">
        <v>11548</v>
      </c>
      <c r="BB11177" s="164">
        <v>115.703</v>
      </c>
      <c r="BC11177" s="82">
        <f t="shared" si="191"/>
        <v>140.00063</v>
      </c>
    </row>
    <row r="11178" spans="53:55" x14ac:dyDescent="0.25">
      <c r="BA11178" s="164" t="s">
        <v>11549</v>
      </c>
      <c r="BB11178" s="164">
        <v>123.967</v>
      </c>
      <c r="BC11178" s="82">
        <f t="shared" si="191"/>
        <v>150.00006999999999</v>
      </c>
    </row>
    <row r="11179" spans="53:55" x14ac:dyDescent="0.25">
      <c r="BA11179" s="164" t="s">
        <v>11550</v>
      </c>
      <c r="BB11179" s="164">
        <v>206.61</v>
      </c>
      <c r="BC11179" s="82">
        <f t="shared" si="191"/>
        <v>249.99810000000002</v>
      </c>
    </row>
    <row r="11180" spans="53:55" x14ac:dyDescent="0.25">
      <c r="BA11180" s="164" t="s">
        <v>11551</v>
      </c>
      <c r="BB11180" s="164">
        <v>70.25</v>
      </c>
      <c r="BC11180" s="82">
        <f t="shared" si="191"/>
        <v>85.002499999999998</v>
      </c>
    </row>
    <row r="11181" spans="53:55" x14ac:dyDescent="0.25">
      <c r="BA11181" s="164" t="s">
        <v>11552</v>
      </c>
      <c r="BB11181" s="164">
        <v>1570.25</v>
      </c>
      <c r="BC11181" s="82">
        <f t="shared" si="191"/>
        <v>1900.0025000000001</v>
      </c>
    </row>
    <row r="11182" spans="53:55" x14ac:dyDescent="0.25">
      <c r="BA11182" s="164" t="s">
        <v>11553</v>
      </c>
      <c r="BB11182" s="164">
        <v>594.21500000000003</v>
      </c>
      <c r="BC11182" s="82">
        <f t="shared" si="191"/>
        <v>719.00014999999996</v>
      </c>
    </row>
    <row r="11183" spans="53:55" x14ac:dyDescent="0.25">
      <c r="BA11183" s="164" t="s">
        <v>11554</v>
      </c>
      <c r="BB11183" s="164">
        <v>2479.34</v>
      </c>
      <c r="BC11183" s="82">
        <f t="shared" si="191"/>
        <v>3000.0014000000001</v>
      </c>
    </row>
    <row r="11184" spans="53:55" x14ac:dyDescent="0.25">
      <c r="BA11184" s="164" t="s">
        <v>11555</v>
      </c>
      <c r="BB11184" s="164">
        <v>643.79999999999995</v>
      </c>
      <c r="BC11184" s="82">
        <f t="shared" si="191"/>
        <v>778.99799999999993</v>
      </c>
    </row>
    <row r="11185" spans="53:55" x14ac:dyDescent="0.25">
      <c r="BA11185" s="164" t="s">
        <v>11556</v>
      </c>
      <c r="BB11185" s="164">
        <v>2520.66</v>
      </c>
      <c r="BC11185" s="82">
        <f t="shared" si="191"/>
        <v>3049.9985999999999</v>
      </c>
    </row>
    <row r="11186" spans="53:55" x14ac:dyDescent="0.25">
      <c r="BA11186" s="164" t="s">
        <v>11557</v>
      </c>
      <c r="BB11186" s="164">
        <v>3057.85</v>
      </c>
      <c r="BC11186" s="82">
        <f t="shared" si="191"/>
        <v>3699.9984999999997</v>
      </c>
    </row>
    <row r="11187" spans="53:55" x14ac:dyDescent="0.25">
      <c r="BA11187" s="164" t="s">
        <v>11558</v>
      </c>
      <c r="BB11187" s="164">
        <v>495.87</v>
      </c>
      <c r="BC11187" s="82">
        <f t="shared" si="191"/>
        <v>600.0027</v>
      </c>
    </row>
    <row r="11188" spans="53:55" x14ac:dyDescent="0.25">
      <c r="BA11188" s="164" t="s">
        <v>11559</v>
      </c>
      <c r="BB11188" s="164">
        <v>495.04</v>
      </c>
      <c r="BC11188" s="82">
        <f t="shared" si="191"/>
        <v>598.99840000000006</v>
      </c>
    </row>
    <row r="11189" spans="53:55" x14ac:dyDescent="0.25">
      <c r="BA11189" s="164" t="s">
        <v>11560</v>
      </c>
      <c r="BB11189" s="164">
        <v>739.66899999999998</v>
      </c>
      <c r="BC11189" s="82">
        <f t="shared" si="191"/>
        <v>894.99948999999992</v>
      </c>
    </row>
    <row r="11190" spans="53:55" x14ac:dyDescent="0.25">
      <c r="BA11190" s="164" t="s">
        <v>11561</v>
      </c>
      <c r="BB11190" s="164">
        <v>797.52</v>
      </c>
      <c r="BC11190" s="82">
        <f t="shared" si="191"/>
        <v>964.99919999999997</v>
      </c>
    </row>
    <row r="11191" spans="53:55" x14ac:dyDescent="0.25">
      <c r="BA11191" s="164" t="s">
        <v>11562</v>
      </c>
      <c r="BB11191" s="164">
        <v>999.17399999999998</v>
      </c>
      <c r="BC11191" s="82">
        <f t="shared" si="191"/>
        <v>1209.00054</v>
      </c>
    </row>
    <row r="11192" spans="53:55" x14ac:dyDescent="0.25">
      <c r="BA11192" s="164" t="s">
        <v>11563</v>
      </c>
      <c r="BB11192" s="164">
        <v>1115.7</v>
      </c>
      <c r="BC11192" s="82">
        <f t="shared" si="191"/>
        <v>1349.9970000000001</v>
      </c>
    </row>
    <row r="11193" spans="53:55" x14ac:dyDescent="0.25">
      <c r="BA11193" s="164" t="s">
        <v>11564</v>
      </c>
      <c r="BB11193" s="164">
        <v>570.25</v>
      </c>
      <c r="BC11193" s="82">
        <f t="shared" si="191"/>
        <v>690.00249999999994</v>
      </c>
    </row>
    <row r="11194" spans="53:55" x14ac:dyDescent="0.25">
      <c r="BA11194" s="164" t="s">
        <v>11565</v>
      </c>
      <c r="BB11194" s="164">
        <v>627.27300000000002</v>
      </c>
      <c r="BC11194" s="82">
        <f t="shared" si="191"/>
        <v>759.00032999999996</v>
      </c>
    </row>
    <row r="11195" spans="53:55" x14ac:dyDescent="0.25">
      <c r="BA11195" s="164" t="s">
        <v>11566</v>
      </c>
      <c r="BB11195" s="164">
        <v>511.57</v>
      </c>
      <c r="BC11195" s="82">
        <f t="shared" si="191"/>
        <v>618.99969999999996</v>
      </c>
    </row>
    <row r="11196" spans="53:55" x14ac:dyDescent="0.25">
      <c r="BA11196" s="164" t="s">
        <v>11567</v>
      </c>
      <c r="BB11196" s="164">
        <v>660.33</v>
      </c>
      <c r="BC11196" s="82">
        <f t="shared" si="191"/>
        <v>798.99930000000006</v>
      </c>
    </row>
    <row r="11197" spans="53:55" x14ac:dyDescent="0.25">
      <c r="BA11197" s="164" t="s">
        <v>11568</v>
      </c>
      <c r="BB11197" s="164">
        <v>1354.5450000000001</v>
      </c>
      <c r="BC11197" s="82">
        <f t="shared" si="191"/>
        <v>1638.99945</v>
      </c>
    </row>
    <row r="11198" spans="53:55" x14ac:dyDescent="0.25">
      <c r="BA11198" s="164" t="s">
        <v>11569</v>
      </c>
      <c r="BB11198" s="164">
        <v>1090.9090000000001</v>
      </c>
      <c r="BC11198" s="82">
        <f t="shared" si="191"/>
        <v>1319.9998900000001</v>
      </c>
    </row>
    <row r="11199" spans="53:55" x14ac:dyDescent="0.25">
      <c r="BA11199" s="164" t="s">
        <v>11570</v>
      </c>
      <c r="BB11199" s="164">
        <v>2399.174</v>
      </c>
      <c r="BC11199" s="82">
        <f t="shared" si="191"/>
        <v>2903.00054</v>
      </c>
    </row>
    <row r="11200" spans="53:55" x14ac:dyDescent="0.25">
      <c r="BA11200" s="164" t="s">
        <v>11571</v>
      </c>
      <c r="BB11200" s="164">
        <v>2399.174</v>
      </c>
      <c r="BC11200" s="82">
        <f t="shared" si="191"/>
        <v>2903.00054</v>
      </c>
    </row>
    <row r="11201" spans="53:55" x14ac:dyDescent="0.25">
      <c r="BA11201" s="164" t="s">
        <v>11572</v>
      </c>
      <c r="BB11201" s="164">
        <v>2399.174</v>
      </c>
      <c r="BC11201" s="82">
        <f t="shared" si="191"/>
        <v>2903.00054</v>
      </c>
    </row>
    <row r="11202" spans="53:55" x14ac:dyDescent="0.25">
      <c r="BA11202" s="164" t="s">
        <v>11573</v>
      </c>
      <c r="BB11202" s="164">
        <v>2677.6860000000001</v>
      </c>
      <c r="BC11202" s="82">
        <f t="shared" si="191"/>
        <v>3240.0000600000003</v>
      </c>
    </row>
    <row r="11203" spans="53:55" x14ac:dyDescent="0.25">
      <c r="BA11203" s="164" t="s">
        <v>11574</v>
      </c>
      <c r="BB11203" s="164">
        <v>990.91</v>
      </c>
      <c r="BC11203" s="82">
        <f t="shared" ref="BC11203:BC11266" si="192">BB11203*1.21</f>
        <v>1199.0011</v>
      </c>
    </row>
    <row r="11204" spans="53:55" x14ac:dyDescent="0.25">
      <c r="BA11204" s="164" t="s">
        <v>11575</v>
      </c>
      <c r="BB11204" s="164">
        <v>866.11599999999999</v>
      </c>
      <c r="BC11204" s="82">
        <f t="shared" si="192"/>
        <v>1048.00036</v>
      </c>
    </row>
    <row r="11205" spans="53:55" x14ac:dyDescent="0.25">
      <c r="BA11205" s="164" t="s">
        <v>11576</v>
      </c>
      <c r="BB11205" s="164">
        <v>657.02499999999998</v>
      </c>
      <c r="BC11205" s="82">
        <f t="shared" si="192"/>
        <v>795.00024999999994</v>
      </c>
    </row>
    <row r="11206" spans="53:55" x14ac:dyDescent="0.25">
      <c r="BA11206" s="164" t="s">
        <v>11577</v>
      </c>
      <c r="BB11206" s="164">
        <v>137.19</v>
      </c>
      <c r="BC11206" s="82">
        <f t="shared" si="192"/>
        <v>165.9999</v>
      </c>
    </row>
    <row r="11207" spans="53:55" x14ac:dyDescent="0.25">
      <c r="BA11207" s="164" t="s">
        <v>11578</v>
      </c>
      <c r="BB11207" s="164">
        <v>739.67</v>
      </c>
      <c r="BC11207" s="82">
        <f t="shared" si="192"/>
        <v>895.00069999999994</v>
      </c>
    </row>
    <row r="11208" spans="53:55" x14ac:dyDescent="0.25">
      <c r="BA11208" s="164" t="s">
        <v>11579</v>
      </c>
      <c r="BB11208" s="164">
        <v>221.488</v>
      </c>
      <c r="BC11208" s="82">
        <f t="shared" si="192"/>
        <v>268.00047999999998</v>
      </c>
    </row>
    <row r="11209" spans="53:55" x14ac:dyDescent="0.25">
      <c r="BA11209" s="164" t="s">
        <v>11580</v>
      </c>
      <c r="BB11209" s="164">
        <v>1172.7270000000001</v>
      </c>
      <c r="BC11209" s="82">
        <f t="shared" si="192"/>
        <v>1418.9996700000002</v>
      </c>
    </row>
    <row r="11210" spans="53:55" x14ac:dyDescent="0.25">
      <c r="BA11210" s="164" t="s">
        <v>11581</v>
      </c>
      <c r="BB11210" s="164">
        <v>1482.645</v>
      </c>
      <c r="BC11210" s="82">
        <f t="shared" si="192"/>
        <v>1794.00045</v>
      </c>
    </row>
    <row r="11211" spans="53:55" x14ac:dyDescent="0.25">
      <c r="BA11211" s="164" t="s">
        <v>11582</v>
      </c>
      <c r="BB11211" s="164">
        <v>1781.818</v>
      </c>
      <c r="BC11211" s="82">
        <f t="shared" si="192"/>
        <v>2155.9997800000001</v>
      </c>
    </row>
    <row r="11212" spans="53:55" x14ac:dyDescent="0.25">
      <c r="BA11212" s="164" t="s">
        <v>11583</v>
      </c>
      <c r="BB11212" s="164">
        <v>133.05799999999999</v>
      </c>
      <c r="BC11212" s="82">
        <f t="shared" si="192"/>
        <v>161.00018</v>
      </c>
    </row>
    <row r="11213" spans="53:55" x14ac:dyDescent="0.25">
      <c r="BA11213" s="164" t="s">
        <v>11584</v>
      </c>
      <c r="BB11213" s="164">
        <v>219.00800000000001</v>
      </c>
      <c r="BC11213" s="82">
        <f t="shared" si="192"/>
        <v>264.99968000000001</v>
      </c>
    </row>
    <row r="11214" spans="53:55" x14ac:dyDescent="0.25">
      <c r="BA11214" s="164" t="s">
        <v>11585</v>
      </c>
      <c r="BB11214" s="164">
        <v>219.00800000000001</v>
      </c>
      <c r="BC11214" s="82">
        <f t="shared" si="192"/>
        <v>264.99968000000001</v>
      </c>
    </row>
    <row r="11215" spans="53:55" x14ac:dyDescent="0.25">
      <c r="BA11215" s="164" t="s">
        <v>11586</v>
      </c>
      <c r="BB11215" s="164">
        <v>139.66999999999999</v>
      </c>
      <c r="BC11215" s="82">
        <f t="shared" si="192"/>
        <v>169.00069999999997</v>
      </c>
    </row>
    <row r="11216" spans="53:55" x14ac:dyDescent="0.25">
      <c r="BA11216" s="164" t="s">
        <v>11587</v>
      </c>
      <c r="BB11216" s="164">
        <v>271.90100000000001</v>
      </c>
      <c r="BC11216" s="82">
        <f t="shared" si="192"/>
        <v>329.00020999999998</v>
      </c>
    </row>
    <row r="11217" spans="53:55" x14ac:dyDescent="0.25">
      <c r="BA11217" s="164" t="s">
        <v>11588</v>
      </c>
      <c r="BB11217" s="164">
        <v>230.57900000000001</v>
      </c>
      <c r="BC11217" s="82">
        <f t="shared" si="192"/>
        <v>279.00058999999999</v>
      </c>
    </row>
    <row r="11218" spans="53:55" x14ac:dyDescent="0.25">
      <c r="BA11218" s="164" t="s">
        <v>11589</v>
      </c>
      <c r="BB11218" s="164">
        <v>149.59</v>
      </c>
      <c r="BC11218" s="82">
        <f t="shared" si="192"/>
        <v>181.00389999999999</v>
      </c>
    </row>
    <row r="11219" spans="53:55" x14ac:dyDescent="0.25">
      <c r="BA11219" s="164" t="s">
        <v>11590</v>
      </c>
      <c r="BB11219" s="164">
        <v>189.256</v>
      </c>
      <c r="BC11219" s="82">
        <f t="shared" si="192"/>
        <v>228.99975999999998</v>
      </c>
    </row>
    <row r="11220" spans="53:55" x14ac:dyDescent="0.25">
      <c r="BA11220" s="164" t="s">
        <v>11591</v>
      </c>
      <c r="BB11220" s="164">
        <v>189.256</v>
      </c>
      <c r="BC11220" s="82">
        <f t="shared" si="192"/>
        <v>228.99975999999998</v>
      </c>
    </row>
    <row r="11221" spans="53:55" x14ac:dyDescent="0.25">
      <c r="BA11221" s="164" t="s">
        <v>11592</v>
      </c>
      <c r="BB11221" s="164">
        <v>44.63</v>
      </c>
      <c r="BC11221" s="82">
        <f t="shared" si="192"/>
        <v>54.002299999999998</v>
      </c>
    </row>
    <row r="11222" spans="53:55" x14ac:dyDescent="0.25">
      <c r="BA11222" s="164" t="s">
        <v>11593</v>
      </c>
      <c r="BB11222" s="164">
        <v>53.719000000000001</v>
      </c>
      <c r="BC11222" s="82">
        <f t="shared" si="192"/>
        <v>64.999989999999997</v>
      </c>
    </row>
    <row r="11223" spans="53:55" x14ac:dyDescent="0.25">
      <c r="BA11223" s="164" t="s">
        <v>11594</v>
      </c>
      <c r="BB11223" s="164">
        <v>8.26</v>
      </c>
      <c r="BC11223" s="82">
        <f t="shared" si="192"/>
        <v>9.9946000000000002</v>
      </c>
    </row>
    <row r="11224" spans="53:55" x14ac:dyDescent="0.25">
      <c r="BA11224" s="164" t="s">
        <v>11595</v>
      </c>
      <c r="BB11224" s="164">
        <v>37.19</v>
      </c>
      <c r="BC11224" s="82">
        <f t="shared" si="192"/>
        <v>44.999899999999997</v>
      </c>
    </row>
    <row r="11225" spans="53:55" x14ac:dyDescent="0.25">
      <c r="BA11225" s="164" t="s">
        <v>11596</v>
      </c>
      <c r="BB11225" s="164">
        <v>41.322000000000003</v>
      </c>
      <c r="BC11225" s="82">
        <f t="shared" si="192"/>
        <v>49.99962</v>
      </c>
    </row>
    <row r="11226" spans="53:55" x14ac:dyDescent="0.25">
      <c r="BA11226" s="164" t="s">
        <v>11597</v>
      </c>
      <c r="BB11226" s="164">
        <v>55.372</v>
      </c>
      <c r="BC11226" s="82">
        <f t="shared" si="192"/>
        <v>67.000119999999995</v>
      </c>
    </row>
    <row r="11227" spans="53:55" x14ac:dyDescent="0.25">
      <c r="BA11227" s="164" t="s">
        <v>11598</v>
      </c>
      <c r="BB11227" s="164">
        <v>56.198</v>
      </c>
      <c r="BC11227" s="82">
        <f t="shared" si="192"/>
        <v>67.999579999999995</v>
      </c>
    </row>
    <row r="11228" spans="53:55" x14ac:dyDescent="0.25">
      <c r="BA11228" s="164" t="s">
        <v>11599</v>
      </c>
      <c r="BB11228" s="164">
        <v>42.975000000000001</v>
      </c>
      <c r="BC11228" s="82">
        <f t="shared" si="192"/>
        <v>51.999749999999999</v>
      </c>
    </row>
    <row r="11229" spans="53:55" x14ac:dyDescent="0.25">
      <c r="BA11229" s="164" t="s">
        <v>11600</v>
      </c>
      <c r="BB11229" s="164">
        <v>61.98</v>
      </c>
      <c r="BC11229" s="82">
        <f t="shared" si="192"/>
        <v>74.995799999999988</v>
      </c>
    </row>
    <row r="11230" spans="53:55" x14ac:dyDescent="0.25">
      <c r="BA11230" s="164" t="s">
        <v>11601</v>
      </c>
      <c r="BB11230" s="164">
        <v>61.98</v>
      </c>
      <c r="BC11230" s="82">
        <f t="shared" si="192"/>
        <v>74.995799999999988</v>
      </c>
    </row>
    <row r="11231" spans="53:55" x14ac:dyDescent="0.25">
      <c r="BA11231" s="164" t="s">
        <v>11602</v>
      </c>
      <c r="BB11231" s="164">
        <v>49.59</v>
      </c>
      <c r="BC11231" s="82">
        <f t="shared" si="192"/>
        <v>60.003900000000002</v>
      </c>
    </row>
    <row r="11232" spans="53:55" x14ac:dyDescent="0.25">
      <c r="BA11232" s="164" t="s">
        <v>11603</v>
      </c>
      <c r="BB11232" s="164">
        <v>61.984000000000002</v>
      </c>
      <c r="BC11232" s="82">
        <f t="shared" si="192"/>
        <v>75.000640000000004</v>
      </c>
    </row>
    <row r="11233" spans="53:55" x14ac:dyDescent="0.25">
      <c r="BA11233" s="164" t="s">
        <v>11604</v>
      </c>
      <c r="BB11233" s="164">
        <v>49.587000000000003</v>
      </c>
      <c r="BC11233" s="82">
        <f t="shared" si="192"/>
        <v>60.00027</v>
      </c>
    </row>
    <row r="11234" spans="53:55" x14ac:dyDescent="0.25">
      <c r="BA11234" s="164" t="s">
        <v>11605</v>
      </c>
      <c r="BB11234" s="164">
        <v>49.59</v>
      </c>
      <c r="BC11234" s="82">
        <f t="shared" si="192"/>
        <v>60.003900000000002</v>
      </c>
    </row>
    <row r="11235" spans="53:55" x14ac:dyDescent="0.25">
      <c r="BA11235" s="164" t="s">
        <v>11606</v>
      </c>
      <c r="BB11235" s="164">
        <v>82.644999999999996</v>
      </c>
      <c r="BC11235" s="82">
        <f t="shared" si="192"/>
        <v>100.00044999999999</v>
      </c>
    </row>
    <row r="11236" spans="53:55" x14ac:dyDescent="0.25">
      <c r="BA11236" s="164" t="s">
        <v>11607</v>
      </c>
      <c r="BB11236" s="164">
        <v>12.4</v>
      </c>
      <c r="BC11236" s="82">
        <f t="shared" si="192"/>
        <v>15.004</v>
      </c>
    </row>
    <row r="11237" spans="53:55" x14ac:dyDescent="0.25">
      <c r="BA11237" s="164" t="s">
        <v>11608</v>
      </c>
      <c r="BB11237" s="164">
        <v>12.4</v>
      </c>
      <c r="BC11237" s="82">
        <f t="shared" si="192"/>
        <v>15.004</v>
      </c>
    </row>
    <row r="11238" spans="53:55" x14ac:dyDescent="0.25">
      <c r="BA11238" s="164" t="s">
        <v>11609</v>
      </c>
      <c r="BB11238" s="164">
        <v>4.13</v>
      </c>
      <c r="BC11238" s="82">
        <f t="shared" si="192"/>
        <v>4.9973000000000001</v>
      </c>
    </row>
    <row r="11239" spans="53:55" x14ac:dyDescent="0.25">
      <c r="BA11239" s="164" t="s">
        <v>11610</v>
      </c>
      <c r="BB11239" s="164">
        <v>394.43</v>
      </c>
      <c r="BC11239" s="82">
        <f t="shared" si="192"/>
        <v>477.26029999999997</v>
      </c>
    </row>
    <row r="11240" spans="53:55" x14ac:dyDescent="0.25">
      <c r="BA11240" s="164" t="s">
        <v>11611</v>
      </c>
      <c r="BB11240" s="164">
        <v>408.96</v>
      </c>
      <c r="BC11240" s="82">
        <f t="shared" si="192"/>
        <v>494.84159999999997</v>
      </c>
    </row>
    <row r="11241" spans="53:55" x14ac:dyDescent="0.25">
      <c r="BA11241" s="164" t="s">
        <v>11612</v>
      </c>
      <c r="BB11241" s="164">
        <v>780.56</v>
      </c>
      <c r="BC11241" s="82">
        <f t="shared" si="192"/>
        <v>944.47759999999994</v>
      </c>
    </row>
    <row r="11242" spans="53:55" x14ac:dyDescent="0.25">
      <c r="BA11242" s="164" t="s">
        <v>11613</v>
      </c>
      <c r="BB11242" s="164">
        <v>661.16</v>
      </c>
      <c r="BC11242" s="82">
        <f t="shared" si="192"/>
        <v>800.00359999999989</v>
      </c>
    </row>
    <row r="11243" spans="53:55" x14ac:dyDescent="0.25">
      <c r="BA11243" s="164" t="s">
        <v>11614</v>
      </c>
      <c r="BB11243" s="164">
        <v>913.42</v>
      </c>
      <c r="BC11243" s="82">
        <f t="shared" si="192"/>
        <v>1105.2382</v>
      </c>
    </row>
    <row r="11244" spans="53:55" x14ac:dyDescent="0.25">
      <c r="BA11244" s="164" t="s">
        <v>11615</v>
      </c>
      <c r="BB11244" s="164">
        <v>954.94</v>
      </c>
      <c r="BC11244" s="82">
        <f t="shared" si="192"/>
        <v>1155.4774</v>
      </c>
    </row>
    <row r="11245" spans="53:55" x14ac:dyDescent="0.25">
      <c r="BA11245" s="164" t="s">
        <v>11616</v>
      </c>
      <c r="BB11245" s="164">
        <v>351.24</v>
      </c>
      <c r="BC11245" s="82">
        <f t="shared" si="192"/>
        <v>425.00040000000001</v>
      </c>
    </row>
    <row r="11246" spans="53:55" x14ac:dyDescent="0.25">
      <c r="BA11246" s="164" t="s">
        <v>11617</v>
      </c>
      <c r="BB11246" s="164">
        <v>371.9</v>
      </c>
      <c r="BC11246" s="82">
        <f t="shared" si="192"/>
        <v>449.99899999999997</v>
      </c>
    </row>
    <row r="11247" spans="53:55" x14ac:dyDescent="0.25">
      <c r="BA11247" s="164" t="s">
        <v>11618</v>
      </c>
      <c r="BB11247" s="164">
        <v>422.2</v>
      </c>
      <c r="BC11247" s="82">
        <f t="shared" si="192"/>
        <v>510.86199999999997</v>
      </c>
    </row>
    <row r="11248" spans="53:55" x14ac:dyDescent="0.25">
      <c r="BA11248" s="164" t="s">
        <v>11619</v>
      </c>
      <c r="BB11248" s="164">
        <v>419.34</v>
      </c>
      <c r="BC11248" s="82">
        <f t="shared" si="192"/>
        <v>507.40139999999997</v>
      </c>
    </row>
    <row r="11249" spans="53:55" x14ac:dyDescent="0.25">
      <c r="BA11249" s="164" t="s">
        <v>11620</v>
      </c>
      <c r="BB11249" s="164">
        <v>1129.32</v>
      </c>
      <c r="BC11249" s="82">
        <f t="shared" si="192"/>
        <v>1366.4771999999998</v>
      </c>
    </row>
    <row r="11250" spans="53:55" x14ac:dyDescent="0.25">
      <c r="BA11250" s="164" t="s">
        <v>11621</v>
      </c>
      <c r="BB11250" s="164">
        <v>1400</v>
      </c>
      <c r="BC11250" s="82">
        <f t="shared" si="192"/>
        <v>1694</v>
      </c>
    </row>
    <row r="11251" spans="53:55" x14ac:dyDescent="0.25">
      <c r="BA11251" s="164" t="s">
        <v>11622</v>
      </c>
      <c r="BB11251" s="164">
        <v>269.87</v>
      </c>
      <c r="BC11251" s="82">
        <f t="shared" si="192"/>
        <v>326.54269999999997</v>
      </c>
    </row>
    <row r="11252" spans="53:55" x14ac:dyDescent="0.25">
      <c r="BA11252" s="164" t="s">
        <v>11623</v>
      </c>
      <c r="BB11252" s="164">
        <v>261.57</v>
      </c>
      <c r="BC11252" s="82">
        <f t="shared" si="192"/>
        <v>316.49969999999996</v>
      </c>
    </row>
    <row r="11253" spans="53:55" x14ac:dyDescent="0.25">
      <c r="BA11253" s="164" t="s">
        <v>11624</v>
      </c>
      <c r="BB11253" s="164">
        <v>539.66999999999996</v>
      </c>
      <c r="BC11253" s="82">
        <f t="shared" si="192"/>
        <v>653.00069999999994</v>
      </c>
    </row>
    <row r="11254" spans="53:55" x14ac:dyDescent="0.25">
      <c r="BA11254" s="164" t="s">
        <v>11625</v>
      </c>
      <c r="BB11254" s="164">
        <v>444.43</v>
      </c>
      <c r="BC11254" s="82">
        <f t="shared" si="192"/>
        <v>537.76030000000003</v>
      </c>
    </row>
    <row r="11255" spans="53:55" x14ac:dyDescent="0.25">
      <c r="BA11255" s="164" t="s">
        <v>11626</v>
      </c>
      <c r="BB11255" s="164">
        <v>477.47</v>
      </c>
      <c r="BC11255" s="82">
        <f t="shared" si="192"/>
        <v>577.73869999999999</v>
      </c>
    </row>
    <row r="11256" spans="53:55" x14ac:dyDescent="0.25">
      <c r="BA11256" s="164" t="s">
        <v>11627</v>
      </c>
      <c r="BB11256" s="164">
        <v>644.41</v>
      </c>
      <c r="BC11256" s="82">
        <f t="shared" si="192"/>
        <v>779.73609999999996</v>
      </c>
    </row>
    <row r="11257" spans="53:55" x14ac:dyDescent="0.25">
      <c r="BA11257" s="164" t="s">
        <v>11628</v>
      </c>
      <c r="BB11257" s="164">
        <v>761.87</v>
      </c>
      <c r="BC11257" s="82">
        <f t="shared" si="192"/>
        <v>921.86270000000002</v>
      </c>
    </row>
    <row r="11258" spans="53:55" x14ac:dyDescent="0.25">
      <c r="BA11258" s="164" t="s">
        <v>11629</v>
      </c>
      <c r="BB11258" s="164">
        <v>442.61</v>
      </c>
      <c r="BC11258" s="82">
        <f t="shared" si="192"/>
        <v>535.55809999999997</v>
      </c>
    </row>
    <row r="11259" spans="53:55" x14ac:dyDescent="0.25">
      <c r="BA11259" s="164" t="s">
        <v>11630</v>
      </c>
      <c r="BB11259" s="164">
        <v>512.66</v>
      </c>
      <c r="BC11259" s="82">
        <f t="shared" si="192"/>
        <v>620.31859999999995</v>
      </c>
    </row>
    <row r="11260" spans="53:55" x14ac:dyDescent="0.25">
      <c r="BA11260" s="164" t="s">
        <v>11631</v>
      </c>
      <c r="BB11260" s="164">
        <v>541.14</v>
      </c>
      <c r="BC11260" s="82">
        <f t="shared" si="192"/>
        <v>654.77940000000001</v>
      </c>
    </row>
    <row r="11261" spans="53:55" x14ac:dyDescent="0.25">
      <c r="BA11261" s="164" t="s">
        <v>11632</v>
      </c>
      <c r="BB11261" s="164">
        <v>561.09</v>
      </c>
      <c r="BC11261" s="82">
        <f t="shared" si="192"/>
        <v>678.91890000000001</v>
      </c>
    </row>
    <row r="11262" spans="53:55" x14ac:dyDescent="0.25">
      <c r="BA11262" s="164" t="s">
        <v>11633</v>
      </c>
      <c r="BB11262" s="164">
        <v>694.94</v>
      </c>
      <c r="BC11262" s="82">
        <f t="shared" si="192"/>
        <v>840.87740000000008</v>
      </c>
    </row>
    <row r="11263" spans="53:55" x14ac:dyDescent="0.25">
      <c r="BA11263" s="164" t="s">
        <v>11634</v>
      </c>
      <c r="BB11263" s="164">
        <v>1070.25</v>
      </c>
      <c r="BC11263" s="82">
        <f t="shared" si="192"/>
        <v>1295.0025000000001</v>
      </c>
    </row>
    <row r="11264" spans="53:55" x14ac:dyDescent="0.25">
      <c r="BA11264" s="164" t="s">
        <v>11635</v>
      </c>
      <c r="BB11264" s="164">
        <v>1566.116</v>
      </c>
      <c r="BC11264" s="82">
        <f t="shared" si="192"/>
        <v>1895.00036</v>
      </c>
    </row>
    <row r="11265" spans="53:55" x14ac:dyDescent="0.25">
      <c r="BA11265" s="164" t="s">
        <v>11636</v>
      </c>
      <c r="BB11265" s="164">
        <v>1113.92</v>
      </c>
      <c r="BC11265" s="82">
        <f t="shared" si="192"/>
        <v>1347.8432</v>
      </c>
    </row>
    <row r="11266" spans="53:55" x14ac:dyDescent="0.25">
      <c r="BA11266" s="164" t="s">
        <v>11637</v>
      </c>
      <c r="BB11266" s="164">
        <v>1569.42</v>
      </c>
      <c r="BC11266" s="82">
        <f t="shared" si="192"/>
        <v>1898.9982</v>
      </c>
    </row>
    <row r="11267" spans="53:55" x14ac:dyDescent="0.25">
      <c r="BA11267" s="164" t="s">
        <v>11638</v>
      </c>
      <c r="BB11267" s="164">
        <v>2009.9169999999999</v>
      </c>
      <c r="BC11267" s="82">
        <f t="shared" ref="BC11267:BC11330" si="193">BB11267*1.21</f>
        <v>2431.9995699999999</v>
      </c>
    </row>
    <row r="11268" spans="53:55" x14ac:dyDescent="0.25">
      <c r="BA11268" s="164" t="s">
        <v>11639</v>
      </c>
      <c r="BB11268" s="164">
        <v>420.25</v>
      </c>
      <c r="BC11268" s="82">
        <f t="shared" si="193"/>
        <v>508.5025</v>
      </c>
    </row>
    <row r="11269" spans="53:55" x14ac:dyDescent="0.25">
      <c r="BA11269" s="164" t="s">
        <v>11640</v>
      </c>
      <c r="BB11269" s="164">
        <v>1070.25</v>
      </c>
      <c r="BC11269" s="82">
        <f t="shared" si="193"/>
        <v>1295.0025000000001</v>
      </c>
    </row>
    <row r="11270" spans="53:55" x14ac:dyDescent="0.25">
      <c r="BA11270" s="164" t="s">
        <v>11641</v>
      </c>
      <c r="BB11270" s="164">
        <v>1486.78</v>
      </c>
      <c r="BC11270" s="82">
        <f t="shared" si="193"/>
        <v>1799.0038</v>
      </c>
    </row>
    <row r="11271" spans="53:55" x14ac:dyDescent="0.25">
      <c r="BA11271" s="164" t="s">
        <v>11642</v>
      </c>
      <c r="BB11271" s="164">
        <v>1136.3599999999999</v>
      </c>
      <c r="BC11271" s="82">
        <f t="shared" si="193"/>
        <v>1374.9955999999997</v>
      </c>
    </row>
    <row r="11272" spans="53:55" x14ac:dyDescent="0.25">
      <c r="BA11272" s="164" t="s">
        <v>11643</v>
      </c>
      <c r="BB11272" s="164">
        <v>321.49</v>
      </c>
      <c r="BC11272" s="82">
        <f t="shared" si="193"/>
        <v>389.00290000000001</v>
      </c>
    </row>
    <row r="11273" spans="53:55" x14ac:dyDescent="0.25">
      <c r="BA11273" s="164" t="s">
        <v>11644</v>
      </c>
      <c r="BB11273" s="164">
        <v>411.57</v>
      </c>
      <c r="BC11273" s="82">
        <f t="shared" si="193"/>
        <v>497.99969999999996</v>
      </c>
    </row>
    <row r="11274" spans="53:55" x14ac:dyDescent="0.25">
      <c r="BA11274" s="164" t="s">
        <v>11645</v>
      </c>
      <c r="BB11274" s="164">
        <v>950.41</v>
      </c>
      <c r="BC11274" s="82">
        <f t="shared" si="193"/>
        <v>1149.9960999999998</v>
      </c>
    </row>
    <row r="11275" spans="53:55" x14ac:dyDescent="0.25">
      <c r="BA11275" s="164" t="s">
        <v>11646</v>
      </c>
      <c r="BB11275" s="164">
        <v>351.24</v>
      </c>
      <c r="BC11275" s="82">
        <f t="shared" si="193"/>
        <v>425.00040000000001</v>
      </c>
    </row>
    <row r="11276" spans="53:55" x14ac:dyDescent="0.25">
      <c r="BA11276" s="164" t="s">
        <v>11647</v>
      </c>
      <c r="BB11276" s="164">
        <v>411.57</v>
      </c>
      <c r="BC11276" s="82">
        <f t="shared" si="193"/>
        <v>497.99969999999996</v>
      </c>
    </row>
    <row r="11277" spans="53:55" x14ac:dyDescent="0.25">
      <c r="BA11277" s="164" t="s">
        <v>11648</v>
      </c>
      <c r="BB11277" s="164">
        <v>537.19000000000005</v>
      </c>
      <c r="BC11277" s="82">
        <f t="shared" si="193"/>
        <v>649.99990000000003</v>
      </c>
    </row>
    <row r="11278" spans="53:55" x14ac:dyDescent="0.25">
      <c r="BA11278" s="164" t="s">
        <v>11649</v>
      </c>
      <c r="BB11278" s="164">
        <v>288.43</v>
      </c>
      <c r="BC11278" s="82">
        <f t="shared" si="193"/>
        <v>349.00029999999998</v>
      </c>
    </row>
    <row r="11279" spans="53:55" x14ac:dyDescent="0.25">
      <c r="BA11279" s="164" t="s">
        <v>11650</v>
      </c>
      <c r="BB11279" s="164">
        <v>412.39699999999999</v>
      </c>
      <c r="BC11279" s="82">
        <f t="shared" si="193"/>
        <v>499.00036999999998</v>
      </c>
    </row>
    <row r="11280" spans="53:55" x14ac:dyDescent="0.25">
      <c r="BA11280" s="164" t="s">
        <v>11651</v>
      </c>
      <c r="BB11280" s="164">
        <v>428.92599999999999</v>
      </c>
      <c r="BC11280" s="82">
        <f t="shared" si="193"/>
        <v>519.00045999999998</v>
      </c>
    </row>
    <row r="11281" spans="53:55" x14ac:dyDescent="0.25">
      <c r="BA11281" s="164" t="s">
        <v>11652</v>
      </c>
      <c r="BB11281" s="164">
        <v>561.16</v>
      </c>
      <c r="BC11281" s="82">
        <f t="shared" si="193"/>
        <v>679.00359999999989</v>
      </c>
    </row>
    <row r="11282" spans="53:55" x14ac:dyDescent="0.25">
      <c r="BA11282" s="164" t="s">
        <v>11653</v>
      </c>
      <c r="BB11282" s="164">
        <v>470.25</v>
      </c>
      <c r="BC11282" s="82">
        <f t="shared" si="193"/>
        <v>569.00249999999994</v>
      </c>
    </row>
    <row r="11283" spans="53:55" x14ac:dyDescent="0.25">
      <c r="BA11283" s="164" t="s">
        <v>11654</v>
      </c>
      <c r="BB11283" s="164">
        <v>238.84</v>
      </c>
      <c r="BC11283" s="82">
        <f t="shared" si="193"/>
        <v>288.99639999999999</v>
      </c>
    </row>
    <row r="11284" spans="53:55" x14ac:dyDescent="0.25">
      <c r="BA11284" s="164" t="s">
        <v>11655</v>
      </c>
      <c r="BB11284" s="164">
        <v>321.49</v>
      </c>
      <c r="BC11284" s="82">
        <f t="shared" si="193"/>
        <v>389.00290000000001</v>
      </c>
    </row>
    <row r="11285" spans="53:55" x14ac:dyDescent="0.25">
      <c r="BA11285" s="164" t="s">
        <v>11656</v>
      </c>
      <c r="BB11285" s="164">
        <v>371.07400000000001</v>
      </c>
      <c r="BC11285" s="82">
        <f t="shared" si="193"/>
        <v>448.99954000000002</v>
      </c>
    </row>
    <row r="11286" spans="53:55" x14ac:dyDescent="0.25">
      <c r="BA11286" s="164" t="s">
        <v>11657</v>
      </c>
      <c r="BB11286" s="164">
        <v>271.89999999999998</v>
      </c>
      <c r="BC11286" s="82">
        <f t="shared" si="193"/>
        <v>328.99899999999997</v>
      </c>
    </row>
    <row r="11287" spans="53:55" x14ac:dyDescent="0.25">
      <c r="BA11287" s="164" t="s">
        <v>11658</v>
      </c>
      <c r="BB11287" s="164">
        <v>304.95999999999998</v>
      </c>
      <c r="BC11287" s="82">
        <f t="shared" si="193"/>
        <v>369.00159999999994</v>
      </c>
    </row>
    <row r="11288" spans="53:55" x14ac:dyDescent="0.25">
      <c r="BA11288" s="164" t="s">
        <v>11659</v>
      </c>
      <c r="BB11288" s="164">
        <v>371.07400000000001</v>
      </c>
      <c r="BC11288" s="82">
        <f t="shared" si="193"/>
        <v>448.99954000000002</v>
      </c>
    </row>
    <row r="11289" spans="53:55" x14ac:dyDescent="0.25">
      <c r="BA11289" s="164" t="s">
        <v>11660</v>
      </c>
      <c r="BB11289" s="164">
        <v>428.92599999999999</v>
      </c>
      <c r="BC11289" s="82">
        <f t="shared" si="193"/>
        <v>519.00045999999998</v>
      </c>
    </row>
    <row r="11290" spans="53:55" x14ac:dyDescent="0.25">
      <c r="BA11290" s="164" t="s">
        <v>11661</v>
      </c>
      <c r="BB11290" s="164">
        <v>528.1</v>
      </c>
      <c r="BC11290" s="82">
        <f t="shared" si="193"/>
        <v>639.00099999999998</v>
      </c>
    </row>
    <row r="11291" spans="53:55" x14ac:dyDescent="0.25">
      <c r="BA11291" s="164" t="s">
        <v>11662</v>
      </c>
      <c r="BB11291" s="164">
        <v>610.74</v>
      </c>
      <c r="BC11291" s="82">
        <f t="shared" si="193"/>
        <v>738.99540000000002</v>
      </c>
    </row>
    <row r="11292" spans="53:55" x14ac:dyDescent="0.25">
      <c r="BA11292" s="164" t="s">
        <v>11663</v>
      </c>
      <c r="BB11292" s="164">
        <v>346.28</v>
      </c>
      <c r="BC11292" s="82">
        <f t="shared" si="193"/>
        <v>418.99879999999996</v>
      </c>
    </row>
    <row r="11293" spans="53:55" x14ac:dyDescent="0.25">
      <c r="BA11293" s="164" t="s">
        <v>11664</v>
      </c>
      <c r="BB11293" s="164">
        <v>453.72</v>
      </c>
      <c r="BC11293" s="82">
        <f t="shared" si="193"/>
        <v>549.00120000000004</v>
      </c>
    </row>
    <row r="11294" spans="53:55" x14ac:dyDescent="0.25">
      <c r="BA11294" s="164" t="s">
        <v>11665</v>
      </c>
      <c r="BB11294" s="164">
        <v>586.77700000000004</v>
      </c>
      <c r="BC11294" s="82">
        <f t="shared" si="193"/>
        <v>710.00017000000003</v>
      </c>
    </row>
    <row r="11295" spans="53:55" x14ac:dyDescent="0.25">
      <c r="BA11295" s="164" t="s">
        <v>11666</v>
      </c>
      <c r="BB11295" s="164">
        <v>247.11</v>
      </c>
      <c r="BC11295" s="82">
        <f t="shared" si="193"/>
        <v>299.00310000000002</v>
      </c>
    </row>
    <row r="11296" spans="53:55" x14ac:dyDescent="0.25">
      <c r="BA11296" s="164" t="s">
        <v>11667</v>
      </c>
      <c r="BB11296" s="164">
        <v>255.37</v>
      </c>
      <c r="BC11296" s="82">
        <f t="shared" si="193"/>
        <v>308.99770000000001</v>
      </c>
    </row>
    <row r="11297" spans="53:55" x14ac:dyDescent="0.25">
      <c r="BA11297" s="164" t="s">
        <v>11668</v>
      </c>
      <c r="BB11297" s="164">
        <v>280.16500000000002</v>
      </c>
      <c r="BC11297" s="82">
        <f t="shared" si="193"/>
        <v>338.99965000000003</v>
      </c>
    </row>
    <row r="11298" spans="53:55" x14ac:dyDescent="0.25">
      <c r="BA11298" s="164" t="s">
        <v>11669</v>
      </c>
      <c r="BB11298" s="164">
        <v>296.69400000000002</v>
      </c>
      <c r="BC11298" s="82">
        <f t="shared" si="193"/>
        <v>358.99974000000003</v>
      </c>
    </row>
    <row r="11299" spans="53:55" x14ac:dyDescent="0.25">
      <c r="BA11299" s="164" t="s">
        <v>11670</v>
      </c>
      <c r="BB11299" s="164">
        <v>238.84</v>
      </c>
      <c r="BC11299" s="82">
        <f t="shared" si="193"/>
        <v>288.99639999999999</v>
      </c>
    </row>
    <row r="11300" spans="53:55" x14ac:dyDescent="0.25">
      <c r="BA11300" s="164" t="s">
        <v>11671</v>
      </c>
      <c r="BB11300" s="164">
        <v>238.84</v>
      </c>
      <c r="BC11300" s="82">
        <f t="shared" si="193"/>
        <v>288.99639999999999</v>
      </c>
    </row>
    <row r="11301" spans="53:55" x14ac:dyDescent="0.25">
      <c r="BA11301" s="164" t="s">
        <v>11672</v>
      </c>
      <c r="BB11301" s="164">
        <v>263.64</v>
      </c>
      <c r="BC11301" s="82">
        <f t="shared" si="193"/>
        <v>319.00439999999998</v>
      </c>
    </row>
    <row r="11302" spans="53:55" x14ac:dyDescent="0.25">
      <c r="BA11302" s="164" t="s">
        <v>11673</v>
      </c>
      <c r="BB11302" s="164">
        <v>280.16500000000002</v>
      </c>
      <c r="BC11302" s="82">
        <f t="shared" si="193"/>
        <v>338.99965000000003</v>
      </c>
    </row>
    <row r="11303" spans="53:55" x14ac:dyDescent="0.25">
      <c r="BA11303" s="164" t="s">
        <v>11674</v>
      </c>
      <c r="BB11303" s="164">
        <v>475.21</v>
      </c>
      <c r="BC11303" s="82">
        <f t="shared" si="193"/>
        <v>575.00409999999999</v>
      </c>
    </row>
    <row r="11304" spans="53:55" x14ac:dyDescent="0.25">
      <c r="BA11304" s="164" t="s">
        <v>11675</v>
      </c>
      <c r="BB11304" s="164">
        <v>698.35</v>
      </c>
      <c r="BC11304" s="82">
        <f t="shared" si="193"/>
        <v>845.00350000000003</v>
      </c>
    </row>
    <row r="11305" spans="53:55" x14ac:dyDescent="0.25">
      <c r="BA11305" s="164" t="s">
        <v>11676</v>
      </c>
      <c r="BB11305" s="164">
        <v>792.56</v>
      </c>
      <c r="BC11305" s="82">
        <f t="shared" si="193"/>
        <v>958.99759999999992</v>
      </c>
    </row>
    <row r="11306" spans="53:55" x14ac:dyDescent="0.25">
      <c r="BA11306" s="164" t="s">
        <v>11677</v>
      </c>
      <c r="BB11306" s="164">
        <v>825.62</v>
      </c>
      <c r="BC11306" s="82">
        <f t="shared" si="193"/>
        <v>999.00019999999995</v>
      </c>
    </row>
    <row r="11307" spans="53:55" x14ac:dyDescent="0.25">
      <c r="BA11307" s="164" t="s">
        <v>11678</v>
      </c>
      <c r="BB11307" s="164">
        <v>390.08300000000003</v>
      </c>
      <c r="BC11307" s="82">
        <f t="shared" si="193"/>
        <v>472.00042999999999</v>
      </c>
    </row>
    <row r="11308" spans="53:55" x14ac:dyDescent="0.25">
      <c r="BA11308" s="164" t="s">
        <v>11679</v>
      </c>
      <c r="BB11308" s="164">
        <v>453.71899999999999</v>
      </c>
      <c r="BC11308" s="82">
        <f t="shared" si="193"/>
        <v>548.99999000000003</v>
      </c>
    </row>
    <row r="11309" spans="53:55" x14ac:dyDescent="0.25">
      <c r="BA11309" s="164" t="s">
        <v>11680</v>
      </c>
      <c r="BB11309" s="164">
        <v>536.36</v>
      </c>
      <c r="BC11309" s="82">
        <f t="shared" si="193"/>
        <v>648.99559999999997</v>
      </c>
    </row>
    <row r="11310" spans="53:55" x14ac:dyDescent="0.25">
      <c r="BA11310" s="164" t="s">
        <v>11681</v>
      </c>
      <c r="BB11310" s="164">
        <v>426.44600000000003</v>
      </c>
      <c r="BC11310" s="82">
        <f t="shared" si="193"/>
        <v>515.99966000000006</v>
      </c>
    </row>
    <row r="11311" spans="53:55" x14ac:dyDescent="0.25">
      <c r="BA11311" s="164" t="s">
        <v>11682</v>
      </c>
      <c r="BB11311" s="164">
        <v>466.11599999999999</v>
      </c>
      <c r="BC11311" s="82">
        <f t="shared" si="193"/>
        <v>564.00036</v>
      </c>
    </row>
    <row r="11312" spans="53:55" x14ac:dyDescent="0.25">
      <c r="BA11312" s="164" t="s">
        <v>11683</v>
      </c>
      <c r="BB11312" s="164">
        <v>505.78500000000003</v>
      </c>
      <c r="BC11312" s="82">
        <f t="shared" si="193"/>
        <v>611.99985000000004</v>
      </c>
    </row>
    <row r="11313" spans="53:55" x14ac:dyDescent="0.25">
      <c r="BA11313" s="164" t="s">
        <v>11684</v>
      </c>
      <c r="BB11313" s="164">
        <v>545.45500000000004</v>
      </c>
      <c r="BC11313" s="82">
        <f t="shared" si="193"/>
        <v>660.00054999999998</v>
      </c>
    </row>
    <row r="11314" spans="53:55" x14ac:dyDescent="0.25">
      <c r="BA11314" s="164" t="s">
        <v>11685</v>
      </c>
      <c r="BB11314" s="164">
        <v>604.95899999999995</v>
      </c>
      <c r="BC11314" s="82">
        <f t="shared" si="193"/>
        <v>732.00038999999992</v>
      </c>
    </row>
    <row r="11315" spans="53:55" x14ac:dyDescent="0.25">
      <c r="BA11315" s="164" t="s">
        <v>11686</v>
      </c>
      <c r="BB11315" s="164">
        <v>12.4</v>
      </c>
      <c r="BC11315" s="82">
        <f t="shared" si="193"/>
        <v>15.004</v>
      </c>
    </row>
    <row r="11316" spans="53:55" x14ac:dyDescent="0.25">
      <c r="BA11316" s="164" t="s">
        <v>11687</v>
      </c>
      <c r="BB11316" s="164">
        <v>8.26</v>
      </c>
      <c r="BC11316" s="82">
        <f t="shared" si="193"/>
        <v>9.9946000000000002</v>
      </c>
    </row>
    <row r="11317" spans="53:55" x14ac:dyDescent="0.25">
      <c r="BA11317" s="164" t="s">
        <v>11688</v>
      </c>
      <c r="BB11317" s="164">
        <v>8.26</v>
      </c>
      <c r="BC11317" s="82">
        <f t="shared" si="193"/>
        <v>9.9946000000000002</v>
      </c>
    </row>
    <row r="11318" spans="53:55" x14ac:dyDescent="0.25">
      <c r="BA11318" s="164" t="s">
        <v>11689</v>
      </c>
      <c r="BB11318" s="164">
        <v>28.925999999999998</v>
      </c>
      <c r="BC11318" s="82">
        <f t="shared" si="193"/>
        <v>35.000459999999997</v>
      </c>
    </row>
    <row r="11319" spans="53:55" x14ac:dyDescent="0.25">
      <c r="BA11319" s="164" t="s">
        <v>11690</v>
      </c>
      <c r="BB11319" s="164">
        <v>37.19</v>
      </c>
      <c r="BC11319" s="82">
        <f t="shared" si="193"/>
        <v>44.999899999999997</v>
      </c>
    </row>
    <row r="11320" spans="53:55" x14ac:dyDescent="0.25">
      <c r="BA11320" s="164" t="s">
        <v>11691</v>
      </c>
      <c r="BB11320" s="164">
        <v>33.058</v>
      </c>
      <c r="BC11320" s="82">
        <f t="shared" si="193"/>
        <v>40.00018</v>
      </c>
    </row>
    <row r="11321" spans="53:55" x14ac:dyDescent="0.25">
      <c r="BA11321" s="164" t="s">
        <v>11692</v>
      </c>
      <c r="BB11321" s="164">
        <v>45.454999999999998</v>
      </c>
      <c r="BC11321" s="82">
        <f t="shared" si="193"/>
        <v>55.000549999999997</v>
      </c>
    </row>
    <row r="11322" spans="53:55" x14ac:dyDescent="0.25">
      <c r="BA11322" s="164" t="s">
        <v>11693</v>
      </c>
      <c r="BB11322" s="164">
        <v>78.510000000000005</v>
      </c>
      <c r="BC11322" s="82">
        <f t="shared" si="193"/>
        <v>94.997100000000003</v>
      </c>
    </row>
    <row r="11323" spans="53:55" x14ac:dyDescent="0.25">
      <c r="BA11323" s="164" t="s">
        <v>11694</v>
      </c>
      <c r="BB11323" s="164">
        <v>25.62</v>
      </c>
      <c r="BC11323" s="82">
        <f t="shared" si="193"/>
        <v>31.0002</v>
      </c>
    </row>
    <row r="11324" spans="53:55" x14ac:dyDescent="0.25">
      <c r="BA11324" s="164" t="s">
        <v>11695</v>
      </c>
      <c r="BB11324" s="164">
        <v>458.68</v>
      </c>
      <c r="BC11324" s="82">
        <f t="shared" si="193"/>
        <v>555.00279999999998</v>
      </c>
    </row>
    <row r="11325" spans="53:55" x14ac:dyDescent="0.25">
      <c r="BA11325" s="164" t="s">
        <v>11696</v>
      </c>
      <c r="BB11325" s="164">
        <v>537.19000000000005</v>
      </c>
      <c r="BC11325" s="82">
        <f t="shared" si="193"/>
        <v>649.99990000000003</v>
      </c>
    </row>
    <row r="11326" spans="53:55" x14ac:dyDescent="0.25">
      <c r="BA11326" s="164" t="s">
        <v>11697</v>
      </c>
      <c r="BB11326" s="164">
        <v>140.49600000000001</v>
      </c>
      <c r="BC11326" s="82">
        <f t="shared" si="193"/>
        <v>170.00015999999999</v>
      </c>
    </row>
    <row r="11327" spans="53:55" x14ac:dyDescent="0.25">
      <c r="BA11327" s="164" t="s">
        <v>11698</v>
      </c>
      <c r="BB11327" s="164">
        <v>104.13200000000001</v>
      </c>
      <c r="BC11327" s="82">
        <f t="shared" si="193"/>
        <v>125.99972</v>
      </c>
    </row>
    <row r="11328" spans="53:55" x14ac:dyDescent="0.25">
      <c r="BA11328" s="164" t="s">
        <v>11699</v>
      </c>
      <c r="BB11328" s="164">
        <v>41.322000000000003</v>
      </c>
      <c r="BC11328" s="82">
        <f t="shared" si="193"/>
        <v>49.99962</v>
      </c>
    </row>
    <row r="11329" spans="53:55" x14ac:dyDescent="0.25">
      <c r="BA11329" s="164" t="s">
        <v>11700</v>
      </c>
      <c r="BB11329" s="164">
        <v>289.25599999999997</v>
      </c>
      <c r="BC11329" s="82">
        <f t="shared" si="193"/>
        <v>349.99975999999998</v>
      </c>
    </row>
    <row r="11330" spans="53:55" x14ac:dyDescent="0.25">
      <c r="BA11330" s="164" t="s">
        <v>11701</v>
      </c>
      <c r="BB11330" s="164">
        <v>41.322000000000003</v>
      </c>
      <c r="BC11330" s="82">
        <f t="shared" si="193"/>
        <v>49.99962</v>
      </c>
    </row>
    <row r="11331" spans="53:55" x14ac:dyDescent="0.25">
      <c r="BA11331" s="164" t="s">
        <v>11702</v>
      </c>
      <c r="BB11331" s="164">
        <v>577.68600000000004</v>
      </c>
      <c r="BC11331" s="82">
        <f t="shared" ref="BC11331:BC11394" si="194">BB11331*1.21</f>
        <v>699.00006000000008</v>
      </c>
    </row>
    <row r="11332" spans="53:55" x14ac:dyDescent="0.25">
      <c r="BA11332" s="164" t="s">
        <v>11703</v>
      </c>
      <c r="BB11332" s="164">
        <v>12.397</v>
      </c>
      <c r="BC11332" s="82">
        <f t="shared" si="194"/>
        <v>15.00037</v>
      </c>
    </row>
    <row r="11333" spans="53:55" x14ac:dyDescent="0.25">
      <c r="BA11333" s="164" t="s">
        <v>11704</v>
      </c>
      <c r="BB11333" s="164">
        <v>31.405000000000001</v>
      </c>
      <c r="BC11333" s="82">
        <f t="shared" si="194"/>
        <v>38.000050000000002</v>
      </c>
    </row>
    <row r="11334" spans="53:55" x14ac:dyDescent="0.25">
      <c r="BA11334" s="164" t="s">
        <v>11705</v>
      </c>
      <c r="BB11334" s="164">
        <v>6.6120000000000001</v>
      </c>
      <c r="BC11334" s="82">
        <f t="shared" si="194"/>
        <v>8.0005199999999999</v>
      </c>
    </row>
    <row r="11335" spans="53:55" x14ac:dyDescent="0.25">
      <c r="BA11335" s="164" t="s">
        <v>11706</v>
      </c>
      <c r="BB11335" s="164">
        <v>8.2650000000000006</v>
      </c>
      <c r="BC11335" s="82">
        <f t="shared" si="194"/>
        <v>10.00065</v>
      </c>
    </row>
    <row r="11336" spans="53:55" x14ac:dyDescent="0.25">
      <c r="BA11336" s="164" t="s">
        <v>11707</v>
      </c>
      <c r="BB11336" s="164">
        <v>0.82599999999999996</v>
      </c>
      <c r="BC11336" s="82">
        <f t="shared" si="194"/>
        <v>0.9994599999999999</v>
      </c>
    </row>
    <row r="11337" spans="53:55" x14ac:dyDescent="0.25">
      <c r="BA11337" s="164" t="s">
        <v>11708</v>
      </c>
      <c r="BB11337" s="164">
        <v>4.1319999999999997</v>
      </c>
      <c r="BC11337" s="82">
        <f t="shared" si="194"/>
        <v>4.9997199999999991</v>
      </c>
    </row>
    <row r="11338" spans="53:55" x14ac:dyDescent="0.25">
      <c r="BA11338" s="164" t="s">
        <v>11709</v>
      </c>
      <c r="BB11338" s="164">
        <v>28.925999999999998</v>
      </c>
      <c r="BC11338" s="82">
        <f t="shared" si="194"/>
        <v>35.000459999999997</v>
      </c>
    </row>
    <row r="11339" spans="53:55" x14ac:dyDescent="0.25">
      <c r="BA11339" s="164" t="s">
        <v>11710</v>
      </c>
      <c r="BB11339" s="164">
        <v>41.322000000000003</v>
      </c>
      <c r="BC11339" s="82">
        <f t="shared" si="194"/>
        <v>49.99962</v>
      </c>
    </row>
    <row r="11340" spans="53:55" x14ac:dyDescent="0.25">
      <c r="BA11340" s="164" t="s">
        <v>11711</v>
      </c>
      <c r="BB11340" s="164">
        <v>37.19</v>
      </c>
      <c r="BC11340" s="82">
        <f t="shared" si="194"/>
        <v>44.999899999999997</v>
      </c>
    </row>
    <row r="11341" spans="53:55" x14ac:dyDescent="0.25">
      <c r="BA11341" s="164" t="s">
        <v>11712</v>
      </c>
      <c r="BB11341" s="164">
        <v>24.792999999999999</v>
      </c>
      <c r="BC11341" s="82">
        <f t="shared" si="194"/>
        <v>29.999529999999996</v>
      </c>
    </row>
    <row r="11342" spans="53:55" x14ac:dyDescent="0.25">
      <c r="BA11342" s="164" t="s">
        <v>11713</v>
      </c>
      <c r="BB11342" s="164">
        <v>20.661000000000001</v>
      </c>
      <c r="BC11342" s="82">
        <f t="shared" si="194"/>
        <v>24.99981</v>
      </c>
    </row>
    <row r="11343" spans="53:55" x14ac:dyDescent="0.25">
      <c r="BA11343" s="164" t="s">
        <v>11714</v>
      </c>
      <c r="BB11343" s="164">
        <v>12.397</v>
      </c>
      <c r="BC11343" s="82">
        <f t="shared" si="194"/>
        <v>15.00037</v>
      </c>
    </row>
    <row r="11344" spans="53:55" x14ac:dyDescent="0.25">
      <c r="BA11344" s="164" t="s">
        <v>11715</v>
      </c>
      <c r="BB11344" s="164">
        <v>9.9169999999999998</v>
      </c>
      <c r="BC11344" s="82">
        <f t="shared" si="194"/>
        <v>11.99957</v>
      </c>
    </row>
    <row r="11345" spans="53:55" x14ac:dyDescent="0.25">
      <c r="BA11345" s="164" t="s">
        <v>11716</v>
      </c>
      <c r="BB11345" s="164">
        <v>9.9169999999999998</v>
      </c>
      <c r="BC11345" s="82">
        <f t="shared" si="194"/>
        <v>11.99957</v>
      </c>
    </row>
    <row r="11346" spans="53:55" x14ac:dyDescent="0.25">
      <c r="BA11346" s="164" t="s">
        <v>11717</v>
      </c>
      <c r="BB11346" s="164">
        <v>42.149000000000001</v>
      </c>
      <c r="BC11346" s="82">
        <f t="shared" si="194"/>
        <v>51.00029</v>
      </c>
    </row>
    <row r="11347" spans="53:55" x14ac:dyDescent="0.25">
      <c r="BA11347" s="164" t="s">
        <v>11718</v>
      </c>
      <c r="BB11347" s="164">
        <v>12.397</v>
      </c>
      <c r="BC11347" s="82">
        <f t="shared" si="194"/>
        <v>15.00037</v>
      </c>
    </row>
    <row r="11348" spans="53:55" x14ac:dyDescent="0.25">
      <c r="BA11348" s="164" t="s">
        <v>11719</v>
      </c>
      <c r="BB11348" s="164">
        <v>16.529</v>
      </c>
      <c r="BC11348" s="82">
        <f t="shared" si="194"/>
        <v>20.00009</v>
      </c>
    </row>
    <row r="11349" spans="53:55" x14ac:dyDescent="0.25">
      <c r="BA11349" s="164" t="s">
        <v>11720</v>
      </c>
      <c r="BB11349" s="164">
        <v>20.661000000000001</v>
      </c>
      <c r="BC11349" s="82">
        <f t="shared" si="194"/>
        <v>24.99981</v>
      </c>
    </row>
    <row r="11350" spans="53:55" x14ac:dyDescent="0.25">
      <c r="BA11350" s="164" t="s">
        <v>11721</v>
      </c>
      <c r="BB11350" s="164">
        <v>16.529</v>
      </c>
      <c r="BC11350" s="82">
        <f t="shared" si="194"/>
        <v>20.00009</v>
      </c>
    </row>
    <row r="11351" spans="53:55" x14ac:dyDescent="0.25">
      <c r="BA11351" s="164" t="s">
        <v>11722</v>
      </c>
      <c r="BB11351" s="164">
        <v>16.529</v>
      </c>
      <c r="BC11351" s="82">
        <f t="shared" si="194"/>
        <v>20.00009</v>
      </c>
    </row>
    <row r="11352" spans="53:55" x14ac:dyDescent="0.25">
      <c r="BA11352" s="164" t="s">
        <v>11723</v>
      </c>
      <c r="BB11352" s="164">
        <v>10.74</v>
      </c>
      <c r="BC11352" s="82">
        <f t="shared" si="194"/>
        <v>12.9954</v>
      </c>
    </row>
    <row r="11353" spans="53:55" x14ac:dyDescent="0.25">
      <c r="BA11353" s="164" t="s">
        <v>11724</v>
      </c>
      <c r="BB11353" s="164">
        <v>2.48</v>
      </c>
      <c r="BC11353" s="82">
        <f t="shared" si="194"/>
        <v>3.0007999999999999</v>
      </c>
    </row>
    <row r="11354" spans="53:55" x14ac:dyDescent="0.25">
      <c r="BA11354" s="164" t="s">
        <v>11725</v>
      </c>
      <c r="BB11354" s="164">
        <v>88791.73</v>
      </c>
      <c r="BC11354" s="82">
        <f t="shared" si="194"/>
        <v>107437.99329999999</v>
      </c>
    </row>
    <row r="11355" spans="53:55" x14ac:dyDescent="0.25">
      <c r="BA11355" s="164" t="s">
        <v>11726</v>
      </c>
      <c r="BB11355" s="164">
        <v>50</v>
      </c>
      <c r="BC11355" s="82">
        <f t="shared" si="194"/>
        <v>60.5</v>
      </c>
    </row>
    <row r="11356" spans="53:55" x14ac:dyDescent="0.25">
      <c r="BA11356" s="164" t="s">
        <v>11727</v>
      </c>
      <c r="BB11356" s="164">
        <v>1</v>
      </c>
      <c r="BC11356" s="82">
        <f t="shared" si="194"/>
        <v>1.21</v>
      </c>
    </row>
    <row r="11357" spans="53:55" x14ac:dyDescent="0.25">
      <c r="BA11357" s="164" t="s">
        <v>11728</v>
      </c>
      <c r="BB11357" s="164">
        <v>41.32</v>
      </c>
      <c r="BC11357" s="82">
        <f t="shared" si="194"/>
        <v>49.997199999999999</v>
      </c>
    </row>
    <row r="11358" spans="53:55" x14ac:dyDescent="0.25">
      <c r="BA11358" s="164" t="s">
        <v>11729</v>
      </c>
      <c r="BB11358" s="164">
        <v>49.59</v>
      </c>
      <c r="BC11358" s="82">
        <f t="shared" si="194"/>
        <v>60.003900000000002</v>
      </c>
    </row>
    <row r="11359" spans="53:55" x14ac:dyDescent="0.25">
      <c r="BA11359" s="164" t="s">
        <v>11730</v>
      </c>
      <c r="BB11359" s="164">
        <v>74.38</v>
      </c>
      <c r="BC11359" s="82">
        <f t="shared" si="194"/>
        <v>89.999799999999993</v>
      </c>
    </row>
    <row r="11360" spans="53:55" x14ac:dyDescent="0.25">
      <c r="BA11360" s="164" t="s">
        <v>11731</v>
      </c>
      <c r="BB11360" s="164">
        <v>74.38</v>
      </c>
      <c r="BC11360" s="82">
        <f t="shared" si="194"/>
        <v>89.999799999999993</v>
      </c>
    </row>
    <row r="11361" spans="53:55" x14ac:dyDescent="0.25">
      <c r="BA11361" s="164" t="s">
        <v>11732</v>
      </c>
      <c r="BB11361" s="164">
        <v>99.17</v>
      </c>
      <c r="BC11361" s="82">
        <f t="shared" si="194"/>
        <v>119.9957</v>
      </c>
    </row>
    <row r="11362" spans="53:55" x14ac:dyDescent="0.25">
      <c r="BA11362" s="164" t="s">
        <v>11733</v>
      </c>
      <c r="BB11362" s="164">
        <v>99.17</v>
      </c>
      <c r="BC11362" s="82">
        <f t="shared" si="194"/>
        <v>119.9957</v>
      </c>
    </row>
    <row r="11363" spans="53:55" x14ac:dyDescent="0.25">
      <c r="BA11363" s="164" t="s">
        <v>11734</v>
      </c>
      <c r="BB11363" s="164">
        <v>99.17</v>
      </c>
      <c r="BC11363" s="82">
        <f t="shared" si="194"/>
        <v>119.9957</v>
      </c>
    </row>
    <row r="11364" spans="53:55" x14ac:dyDescent="0.25">
      <c r="BA11364" s="164" t="s">
        <v>11735</v>
      </c>
      <c r="BB11364" s="164">
        <v>161.16</v>
      </c>
      <c r="BC11364" s="82">
        <f t="shared" si="194"/>
        <v>195.00359999999998</v>
      </c>
    </row>
    <row r="11365" spans="53:55" x14ac:dyDescent="0.25">
      <c r="BA11365" s="164" t="s">
        <v>11736</v>
      </c>
      <c r="BB11365" s="164">
        <v>64</v>
      </c>
      <c r="BC11365" s="82">
        <f t="shared" si="194"/>
        <v>77.44</v>
      </c>
    </row>
    <row r="11366" spans="53:55" x14ac:dyDescent="0.25">
      <c r="BA11366" s="164" t="s">
        <v>11737</v>
      </c>
      <c r="BB11366" s="164"/>
      <c r="BC11366" s="82">
        <f t="shared" si="194"/>
        <v>0</v>
      </c>
    </row>
    <row r="11367" spans="53:55" x14ac:dyDescent="0.25">
      <c r="BA11367" s="164" t="s">
        <v>11738</v>
      </c>
      <c r="BB11367" s="164">
        <v>1</v>
      </c>
      <c r="BC11367" s="82">
        <f t="shared" si="194"/>
        <v>1.21</v>
      </c>
    </row>
    <row r="11368" spans="53:55" x14ac:dyDescent="0.25">
      <c r="BA11368" s="164" t="s">
        <v>11739</v>
      </c>
      <c r="BB11368" s="164">
        <v>1</v>
      </c>
      <c r="BC11368" s="82">
        <f t="shared" si="194"/>
        <v>1.21</v>
      </c>
    </row>
    <row r="11369" spans="53:55" x14ac:dyDescent="0.25">
      <c r="BA11369" s="164" t="s">
        <v>11740</v>
      </c>
      <c r="BB11369" s="164">
        <v>1</v>
      </c>
      <c r="BC11369" s="82">
        <f t="shared" si="194"/>
        <v>1.21</v>
      </c>
    </row>
    <row r="11370" spans="53:55" x14ac:dyDescent="0.25">
      <c r="BA11370" s="164" t="s">
        <v>11741</v>
      </c>
      <c r="BB11370" s="164">
        <v>20</v>
      </c>
      <c r="BC11370" s="82">
        <f t="shared" si="194"/>
        <v>24.2</v>
      </c>
    </row>
    <row r="11371" spans="53:55" x14ac:dyDescent="0.25">
      <c r="BA11371" s="164" t="s">
        <v>11742</v>
      </c>
      <c r="BB11371" s="164">
        <v>612</v>
      </c>
      <c r="BC11371" s="82">
        <f t="shared" si="194"/>
        <v>740.52</v>
      </c>
    </row>
    <row r="11372" spans="53:55" x14ac:dyDescent="0.25">
      <c r="BA11372" s="164" t="s">
        <v>11743</v>
      </c>
      <c r="BB11372" s="164">
        <v>0.65</v>
      </c>
      <c r="BC11372" s="82">
        <f t="shared" si="194"/>
        <v>0.78649999999999998</v>
      </c>
    </row>
    <row r="11373" spans="53:55" x14ac:dyDescent="0.25">
      <c r="BA11373" s="164" t="s">
        <v>11744</v>
      </c>
      <c r="BB11373" s="164">
        <v>33.06</v>
      </c>
      <c r="BC11373" s="82">
        <f t="shared" si="194"/>
        <v>40.002600000000001</v>
      </c>
    </row>
    <row r="11374" spans="53:55" x14ac:dyDescent="0.25">
      <c r="BA11374" s="164" t="s">
        <v>11745</v>
      </c>
      <c r="BB11374" s="164">
        <v>29.76</v>
      </c>
      <c r="BC11374" s="82">
        <f t="shared" si="194"/>
        <v>36.009599999999999</v>
      </c>
    </row>
    <row r="11375" spans="53:55" x14ac:dyDescent="0.25">
      <c r="BA11375" s="164" t="s">
        <v>11746</v>
      </c>
      <c r="BB11375" s="164">
        <v>29.76</v>
      </c>
      <c r="BC11375" s="82">
        <f t="shared" si="194"/>
        <v>36.009599999999999</v>
      </c>
    </row>
    <row r="11376" spans="53:55" x14ac:dyDescent="0.25">
      <c r="BA11376" s="164" t="s">
        <v>11747</v>
      </c>
      <c r="BB11376" s="164">
        <v>29.76</v>
      </c>
      <c r="BC11376" s="82">
        <f t="shared" si="194"/>
        <v>36.009599999999999</v>
      </c>
    </row>
    <row r="11377" spans="53:55" x14ac:dyDescent="0.25">
      <c r="BA11377" s="164" t="s">
        <v>11748</v>
      </c>
      <c r="BB11377" s="164">
        <v>29.76</v>
      </c>
      <c r="BC11377" s="82">
        <f t="shared" si="194"/>
        <v>36.009599999999999</v>
      </c>
    </row>
    <row r="11378" spans="53:55" x14ac:dyDescent="0.25">
      <c r="BA11378" s="164" t="s">
        <v>11749</v>
      </c>
      <c r="BB11378" s="164">
        <v>14.05</v>
      </c>
      <c r="BC11378" s="82">
        <f t="shared" si="194"/>
        <v>17.000499999999999</v>
      </c>
    </row>
    <row r="11379" spans="53:55" x14ac:dyDescent="0.25">
      <c r="BA11379" s="164" t="s">
        <v>11750</v>
      </c>
      <c r="BB11379" s="164">
        <v>29.76</v>
      </c>
      <c r="BC11379" s="82">
        <f t="shared" si="194"/>
        <v>36.009599999999999</v>
      </c>
    </row>
    <row r="11380" spans="53:55" x14ac:dyDescent="0.25">
      <c r="BA11380" s="164" t="s">
        <v>11751</v>
      </c>
      <c r="BB11380" s="164">
        <v>28.1</v>
      </c>
      <c r="BC11380" s="82">
        <f t="shared" si="194"/>
        <v>34.000999999999998</v>
      </c>
    </row>
    <row r="11381" spans="53:55" x14ac:dyDescent="0.25">
      <c r="BA11381" s="164" t="s">
        <v>11752</v>
      </c>
      <c r="BB11381" s="164">
        <v>12.4</v>
      </c>
      <c r="BC11381" s="82">
        <f t="shared" si="194"/>
        <v>15.004</v>
      </c>
    </row>
    <row r="11382" spans="53:55" x14ac:dyDescent="0.25">
      <c r="BA11382" s="164" t="s">
        <v>11753</v>
      </c>
      <c r="BB11382" s="164">
        <v>45.45</v>
      </c>
      <c r="BC11382" s="82">
        <f t="shared" si="194"/>
        <v>54.994500000000002</v>
      </c>
    </row>
    <row r="11383" spans="53:55" x14ac:dyDescent="0.25">
      <c r="BA11383" s="164" t="s">
        <v>11754</v>
      </c>
      <c r="BB11383" s="164">
        <v>29.76</v>
      </c>
      <c r="BC11383" s="82">
        <f t="shared" si="194"/>
        <v>36.009599999999999</v>
      </c>
    </row>
    <row r="11384" spans="53:55" x14ac:dyDescent="0.25">
      <c r="BA11384" s="164" t="s">
        <v>11755</v>
      </c>
      <c r="BB11384" s="164">
        <v>29.76</v>
      </c>
      <c r="BC11384" s="82">
        <f t="shared" si="194"/>
        <v>36.009599999999999</v>
      </c>
    </row>
    <row r="11385" spans="53:55" x14ac:dyDescent="0.25">
      <c r="BA11385" s="164" t="s">
        <v>11756</v>
      </c>
      <c r="BB11385" s="164">
        <v>57.86</v>
      </c>
      <c r="BC11385" s="82">
        <f t="shared" si="194"/>
        <v>70.010599999999997</v>
      </c>
    </row>
    <row r="11386" spans="53:55" x14ac:dyDescent="0.25">
      <c r="BA11386" s="164" t="s">
        <v>11757</v>
      </c>
      <c r="BB11386" s="164">
        <v>29.76</v>
      </c>
      <c r="BC11386" s="82">
        <f t="shared" si="194"/>
        <v>36.009599999999999</v>
      </c>
    </row>
    <row r="11387" spans="53:55" x14ac:dyDescent="0.25">
      <c r="BA11387" s="164" t="s">
        <v>11758</v>
      </c>
      <c r="BB11387" s="164">
        <v>29.76</v>
      </c>
      <c r="BC11387" s="82">
        <f t="shared" si="194"/>
        <v>36.009599999999999</v>
      </c>
    </row>
    <row r="11388" spans="53:55" x14ac:dyDescent="0.25">
      <c r="BA11388" s="164" t="s">
        <v>11759</v>
      </c>
      <c r="BB11388" s="164">
        <v>28.1</v>
      </c>
      <c r="BC11388" s="82">
        <f t="shared" si="194"/>
        <v>34.000999999999998</v>
      </c>
    </row>
    <row r="11389" spans="53:55" x14ac:dyDescent="0.25">
      <c r="BA11389" s="164" t="s">
        <v>11760</v>
      </c>
      <c r="BB11389" s="164">
        <v>29.76</v>
      </c>
      <c r="BC11389" s="82">
        <f t="shared" si="194"/>
        <v>36.009599999999999</v>
      </c>
    </row>
    <row r="11390" spans="53:55" x14ac:dyDescent="0.25">
      <c r="BA11390" s="164" t="s">
        <v>11761</v>
      </c>
      <c r="BB11390" s="164">
        <v>29.76</v>
      </c>
      <c r="BC11390" s="82">
        <f t="shared" si="194"/>
        <v>36.009599999999999</v>
      </c>
    </row>
    <row r="11391" spans="53:55" x14ac:dyDescent="0.25">
      <c r="BA11391" s="164" t="s">
        <v>11762</v>
      </c>
      <c r="BB11391" s="164">
        <v>28.1</v>
      </c>
      <c r="BC11391" s="82">
        <f t="shared" si="194"/>
        <v>34.000999999999998</v>
      </c>
    </row>
    <row r="11392" spans="53:55" x14ac:dyDescent="0.25">
      <c r="BA11392" s="164" t="s">
        <v>11763</v>
      </c>
      <c r="BB11392" s="164">
        <v>29.76</v>
      </c>
      <c r="BC11392" s="82">
        <f t="shared" si="194"/>
        <v>36.009599999999999</v>
      </c>
    </row>
    <row r="11393" spans="53:55" x14ac:dyDescent="0.25">
      <c r="BA11393" s="164" t="s">
        <v>11764</v>
      </c>
      <c r="BB11393" s="164">
        <v>15</v>
      </c>
      <c r="BC11393" s="82">
        <f t="shared" si="194"/>
        <v>18.149999999999999</v>
      </c>
    </row>
    <row r="11394" spans="53:55" x14ac:dyDescent="0.25">
      <c r="BA11394" s="164" t="s">
        <v>11765</v>
      </c>
      <c r="BB11394" s="164">
        <v>5.79</v>
      </c>
      <c r="BC11394" s="82">
        <f t="shared" si="194"/>
        <v>7.0058999999999996</v>
      </c>
    </row>
    <row r="11395" spans="53:55" x14ac:dyDescent="0.25">
      <c r="BA11395" s="164" t="s">
        <v>11766</v>
      </c>
      <c r="BB11395" s="164">
        <v>11.57</v>
      </c>
      <c r="BC11395" s="82">
        <f t="shared" ref="BC11395:BC11458" si="195">BB11395*1.21</f>
        <v>13.999700000000001</v>
      </c>
    </row>
    <row r="11396" spans="53:55" x14ac:dyDescent="0.25">
      <c r="BA11396" s="164" t="s">
        <v>11767</v>
      </c>
      <c r="BB11396" s="164">
        <v>14.88</v>
      </c>
      <c r="BC11396" s="82">
        <f t="shared" si="195"/>
        <v>18.004799999999999</v>
      </c>
    </row>
    <row r="11397" spans="53:55" x14ac:dyDescent="0.25">
      <c r="BA11397" s="164" t="s">
        <v>11768</v>
      </c>
      <c r="BB11397" s="164">
        <v>12</v>
      </c>
      <c r="BC11397" s="82">
        <f t="shared" si="195"/>
        <v>14.52</v>
      </c>
    </row>
    <row r="11398" spans="53:55" x14ac:dyDescent="0.25">
      <c r="BA11398" s="164" t="s">
        <v>11769</v>
      </c>
      <c r="BB11398" s="164">
        <v>11.57</v>
      </c>
      <c r="BC11398" s="82">
        <f t="shared" si="195"/>
        <v>13.999700000000001</v>
      </c>
    </row>
    <row r="11399" spans="53:55" x14ac:dyDescent="0.25">
      <c r="BA11399" s="164" t="s">
        <v>11770</v>
      </c>
      <c r="BB11399" s="164">
        <v>36</v>
      </c>
      <c r="BC11399" s="82">
        <f t="shared" si="195"/>
        <v>43.56</v>
      </c>
    </row>
    <row r="11400" spans="53:55" x14ac:dyDescent="0.25">
      <c r="BA11400" s="164" t="s">
        <v>11771</v>
      </c>
      <c r="BB11400" s="164">
        <v>50</v>
      </c>
      <c r="BC11400" s="82">
        <f t="shared" si="195"/>
        <v>60.5</v>
      </c>
    </row>
    <row r="11401" spans="53:55" x14ac:dyDescent="0.25">
      <c r="BA11401" s="164" t="s">
        <v>11772</v>
      </c>
      <c r="BB11401" s="164">
        <v>24.79</v>
      </c>
      <c r="BC11401" s="82">
        <f t="shared" si="195"/>
        <v>29.995899999999999</v>
      </c>
    </row>
    <row r="11402" spans="53:55" x14ac:dyDescent="0.25">
      <c r="BA11402" s="164" t="s">
        <v>11773</v>
      </c>
      <c r="BB11402" s="164">
        <v>12.4</v>
      </c>
      <c r="BC11402" s="82">
        <f t="shared" si="195"/>
        <v>15.004</v>
      </c>
    </row>
    <row r="11403" spans="53:55" x14ac:dyDescent="0.25">
      <c r="BA11403" s="164" t="s">
        <v>11774</v>
      </c>
      <c r="BB11403" s="164">
        <v>11.57</v>
      </c>
      <c r="BC11403" s="82">
        <f t="shared" si="195"/>
        <v>13.999700000000001</v>
      </c>
    </row>
    <row r="11404" spans="53:55" x14ac:dyDescent="0.25">
      <c r="BA11404" s="164" t="s">
        <v>11775</v>
      </c>
      <c r="BB11404" s="164">
        <v>29.75</v>
      </c>
      <c r="BC11404" s="82">
        <f t="shared" si="195"/>
        <v>35.997500000000002</v>
      </c>
    </row>
    <row r="11405" spans="53:55" x14ac:dyDescent="0.25">
      <c r="BA11405" s="164" t="s">
        <v>11776</v>
      </c>
      <c r="BB11405" s="164"/>
      <c r="BC11405" s="82">
        <f t="shared" si="195"/>
        <v>0</v>
      </c>
    </row>
    <row r="11406" spans="53:55" x14ac:dyDescent="0.25">
      <c r="BA11406" s="164" t="s">
        <v>11777</v>
      </c>
      <c r="BB11406" s="164">
        <v>19.829999999999998</v>
      </c>
      <c r="BC11406" s="82">
        <f t="shared" si="195"/>
        <v>23.994299999999996</v>
      </c>
    </row>
    <row r="11407" spans="53:55" x14ac:dyDescent="0.25">
      <c r="BA11407" s="164" t="s">
        <v>11778</v>
      </c>
      <c r="BB11407" s="164"/>
      <c r="BC11407" s="82">
        <f t="shared" si="195"/>
        <v>0</v>
      </c>
    </row>
    <row r="11408" spans="53:55" x14ac:dyDescent="0.25">
      <c r="BA11408" s="164" t="s">
        <v>11779</v>
      </c>
      <c r="BB11408" s="164">
        <v>11.57</v>
      </c>
      <c r="BC11408" s="82">
        <f t="shared" si="195"/>
        <v>13.999700000000001</v>
      </c>
    </row>
    <row r="11409" spans="53:55" x14ac:dyDescent="0.25">
      <c r="BA11409" s="164" t="s">
        <v>11780</v>
      </c>
      <c r="BB11409" s="164">
        <v>31</v>
      </c>
      <c r="BC11409" s="82">
        <f t="shared" si="195"/>
        <v>37.51</v>
      </c>
    </row>
    <row r="11410" spans="53:55" x14ac:dyDescent="0.25">
      <c r="BA11410" s="164" t="s">
        <v>11781</v>
      </c>
      <c r="BB11410" s="164">
        <v>5.83</v>
      </c>
      <c r="BC11410" s="82">
        <f t="shared" si="195"/>
        <v>7.0542999999999996</v>
      </c>
    </row>
    <row r="11411" spans="53:55" x14ac:dyDescent="0.25">
      <c r="BA11411" s="164" t="s">
        <v>11782</v>
      </c>
      <c r="BB11411" s="164">
        <v>16.53</v>
      </c>
      <c r="BC11411" s="82">
        <f t="shared" si="195"/>
        <v>20.001300000000001</v>
      </c>
    </row>
    <row r="11412" spans="53:55" x14ac:dyDescent="0.25">
      <c r="BA11412" s="164" t="s">
        <v>11783</v>
      </c>
      <c r="BB11412" s="164">
        <v>11.82</v>
      </c>
      <c r="BC11412" s="82">
        <f t="shared" si="195"/>
        <v>14.302199999999999</v>
      </c>
    </row>
    <row r="11413" spans="53:55" x14ac:dyDescent="0.25">
      <c r="BA11413" s="164" t="s">
        <v>11784</v>
      </c>
      <c r="BB11413" s="164">
        <v>32.729999999999997</v>
      </c>
      <c r="BC11413" s="82">
        <f t="shared" si="195"/>
        <v>39.603299999999997</v>
      </c>
    </row>
    <row r="11414" spans="53:55" x14ac:dyDescent="0.25">
      <c r="BA11414" s="164" t="s">
        <v>11785</v>
      </c>
      <c r="BB11414" s="164">
        <v>8.26</v>
      </c>
      <c r="BC11414" s="82">
        <f t="shared" si="195"/>
        <v>9.9946000000000002</v>
      </c>
    </row>
    <row r="11415" spans="53:55" x14ac:dyDescent="0.25">
      <c r="BA11415" s="164" t="s">
        <v>11786</v>
      </c>
      <c r="BB11415" s="164">
        <v>1</v>
      </c>
      <c r="BC11415" s="82">
        <f t="shared" si="195"/>
        <v>1.21</v>
      </c>
    </row>
    <row r="11416" spans="53:55" x14ac:dyDescent="0.25">
      <c r="BA11416" s="164" t="s">
        <v>11787</v>
      </c>
      <c r="BB11416" s="164">
        <v>13.5</v>
      </c>
      <c r="BC11416" s="82">
        <f t="shared" si="195"/>
        <v>16.335000000000001</v>
      </c>
    </row>
    <row r="11417" spans="53:55" x14ac:dyDescent="0.25">
      <c r="BA11417" s="164" t="s">
        <v>11788</v>
      </c>
      <c r="BB11417" s="164"/>
      <c r="BC11417" s="82">
        <f t="shared" si="195"/>
        <v>0</v>
      </c>
    </row>
    <row r="11418" spans="53:55" x14ac:dyDescent="0.25">
      <c r="BA11418" s="164" t="s">
        <v>11789</v>
      </c>
      <c r="BB11418" s="164"/>
      <c r="BC11418" s="82">
        <f t="shared" si="195"/>
        <v>0</v>
      </c>
    </row>
    <row r="11419" spans="53:55" x14ac:dyDescent="0.25">
      <c r="BA11419" s="164" t="s">
        <v>11790</v>
      </c>
      <c r="BB11419" s="164">
        <v>0.02</v>
      </c>
      <c r="BC11419" s="82">
        <f t="shared" si="195"/>
        <v>2.4199999999999999E-2</v>
      </c>
    </row>
    <row r="11420" spans="53:55" x14ac:dyDescent="0.25">
      <c r="BA11420" s="164" t="s">
        <v>11791</v>
      </c>
      <c r="BB11420" s="164">
        <v>6</v>
      </c>
      <c r="BC11420" s="82">
        <f t="shared" si="195"/>
        <v>7.26</v>
      </c>
    </row>
    <row r="11421" spans="53:55" x14ac:dyDescent="0.25">
      <c r="BA11421" s="164" t="s">
        <v>11792</v>
      </c>
      <c r="BB11421" s="164">
        <v>0.02</v>
      </c>
      <c r="BC11421" s="82">
        <f t="shared" si="195"/>
        <v>2.4199999999999999E-2</v>
      </c>
    </row>
    <row r="11422" spans="53:55" x14ac:dyDescent="0.25">
      <c r="BA11422" s="164" t="s">
        <v>11793</v>
      </c>
      <c r="BB11422" s="164">
        <v>6</v>
      </c>
      <c r="BC11422" s="82">
        <f t="shared" si="195"/>
        <v>7.26</v>
      </c>
    </row>
    <row r="11423" spans="53:55" x14ac:dyDescent="0.25">
      <c r="BA11423" s="164" t="s">
        <v>11794</v>
      </c>
      <c r="BB11423" s="164">
        <v>150.13</v>
      </c>
      <c r="BC11423" s="82">
        <f t="shared" si="195"/>
        <v>181.65729999999999</v>
      </c>
    </row>
    <row r="11424" spans="53:55" x14ac:dyDescent="0.25">
      <c r="BA11424" s="164" t="s">
        <v>11795</v>
      </c>
      <c r="BB11424" s="164">
        <v>0.02</v>
      </c>
      <c r="BC11424" s="82">
        <f t="shared" si="195"/>
        <v>2.4199999999999999E-2</v>
      </c>
    </row>
    <row r="11425" spans="53:55" x14ac:dyDescent="0.25">
      <c r="BA11425" s="164" t="s">
        <v>11796</v>
      </c>
      <c r="BB11425" s="164">
        <v>0.02</v>
      </c>
      <c r="BC11425" s="82">
        <f t="shared" si="195"/>
        <v>2.4199999999999999E-2</v>
      </c>
    </row>
    <row r="11426" spans="53:55" x14ac:dyDescent="0.25">
      <c r="BA11426" s="164" t="s">
        <v>11797</v>
      </c>
      <c r="BB11426" s="164">
        <v>0.02</v>
      </c>
      <c r="BC11426" s="82">
        <f t="shared" si="195"/>
        <v>2.4199999999999999E-2</v>
      </c>
    </row>
    <row r="11427" spans="53:55" x14ac:dyDescent="0.25">
      <c r="BA11427" s="164" t="s">
        <v>11798</v>
      </c>
      <c r="BB11427" s="164">
        <v>0.02</v>
      </c>
      <c r="BC11427" s="82">
        <f t="shared" si="195"/>
        <v>2.4199999999999999E-2</v>
      </c>
    </row>
    <row r="11428" spans="53:55" x14ac:dyDescent="0.25">
      <c r="BA11428" s="164" t="s">
        <v>11799</v>
      </c>
      <c r="BB11428" s="164">
        <v>0.02</v>
      </c>
      <c r="BC11428" s="82">
        <f t="shared" si="195"/>
        <v>2.4199999999999999E-2</v>
      </c>
    </row>
    <row r="11429" spans="53:55" x14ac:dyDescent="0.25">
      <c r="BA11429" s="164" t="s">
        <v>11800</v>
      </c>
      <c r="BB11429" s="164">
        <v>0.02</v>
      </c>
      <c r="BC11429" s="82">
        <f t="shared" si="195"/>
        <v>2.4199999999999999E-2</v>
      </c>
    </row>
    <row r="11430" spans="53:55" x14ac:dyDescent="0.25">
      <c r="BA11430" s="164" t="s">
        <v>11801</v>
      </c>
      <c r="BB11430" s="164">
        <v>0.02</v>
      </c>
      <c r="BC11430" s="82">
        <f t="shared" si="195"/>
        <v>2.4199999999999999E-2</v>
      </c>
    </row>
    <row r="11431" spans="53:55" x14ac:dyDescent="0.25">
      <c r="BA11431" s="164" t="s">
        <v>11802</v>
      </c>
      <c r="BB11431" s="164">
        <v>8.26</v>
      </c>
      <c r="BC11431" s="82">
        <f t="shared" si="195"/>
        <v>9.9946000000000002</v>
      </c>
    </row>
    <row r="11432" spans="53:55" x14ac:dyDescent="0.25">
      <c r="BA11432" s="164" t="s">
        <v>11803</v>
      </c>
      <c r="BB11432" s="164">
        <v>8.26</v>
      </c>
      <c r="BC11432" s="82">
        <f t="shared" si="195"/>
        <v>9.9946000000000002</v>
      </c>
    </row>
    <row r="11433" spans="53:55" x14ac:dyDescent="0.25">
      <c r="BA11433" s="164" t="s">
        <v>11804</v>
      </c>
      <c r="BB11433" s="164">
        <v>25.62</v>
      </c>
      <c r="BC11433" s="82">
        <f t="shared" si="195"/>
        <v>31.0002</v>
      </c>
    </row>
    <row r="11434" spans="53:55" x14ac:dyDescent="0.25">
      <c r="BA11434" s="164" t="s">
        <v>11805</v>
      </c>
      <c r="BB11434" s="164">
        <v>23.14</v>
      </c>
      <c r="BC11434" s="82">
        <f t="shared" si="195"/>
        <v>27.999400000000001</v>
      </c>
    </row>
    <row r="11435" spans="53:55" x14ac:dyDescent="0.25">
      <c r="BA11435" s="164" t="s">
        <v>11806</v>
      </c>
      <c r="BB11435" s="164">
        <v>20.66</v>
      </c>
      <c r="BC11435" s="82">
        <f t="shared" si="195"/>
        <v>24.9986</v>
      </c>
    </row>
    <row r="11436" spans="53:55" x14ac:dyDescent="0.25">
      <c r="BA11436" s="164" t="s">
        <v>11807</v>
      </c>
      <c r="BB11436" s="164">
        <v>35</v>
      </c>
      <c r="BC11436" s="82">
        <f t="shared" si="195"/>
        <v>42.35</v>
      </c>
    </row>
    <row r="11437" spans="53:55" x14ac:dyDescent="0.25">
      <c r="BA11437" s="164" t="s">
        <v>11808</v>
      </c>
      <c r="BB11437" s="164"/>
      <c r="BC11437" s="82">
        <f t="shared" si="195"/>
        <v>0</v>
      </c>
    </row>
    <row r="11438" spans="53:55" x14ac:dyDescent="0.25">
      <c r="BA11438" s="164" t="s">
        <v>11809</v>
      </c>
      <c r="BB11438" s="164">
        <v>1</v>
      </c>
      <c r="BC11438" s="82">
        <f t="shared" si="195"/>
        <v>1.21</v>
      </c>
    </row>
    <row r="11439" spans="53:55" x14ac:dyDescent="0.25">
      <c r="BA11439" s="164" t="s">
        <v>11810</v>
      </c>
      <c r="BB11439" s="164">
        <v>82.644999999999996</v>
      </c>
      <c r="BC11439" s="82">
        <f t="shared" si="195"/>
        <v>100.00044999999999</v>
      </c>
    </row>
    <row r="11440" spans="53:55" x14ac:dyDescent="0.25">
      <c r="BA11440" s="164" t="s">
        <v>11811</v>
      </c>
      <c r="BB11440" s="164">
        <v>0.82599999999999996</v>
      </c>
      <c r="BC11440" s="82">
        <f t="shared" si="195"/>
        <v>0.9994599999999999</v>
      </c>
    </row>
    <row r="11441" spans="53:55" x14ac:dyDescent="0.25">
      <c r="BA11441" s="164" t="s">
        <v>11812</v>
      </c>
      <c r="BB11441" s="164">
        <v>0.82599999999999996</v>
      </c>
      <c r="BC11441" s="82">
        <f t="shared" si="195"/>
        <v>0.9994599999999999</v>
      </c>
    </row>
    <row r="11442" spans="53:55" x14ac:dyDescent="0.25">
      <c r="BA11442" s="164" t="s">
        <v>11813</v>
      </c>
      <c r="BB11442" s="164"/>
      <c r="BC11442" s="82">
        <f t="shared" si="195"/>
        <v>0</v>
      </c>
    </row>
    <row r="11443" spans="53:55" x14ac:dyDescent="0.25">
      <c r="BA11443" s="164" t="s">
        <v>11814</v>
      </c>
      <c r="BB11443" s="164">
        <v>0.82599999999999996</v>
      </c>
      <c r="BC11443" s="82">
        <f t="shared" si="195"/>
        <v>0.9994599999999999</v>
      </c>
    </row>
    <row r="11444" spans="53:55" x14ac:dyDescent="0.25">
      <c r="BA11444" s="164" t="s">
        <v>11815</v>
      </c>
      <c r="BB11444" s="164">
        <v>0.82599999999999996</v>
      </c>
      <c r="BC11444" s="82">
        <f t="shared" si="195"/>
        <v>0.9994599999999999</v>
      </c>
    </row>
    <row r="11445" spans="53:55" x14ac:dyDescent="0.25">
      <c r="BA11445" s="164" t="s">
        <v>11816</v>
      </c>
      <c r="BB11445" s="164">
        <v>0.82599999999999996</v>
      </c>
      <c r="BC11445" s="82">
        <f t="shared" si="195"/>
        <v>0.9994599999999999</v>
      </c>
    </row>
    <row r="11446" spans="53:55" x14ac:dyDescent="0.25">
      <c r="BA11446" s="164" t="s">
        <v>11817</v>
      </c>
      <c r="BB11446" s="164">
        <v>0.82599999999999996</v>
      </c>
      <c r="BC11446" s="82">
        <f t="shared" si="195"/>
        <v>0.9994599999999999</v>
      </c>
    </row>
    <row r="11447" spans="53:55" x14ac:dyDescent="0.25">
      <c r="BA11447" s="164" t="s">
        <v>11818</v>
      </c>
      <c r="BB11447" s="164">
        <v>0.82599999999999996</v>
      </c>
      <c r="BC11447" s="82">
        <f t="shared" si="195"/>
        <v>0.9994599999999999</v>
      </c>
    </row>
    <row r="11448" spans="53:55" x14ac:dyDescent="0.25">
      <c r="BA11448" s="164" t="s">
        <v>11819</v>
      </c>
      <c r="BB11448" s="164">
        <v>0.82599999999999996</v>
      </c>
      <c r="BC11448" s="82">
        <f t="shared" si="195"/>
        <v>0.9994599999999999</v>
      </c>
    </row>
    <row r="11449" spans="53:55" x14ac:dyDescent="0.25">
      <c r="BA11449" s="164" t="s">
        <v>11820</v>
      </c>
      <c r="BB11449" s="164">
        <v>0.82599999999999996</v>
      </c>
      <c r="BC11449" s="82">
        <f t="shared" si="195"/>
        <v>0.9994599999999999</v>
      </c>
    </row>
    <row r="11450" spans="53:55" x14ac:dyDescent="0.25">
      <c r="BA11450" s="164" t="s">
        <v>11821</v>
      </c>
      <c r="BB11450" s="164">
        <v>0.82599999999999996</v>
      </c>
      <c r="BC11450" s="82">
        <f t="shared" si="195"/>
        <v>0.9994599999999999</v>
      </c>
    </row>
    <row r="11451" spans="53:55" x14ac:dyDescent="0.25">
      <c r="BA11451" s="164" t="s">
        <v>11822</v>
      </c>
      <c r="BB11451" s="164">
        <v>0.82599999999999996</v>
      </c>
      <c r="BC11451" s="82">
        <f t="shared" si="195"/>
        <v>0.9994599999999999</v>
      </c>
    </row>
    <row r="11452" spans="53:55" x14ac:dyDescent="0.25">
      <c r="BA11452" s="164" t="s">
        <v>11823</v>
      </c>
      <c r="BB11452" s="164">
        <v>0.82599999999999996</v>
      </c>
      <c r="BC11452" s="82">
        <f t="shared" si="195"/>
        <v>0.9994599999999999</v>
      </c>
    </row>
    <row r="11453" spans="53:55" x14ac:dyDescent="0.25">
      <c r="BA11453" s="164" t="s">
        <v>11824</v>
      </c>
      <c r="BB11453" s="164">
        <v>0.82599999999999996</v>
      </c>
      <c r="BC11453" s="82">
        <f t="shared" si="195"/>
        <v>0.9994599999999999</v>
      </c>
    </row>
    <row r="11454" spans="53:55" x14ac:dyDescent="0.25">
      <c r="BA11454" s="164" t="s">
        <v>11825</v>
      </c>
      <c r="BB11454" s="164">
        <v>0.82599999999999996</v>
      </c>
      <c r="BC11454" s="82">
        <f t="shared" si="195"/>
        <v>0.9994599999999999</v>
      </c>
    </row>
    <row r="11455" spans="53:55" x14ac:dyDescent="0.25">
      <c r="BA11455" s="164" t="s">
        <v>11826</v>
      </c>
      <c r="BB11455" s="164">
        <v>0.82599999999999996</v>
      </c>
      <c r="BC11455" s="82">
        <f t="shared" si="195"/>
        <v>0.9994599999999999</v>
      </c>
    </row>
    <row r="11456" spans="53:55" x14ac:dyDescent="0.25">
      <c r="BA11456" s="164" t="s">
        <v>11827</v>
      </c>
      <c r="BB11456" s="164">
        <v>0.82599999999999996</v>
      </c>
      <c r="BC11456" s="82">
        <f t="shared" si="195"/>
        <v>0.9994599999999999</v>
      </c>
    </row>
    <row r="11457" spans="53:55" x14ac:dyDescent="0.25">
      <c r="BA11457" s="164" t="s">
        <v>11828</v>
      </c>
      <c r="BB11457" s="164">
        <v>0.82599999999999996</v>
      </c>
      <c r="BC11457" s="82">
        <f t="shared" si="195"/>
        <v>0.9994599999999999</v>
      </c>
    </row>
    <row r="11458" spans="53:55" x14ac:dyDescent="0.25">
      <c r="BA11458" s="164" t="s">
        <v>11829</v>
      </c>
      <c r="BB11458" s="164">
        <v>0.82599999999999996</v>
      </c>
      <c r="BC11458" s="82">
        <f t="shared" si="195"/>
        <v>0.9994599999999999</v>
      </c>
    </row>
    <row r="11459" spans="53:55" x14ac:dyDescent="0.25">
      <c r="BA11459" s="164" t="s">
        <v>11830</v>
      </c>
      <c r="BB11459" s="164">
        <v>0.82599999999999996</v>
      </c>
      <c r="BC11459" s="82">
        <f t="shared" ref="BC11459:BC11522" si="196">BB11459*1.21</f>
        <v>0.9994599999999999</v>
      </c>
    </row>
    <row r="11460" spans="53:55" x14ac:dyDescent="0.25">
      <c r="BA11460" s="164" t="s">
        <v>11831</v>
      </c>
      <c r="BB11460" s="164">
        <v>0.82599999999999996</v>
      </c>
      <c r="BC11460" s="82">
        <f t="shared" si="196"/>
        <v>0.9994599999999999</v>
      </c>
    </row>
    <row r="11461" spans="53:55" x14ac:dyDescent="0.25">
      <c r="BA11461" s="164" t="s">
        <v>11832</v>
      </c>
      <c r="BB11461" s="164">
        <v>0.82599999999999996</v>
      </c>
      <c r="BC11461" s="82">
        <f t="shared" si="196"/>
        <v>0.9994599999999999</v>
      </c>
    </row>
    <row r="11462" spans="53:55" x14ac:dyDescent="0.25">
      <c r="BA11462" s="164" t="s">
        <v>11833</v>
      </c>
      <c r="BB11462" s="164">
        <v>0.82599999999999996</v>
      </c>
      <c r="BC11462" s="82">
        <f t="shared" si="196"/>
        <v>0.9994599999999999</v>
      </c>
    </row>
    <row r="11463" spans="53:55" x14ac:dyDescent="0.25">
      <c r="BA11463" s="164" t="s">
        <v>11834</v>
      </c>
      <c r="BB11463" s="164">
        <v>0.82599999999999996</v>
      </c>
      <c r="BC11463" s="82">
        <f t="shared" si="196"/>
        <v>0.9994599999999999</v>
      </c>
    </row>
    <row r="11464" spans="53:55" x14ac:dyDescent="0.25">
      <c r="BA11464" s="164" t="s">
        <v>11835</v>
      </c>
      <c r="BB11464" s="164">
        <v>0.82599999999999996</v>
      </c>
      <c r="BC11464" s="82">
        <f t="shared" si="196"/>
        <v>0.9994599999999999</v>
      </c>
    </row>
    <row r="11465" spans="53:55" x14ac:dyDescent="0.25">
      <c r="BA11465" s="164" t="s">
        <v>11836</v>
      </c>
      <c r="BB11465" s="164">
        <v>0.82599999999999996</v>
      </c>
      <c r="BC11465" s="82">
        <f t="shared" si="196"/>
        <v>0.9994599999999999</v>
      </c>
    </row>
    <row r="11466" spans="53:55" x14ac:dyDescent="0.25">
      <c r="BA11466" s="164" t="s">
        <v>11837</v>
      </c>
      <c r="BB11466" s="164">
        <v>0.82599999999999996</v>
      </c>
      <c r="BC11466" s="82">
        <f t="shared" si="196"/>
        <v>0.9994599999999999</v>
      </c>
    </row>
    <row r="11467" spans="53:55" x14ac:dyDescent="0.25">
      <c r="BA11467" s="164" t="s">
        <v>11838</v>
      </c>
      <c r="BB11467" s="164">
        <v>0.82599999999999996</v>
      </c>
      <c r="BC11467" s="82">
        <f t="shared" si="196"/>
        <v>0.9994599999999999</v>
      </c>
    </row>
    <row r="11468" spans="53:55" x14ac:dyDescent="0.25">
      <c r="BA11468" s="164" t="s">
        <v>11839</v>
      </c>
      <c r="BB11468" s="164">
        <v>0.82599999999999996</v>
      </c>
      <c r="BC11468" s="82">
        <f t="shared" si="196"/>
        <v>0.9994599999999999</v>
      </c>
    </row>
    <row r="11469" spans="53:55" x14ac:dyDescent="0.25">
      <c r="BA11469" s="164" t="s">
        <v>11840</v>
      </c>
      <c r="BB11469" s="164">
        <v>0.82599999999999996</v>
      </c>
      <c r="BC11469" s="82">
        <f t="shared" si="196"/>
        <v>0.9994599999999999</v>
      </c>
    </row>
    <row r="11470" spans="53:55" x14ac:dyDescent="0.25">
      <c r="BA11470" s="164" t="s">
        <v>11841</v>
      </c>
      <c r="BB11470" s="164">
        <v>0.82599999999999996</v>
      </c>
      <c r="BC11470" s="82">
        <f t="shared" si="196"/>
        <v>0.9994599999999999</v>
      </c>
    </row>
    <row r="11471" spans="53:55" x14ac:dyDescent="0.25">
      <c r="BA11471" s="164" t="s">
        <v>11842</v>
      </c>
      <c r="BB11471" s="164">
        <v>0.82599999999999996</v>
      </c>
      <c r="BC11471" s="82">
        <f t="shared" si="196"/>
        <v>0.9994599999999999</v>
      </c>
    </row>
    <row r="11472" spans="53:55" x14ac:dyDescent="0.25">
      <c r="BA11472" s="164" t="s">
        <v>11843</v>
      </c>
      <c r="BB11472" s="164">
        <v>0.82599999999999996</v>
      </c>
      <c r="BC11472" s="82">
        <f t="shared" si="196"/>
        <v>0.9994599999999999</v>
      </c>
    </row>
    <row r="11473" spans="53:55" x14ac:dyDescent="0.25">
      <c r="BA11473" s="164" t="s">
        <v>11844</v>
      </c>
      <c r="BB11473" s="164">
        <v>0.82599999999999996</v>
      </c>
      <c r="BC11473" s="82">
        <f t="shared" si="196"/>
        <v>0.9994599999999999</v>
      </c>
    </row>
    <row r="11474" spans="53:55" x14ac:dyDescent="0.25">
      <c r="BA11474" s="164" t="s">
        <v>11845</v>
      </c>
      <c r="BB11474" s="164">
        <v>0.82599999999999996</v>
      </c>
      <c r="BC11474" s="82">
        <f t="shared" si="196"/>
        <v>0.9994599999999999</v>
      </c>
    </row>
    <row r="11475" spans="53:55" x14ac:dyDescent="0.25">
      <c r="BA11475" s="164" t="s">
        <v>11846</v>
      </c>
      <c r="BB11475" s="164">
        <v>0.82599999999999996</v>
      </c>
      <c r="BC11475" s="82">
        <f t="shared" si="196"/>
        <v>0.9994599999999999</v>
      </c>
    </row>
    <row r="11476" spans="53:55" x14ac:dyDescent="0.25">
      <c r="BA11476" s="164" t="s">
        <v>11847</v>
      </c>
      <c r="BB11476" s="164">
        <v>0.82599999999999996</v>
      </c>
      <c r="BC11476" s="82">
        <f t="shared" si="196"/>
        <v>0.9994599999999999</v>
      </c>
    </row>
    <row r="11477" spans="53:55" x14ac:dyDescent="0.25">
      <c r="BA11477" s="164" t="s">
        <v>11848</v>
      </c>
      <c r="BB11477" s="164">
        <v>0.82599999999999996</v>
      </c>
      <c r="BC11477" s="82">
        <f t="shared" si="196"/>
        <v>0.9994599999999999</v>
      </c>
    </row>
    <row r="11478" spans="53:55" x14ac:dyDescent="0.25">
      <c r="BA11478" s="164" t="s">
        <v>11849</v>
      </c>
      <c r="BB11478" s="164">
        <v>0.82599999999999996</v>
      </c>
      <c r="BC11478" s="82">
        <f t="shared" si="196"/>
        <v>0.9994599999999999</v>
      </c>
    </row>
    <row r="11479" spans="53:55" x14ac:dyDescent="0.25">
      <c r="BA11479" s="164" t="s">
        <v>11850</v>
      </c>
      <c r="BB11479" s="164">
        <v>0.82599999999999996</v>
      </c>
      <c r="BC11479" s="82">
        <f t="shared" si="196"/>
        <v>0.9994599999999999</v>
      </c>
    </row>
    <row r="11480" spans="53:55" x14ac:dyDescent="0.25">
      <c r="BA11480" s="164" t="s">
        <v>11851</v>
      </c>
      <c r="BB11480" s="164">
        <v>0.82599999999999996</v>
      </c>
      <c r="BC11480" s="82">
        <f t="shared" si="196"/>
        <v>0.9994599999999999</v>
      </c>
    </row>
    <row r="11481" spans="53:55" x14ac:dyDescent="0.25">
      <c r="BA11481" s="164" t="s">
        <v>11852</v>
      </c>
      <c r="BB11481" s="164">
        <v>0.82599999999999996</v>
      </c>
      <c r="BC11481" s="82">
        <f t="shared" si="196"/>
        <v>0.9994599999999999</v>
      </c>
    </row>
    <row r="11482" spans="53:55" x14ac:dyDescent="0.25">
      <c r="BA11482" s="164" t="s">
        <v>11853</v>
      </c>
      <c r="BB11482" s="164">
        <v>0.82599999999999996</v>
      </c>
      <c r="BC11482" s="82">
        <f t="shared" si="196"/>
        <v>0.9994599999999999</v>
      </c>
    </row>
    <row r="11483" spans="53:55" x14ac:dyDescent="0.25">
      <c r="BA11483" s="164" t="s">
        <v>11854</v>
      </c>
      <c r="BB11483" s="164">
        <v>0.82599999999999996</v>
      </c>
      <c r="BC11483" s="82">
        <f t="shared" si="196"/>
        <v>0.9994599999999999</v>
      </c>
    </row>
    <row r="11484" spans="53:55" x14ac:dyDescent="0.25">
      <c r="BA11484" s="164" t="s">
        <v>11855</v>
      </c>
      <c r="BB11484" s="164">
        <v>0.82599999999999996</v>
      </c>
      <c r="BC11484" s="82">
        <f t="shared" si="196"/>
        <v>0.9994599999999999</v>
      </c>
    </row>
    <row r="11485" spans="53:55" x14ac:dyDescent="0.25">
      <c r="BA11485" s="164" t="s">
        <v>11856</v>
      </c>
      <c r="BB11485" s="164">
        <v>0.82599999999999996</v>
      </c>
      <c r="BC11485" s="82">
        <f t="shared" si="196"/>
        <v>0.9994599999999999</v>
      </c>
    </row>
    <row r="11486" spans="53:55" x14ac:dyDescent="0.25">
      <c r="BA11486" s="164" t="s">
        <v>11857</v>
      </c>
      <c r="BB11486" s="164">
        <v>0.82599999999999996</v>
      </c>
      <c r="BC11486" s="82">
        <f t="shared" si="196"/>
        <v>0.9994599999999999</v>
      </c>
    </row>
    <row r="11487" spans="53:55" x14ac:dyDescent="0.25">
      <c r="BA11487" s="164" t="s">
        <v>11858</v>
      </c>
      <c r="BB11487" s="164">
        <v>0.82599999999999996</v>
      </c>
      <c r="BC11487" s="82">
        <f t="shared" si="196"/>
        <v>0.9994599999999999</v>
      </c>
    </row>
    <row r="11488" spans="53:55" x14ac:dyDescent="0.25">
      <c r="BA11488" s="164" t="s">
        <v>11859</v>
      </c>
      <c r="BB11488" s="164">
        <v>0.82599999999999996</v>
      </c>
      <c r="BC11488" s="82">
        <f t="shared" si="196"/>
        <v>0.9994599999999999</v>
      </c>
    </row>
    <row r="11489" spans="53:55" x14ac:dyDescent="0.25">
      <c r="BA11489" s="164" t="s">
        <v>11860</v>
      </c>
      <c r="BB11489" s="164">
        <v>0.82599999999999996</v>
      </c>
      <c r="BC11489" s="82">
        <f t="shared" si="196"/>
        <v>0.9994599999999999</v>
      </c>
    </row>
    <row r="11490" spans="53:55" x14ac:dyDescent="0.25">
      <c r="BA11490" s="164" t="s">
        <v>11861</v>
      </c>
      <c r="BB11490" s="164">
        <v>0.82599999999999996</v>
      </c>
      <c r="BC11490" s="82">
        <f t="shared" si="196"/>
        <v>0.9994599999999999</v>
      </c>
    </row>
    <row r="11491" spans="53:55" x14ac:dyDescent="0.25">
      <c r="BA11491" s="164" t="s">
        <v>11862</v>
      </c>
      <c r="BB11491" s="164">
        <v>0.82599999999999996</v>
      </c>
      <c r="BC11491" s="82">
        <f t="shared" si="196"/>
        <v>0.9994599999999999</v>
      </c>
    </row>
    <row r="11492" spans="53:55" x14ac:dyDescent="0.25">
      <c r="BA11492" s="164" t="s">
        <v>11863</v>
      </c>
      <c r="BB11492" s="164">
        <v>0.82599999999999996</v>
      </c>
      <c r="BC11492" s="82">
        <f t="shared" si="196"/>
        <v>0.9994599999999999</v>
      </c>
    </row>
    <row r="11493" spans="53:55" x14ac:dyDescent="0.25">
      <c r="BA11493" s="164" t="s">
        <v>11864</v>
      </c>
      <c r="BB11493" s="164">
        <v>0.82599999999999996</v>
      </c>
      <c r="BC11493" s="82">
        <f t="shared" si="196"/>
        <v>0.9994599999999999</v>
      </c>
    </row>
    <row r="11494" spans="53:55" x14ac:dyDescent="0.25">
      <c r="BA11494" s="164" t="s">
        <v>11865</v>
      </c>
      <c r="BB11494" s="164">
        <v>0.82599999999999996</v>
      </c>
      <c r="BC11494" s="82">
        <f t="shared" si="196"/>
        <v>0.9994599999999999</v>
      </c>
    </row>
    <row r="11495" spans="53:55" x14ac:dyDescent="0.25">
      <c r="BA11495" s="164" t="s">
        <v>11866</v>
      </c>
      <c r="BB11495" s="164">
        <v>0.82599999999999996</v>
      </c>
      <c r="BC11495" s="82">
        <f t="shared" si="196"/>
        <v>0.9994599999999999</v>
      </c>
    </row>
    <row r="11496" spans="53:55" x14ac:dyDescent="0.25">
      <c r="BA11496" s="164" t="s">
        <v>11867</v>
      </c>
      <c r="BB11496" s="164">
        <v>0.82599999999999996</v>
      </c>
      <c r="BC11496" s="82">
        <f t="shared" si="196"/>
        <v>0.9994599999999999</v>
      </c>
    </row>
    <row r="11497" spans="53:55" x14ac:dyDescent="0.25">
      <c r="BA11497" s="164" t="s">
        <v>11868</v>
      </c>
      <c r="BB11497" s="164">
        <v>0.82599999999999996</v>
      </c>
      <c r="BC11497" s="82">
        <f t="shared" si="196"/>
        <v>0.9994599999999999</v>
      </c>
    </row>
    <row r="11498" spans="53:55" x14ac:dyDescent="0.25">
      <c r="BA11498" s="164" t="s">
        <v>11869</v>
      </c>
      <c r="BB11498" s="164">
        <v>0.82599999999999996</v>
      </c>
      <c r="BC11498" s="82">
        <f t="shared" si="196"/>
        <v>0.9994599999999999</v>
      </c>
    </row>
    <row r="11499" spans="53:55" x14ac:dyDescent="0.25">
      <c r="BA11499" s="164" t="s">
        <v>11870</v>
      </c>
      <c r="BB11499" s="164">
        <v>0.82599999999999996</v>
      </c>
      <c r="BC11499" s="82">
        <f t="shared" si="196"/>
        <v>0.9994599999999999</v>
      </c>
    </row>
    <row r="11500" spans="53:55" x14ac:dyDescent="0.25">
      <c r="BA11500" s="164" t="s">
        <v>11871</v>
      </c>
      <c r="BB11500" s="164">
        <v>0.82599999999999996</v>
      </c>
      <c r="BC11500" s="82">
        <f t="shared" si="196"/>
        <v>0.9994599999999999</v>
      </c>
    </row>
    <row r="11501" spans="53:55" x14ac:dyDescent="0.25">
      <c r="BA11501" s="164" t="s">
        <v>11872</v>
      </c>
      <c r="BB11501" s="164">
        <v>0.82599999999999996</v>
      </c>
      <c r="BC11501" s="82">
        <f t="shared" si="196"/>
        <v>0.9994599999999999</v>
      </c>
    </row>
    <row r="11502" spans="53:55" x14ac:dyDescent="0.25">
      <c r="BA11502" s="164" t="s">
        <v>11873</v>
      </c>
      <c r="BB11502" s="164">
        <v>0.82599999999999996</v>
      </c>
      <c r="BC11502" s="82">
        <f t="shared" si="196"/>
        <v>0.9994599999999999</v>
      </c>
    </row>
    <row r="11503" spans="53:55" x14ac:dyDescent="0.25">
      <c r="BA11503" s="164" t="s">
        <v>11874</v>
      </c>
      <c r="BB11503" s="164">
        <v>0.82599999999999996</v>
      </c>
      <c r="BC11503" s="82">
        <f t="shared" si="196"/>
        <v>0.9994599999999999</v>
      </c>
    </row>
    <row r="11504" spans="53:55" x14ac:dyDescent="0.25">
      <c r="BA11504" s="164" t="s">
        <v>11875</v>
      </c>
      <c r="BB11504" s="164">
        <v>0.82599999999999996</v>
      </c>
      <c r="BC11504" s="82">
        <f t="shared" si="196"/>
        <v>0.9994599999999999</v>
      </c>
    </row>
    <row r="11505" spans="53:55" x14ac:dyDescent="0.25">
      <c r="BA11505" s="164" t="s">
        <v>11876</v>
      </c>
      <c r="BB11505" s="164">
        <v>0.82599999999999996</v>
      </c>
      <c r="BC11505" s="82">
        <f t="shared" si="196"/>
        <v>0.9994599999999999</v>
      </c>
    </row>
    <row r="11506" spans="53:55" x14ac:dyDescent="0.25">
      <c r="BA11506" s="164" t="s">
        <v>11877</v>
      </c>
      <c r="BB11506" s="164">
        <v>0.82599999999999996</v>
      </c>
      <c r="BC11506" s="82">
        <f t="shared" si="196"/>
        <v>0.9994599999999999</v>
      </c>
    </row>
    <row r="11507" spans="53:55" x14ac:dyDescent="0.25">
      <c r="BA11507" s="164" t="s">
        <v>11878</v>
      </c>
      <c r="BB11507" s="164">
        <v>0.82599999999999996</v>
      </c>
      <c r="BC11507" s="82">
        <f t="shared" si="196"/>
        <v>0.9994599999999999</v>
      </c>
    </row>
    <row r="11508" spans="53:55" x14ac:dyDescent="0.25">
      <c r="BA11508" s="164" t="s">
        <v>11879</v>
      </c>
      <c r="BB11508" s="164">
        <v>0.82599999999999996</v>
      </c>
      <c r="BC11508" s="82">
        <f t="shared" si="196"/>
        <v>0.9994599999999999</v>
      </c>
    </row>
    <row r="11509" spans="53:55" x14ac:dyDescent="0.25">
      <c r="BA11509" s="164" t="s">
        <v>11880</v>
      </c>
      <c r="BB11509" s="164">
        <v>0.82599999999999996</v>
      </c>
      <c r="BC11509" s="82">
        <f t="shared" si="196"/>
        <v>0.9994599999999999</v>
      </c>
    </row>
    <row r="11510" spans="53:55" x14ac:dyDescent="0.25">
      <c r="BA11510" s="164" t="s">
        <v>11881</v>
      </c>
      <c r="BB11510" s="164">
        <v>0.82599999999999996</v>
      </c>
      <c r="BC11510" s="82">
        <f t="shared" si="196"/>
        <v>0.9994599999999999</v>
      </c>
    </row>
    <row r="11511" spans="53:55" x14ac:dyDescent="0.25">
      <c r="BA11511" s="164" t="s">
        <v>11882</v>
      </c>
      <c r="BB11511" s="164">
        <v>0.82599999999999996</v>
      </c>
      <c r="BC11511" s="82">
        <f t="shared" si="196"/>
        <v>0.9994599999999999</v>
      </c>
    </row>
    <row r="11512" spans="53:55" x14ac:dyDescent="0.25">
      <c r="BA11512" s="164" t="s">
        <v>11883</v>
      </c>
      <c r="BB11512" s="164">
        <v>0.82599999999999996</v>
      </c>
      <c r="BC11512" s="82">
        <f t="shared" si="196"/>
        <v>0.9994599999999999</v>
      </c>
    </row>
    <row r="11513" spans="53:55" x14ac:dyDescent="0.25">
      <c r="BA11513" s="164" t="s">
        <v>11884</v>
      </c>
      <c r="BB11513" s="164">
        <v>0.82599999999999996</v>
      </c>
      <c r="BC11513" s="82">
        <f t="shared" si="196"/>
        <v>0.9994599999999999</v>
      </c>
    </row>
    <row r="11514" spans="53:55" x14ac:dyDescent="0.25">
      <c r="BA11514" s="164" t="s">
        <v>11885</v>
      </c>
      <c r="BB11514" s="164">
        <v>0.82599999999999996</v>
      </c>
      <c r="BC11514" s="82">
        <f t="shared" si="196"/>
        <v>0.9994599999999999</v>
      </c>
    </row>
    <row r="11515" spans="53:55" x14ac:dyDescent="0.25">
      <c r="BA11515" s="164" t="s">
        <v>11886</v>
      </c>
      <c r="BB11515" s="164">
        <v>0.82599999999999996</v>
      </c>
      <c r="BC11515" s="82">
        <f t="shared" si="196"/>
        <v>0.9994599999999999</v>
      </c>
    </row>
    <row r="11516" spans="53:55" x14ac:dyDescent="0.25">
      <c r="BA11516" s="164" t="s">
        <v>11887</v>
      </c>
      <c r="BB11516" s="164">
        <v>0.82599999999999996</v>
      </c>
      <c r="BC11516" s="82">
        <f t="shared" si="196"/>
        <v>0.9994599999999999</v>
      </c>
    </row>
    <row r="11517" spans="53:55" x14ac:dyDescent="0.25">
      <c r="BA11517" s="164" t="s">
        <v>11888</v>
      </c>
      <c r="BB11517" s="164">
        <v>0.82599999999999996</v>
      </c>
      <c r="BC11517" s="82">
        <f t="shared" si="196"/>
        <v>0.9994599999999999</v>
      </c>
    </row>
    <row r="11518" spans="53:55" x14ac:dyDescent="0.25">
      <c r="BA11518" s="164" t="s">
        <v>11889</v>
      </c>
      <c r="BB11518" s="164">
        <v>0.82599999999999996</v>
      </c>
      <c r="BC11518" s="82">
        <f t="shared" si="196"/>
        <v>0.9994599999999999</v>
      </c>
    </row>
    <row r="11519" spans="53:55" x14ac:dyDescent="0.25">
      <c r="BA11519" s="164" t="s">
        <v>11890</v>
      </c>
      <c r="BB11519" s="164">
        <v>0.82599999999999996</v>
      </c>
      <c r="BC11519" s="82">
        <f t="shared" si="196"/>
        <v>0.9994599999999999</v>
      </c>
    </row>
    <row r="11520" spans="53:55" x14ac:dyDescent="0.25">
      <c r="BA11520" s="164" t="s">
        <v>11891</v>
      </c>
      <c r="BB11520" s="164">
        <v>0.82599999999999996</v>
      </c>
      <c r="BC11520" s="82">
        <f t="shared" si="196"/>
        <v>0.9994599999999999</v>
      </c>
    </row>
    <row r="11521" spans="53:55" x14ac:dyDescent="0.25">
      <c r="BA11521" s="164" t="s">
        <v>11892</v>
      </c>
      <c r="BB11521" s="164">
        <v>0.82599999999999996</v>
      </c>
      <c r="BC11521" s="82">
        <f t="shared" si="196"/>
        <v>0.9994599999999999</v>
      </c>
    </row>
    <row r="11522" spans="53:55" x14ac:dyDescent="0.25">
      <c r="BA11522" s="164" t="s">
        <v>11893</v>
      </c>
      <c r="BB11522" s="164">
        <v>0.82599999999999996</v>
      </c>
      <c r="BC11522" s="82">
        <f t="shared" si="196"/>
        <v>0.9994599999999999</v>
      </c>
    </row>
    <row r="11523" spans="53:55" x14ac:dyDescent="0.25">
      <c r="BA11523" s="164" t="s">
        <v>11894</v>
      </c>
      <c r="BB11523" s="164">
        <v>0.82599999999999996</v>
      </c>
      <c r="BC11523" s="82">
        <f t="shared" ref="BC11523:BC11586" si="197">BB11523*1.21</f>
        <v>0.9994599999999999</v>
      </c>
    </row>
    <row r="11524" spans="53:55" x14ac:dyDescent="0.25">
      <c r="BA11524" s="164" t="s">
        <v>11895</v>
      </c>
      <c r="BB11524" s="164">
        <v>0.82599999999999996</v>
      </c>
      <c r="BC11524" s="82">
        <f t="shared" si="197"/>
        <v>0.9994599999999999</v>
      </c>
    </row>
    <row r="11525" spans="53:55" x14ac:dyDescent="0.25">
      <c r="BA11525" s="164" t="s">
        <v>11896</v>
      </c>
      <c r="BB11525" s="164">
        <v>0.82599999999999996</v>
      </c>
      <c r="BC11525" s="82">
        <f t="shared" si="197"/>
        <v>0.9994599999999999</v>
      </c>
    </row>
    <row r="11526" spans="53:55" x14ac:dyDescent="0.25">
      <c r="BA11526" s="164" t="s">
        <v>11897</v>
      </c>
      <c r="BB11526" s="164">
        <v>0.82599999999999996</v>
      </c>
      <c r="BC11526" s="82">
        <f t="shared" si="197"/>
        <v>0.9994599999999999</v>
      </c>
    </row>
    <row r="11527" spans="53:55" x14ac:dyDescent="0.25">
      <c r="BA11527" s="164" t="s">
        <v>11898</v>
      </c>
      <c r="BB11527" s="164">
        <v>0.82599999999999996</v>
      </c>
      <c r="BC11527" s="82">
        <f t="shared" si="197"/>
        <v>0.9994599999999999</v>
      </c>
    </row>
    <row r="11528" spans="53:55" x14ac:dyDescent="0.25">
      <c r="BA11528" s="164" t="s">
        <v>11899</v>
      </c>
      <c r="BB11528" s="164">
        <v>0.82599999999999996</v>
      </c>
      <c r="BC11528" s="82">
        <f t="shared" si="197"/>
        <v>0.9994599999999999</v>
      </c>
    </row>
    <row r="11529" spans="53:55" x14ac:dyDescent="0.25">
      <c r="BA11529" s="164" t="s">
        <v>11900</v>
      </c>
      <c r="BB11529" s="164">
        <v>0.82599999999999996</v>
      </c>
      <c r="BC11529" s="82">
        <f t="shared" si="197"/>
        <v>0.9994599999999999</v>
      </c>
    </row>
    <row r="11530" spans="53:55" x14ac:dyDescent="0.25">
      <c r="BA11530" s="164" t="s">
        <v>11901</v>
      </c>
      <c r="BB11530" s="164">
        <v>0.82599999999999996</v>
      </c>
      <c r="BC11530" s="82">
        <f t="shared" si="197"/>
        <v>0.9994599999999999</v>
      </c>
    </row>
    <row r="11531" spans="53:55" x14ac:dyDescent="0.25">
      <c r="BA11531" s="164" t="s">
        <v>11902</v>
      </c>
      <c r="BB11531" s="164">
        <v>0.82599999999999996</v>
      </c>
      <c r="BC11531" s="82">
        <f t="shared" si="197"/>
        <v>0.9994599999999999</v>
      </c>
    </row>
    <row r="11532" spans="53:55" x14ac:dyDescent="0.25">
      <c r="BA11532" s="164" t="s">
        <v>11903</v>
      </c>
      <c r="BB11532" s="164">
        <v>0.82599999999999996</v>
      </c>
      <c r="BC11532" s="82">
        <f t="shared" si="197"/>
        <v>0.9994599999999999</v>
      </c>
    </row>
    <row r="11533" spans="53:55" x14ac:dyDescent="0.25">
      <c r="BA11533" s="164" t="s">
        <v>11904</v>
      </c>
      <c r="BB11533" s="164">
        <v>0.82599999999999996</v>
      </c>
      <c r="BC11533" s="82">
        <f t="shared" si="197"/>
        <v>0.9994599999999999</v>
      </c>
    </row>
    <row r="11534" spans="53:55" x14ac:dyDescent="0.25">
      <c r="BA11534" s="164" t="s">
        <v>11905</v>
      </c>
      <c r="BB11534" s="164">
        <v>0.82599999999999996</v>
      </c>
      <c r="BC11534" s="82">
        <f t="shared" si="197"/>
        <v>0.9994599999999999</v>
      </c>
    </row>
    <row r="11535" spans="53:55" x14ac:dyDescent="0.25">
      <c r="BA11535" s="164" t="s">
        <v>11906</v>
      </c>
      <c r="BB11535" s="164">
        <v>0.82599999999999996</v>
      </c>
      <c r="BC11535" s="82">
        <f t="shared" si="197"/>
        <v>0.9994599999999999</v>
      </c>
    </row>
    <row r="11536" spans="53:55" x14ac:dyDescent="0.25">
      <c r="BA11536" s="164" t="s">
        <v>11907</v>
      </c>
      <c r="BB11536" s="164">
        <v>0.82599999999999996</v>
      </c>
      <c r="BC11536" s="82">
        <f t="shared" si="197"/>
        <v>0.9994599999999999</v>
      </c>
    </row>
    <row r="11537" spans="53:55" x14ac:dyDescent="0.25">
      <c r="BA11537" s="164" t="s">
        <v>11908</v>
      </c>
      <c r="BB11537" s="164">
        <v>0.82599999999999996</v>
      </c>
      <c r="BC11537" s="82">
        <f t="shared" si="197"/>
        <v>0.9994599999999999</v>
      </c>
    </row>
    <row r="11538" spans="53:55" x14ac:dyDescent="0.25">
      <c r="BA11538" s="164" t="s">
        <v>11909</v>
      </c>
      <c r="BB11538" s="164">
        <v>0.82599999999999996</v>
      </c>
      <c r="BC11538" s="82">
        <f t="shared" si="197"/>
        <v>0.9994599999999999</v>
      </c>
    </row>
    <row r="11539" spans="53:55" x14ac:dyDescent="0.25">
      <c r="BA11539" s="164" t="s">
        <v>11910</v>
      </c>
      <c r="BB11539" s="164">
        <v>0.82599999999999996</v>
      </c>
      <c r="BC11539" s="82">
        <f t="shared" si="197"/>
        <v>0.9994599999999999</v>
      </c>
    </row>
    <row r="11540" spans="53:55" x14ac:dyDescent="0.25">
      <c r="BA11540" s="164" t="s">
        <v>11911</v>
      </c>
      <c r="BB11540" s="164">
        <v>0.82599999999999996</v>
      </c>
      <c r="BC11540" s="82">
        <f t="shared" si="197"/>
        <v>0.9994599999999999</v>
      </c>
    </row>
    <row r="11541" spans="53:55" x14ac:dyDescent="0.25">
      <c r="BA11541" s="164" t="s">
        <v>11912</v>
      </c>
      <c r="BB11541" s="164">
        <v>0.82599999999999996</v>
      </c>
      <c r="BC11541" s="82">
        <f t="shared" si="197"/>
        <v>0.9994599999999999</v>
      </c>
    </row>
    <row r="11542" spans="53:55" x14ac:dyDescent="0.25">
      <c r="BA11542" s="164" t="s">
        <v>11913</v>
      </c>
      <c r="BB11542" s="164">
        <v>0.82599999999999996</v>
      </c>
      <c r="BC11542" s="82">
        <f t="shared" si="197"/>
        <v>0.9994599999999999</v>
      </c>
    </row>
    <row r="11543" spans="53:55" x14ac:dyDescent="0.25">
      <c r="BA11543" s="164" t="s">
        <v>11914</v>
      </c>
      <c r="BB11543" s="164">
        <v>0.82599999999999996</v>
      </c>
      <c r="BC11543" s="82">
        <f t="shared" si="197"/>
        <v>0.9994599999999999</v>
      </c>
    </row>
    <row r="11544" spans="53:55" x14ac:dyDescent="0.25">
      <c r="BA11544" s="164" t="s">
        <v>11915</v>
      </c>
      <c r="BB11544" s="164">
        <v>0.82599999999999996</v>
      </c>
      <c r="BC11544" s="82">
        <f t="shared" si="197"/>
        <v>0.9994599999999999</v>
      </c>
    </row>
    <row r="11545" spans="53:55" x14ac:dyDescent="0.25">
      <c r="BA11545" s="164" t="s">
        <v>11916</v>
      </c>
      <c r="BB11545" s="164">
        <v>0.82599999999999996</v>
      </c>
      <c r="BC11545" s="82">
        <f t="shared" si="197"/>
        <v>0.9994599999999999</v>
      </c>
    </row>
    <row r="11546" spans="53:55" x14ac:dyDescent="0.25">
      <c r="BA11546" s="164" t="s">
        <v>11917</v>
      </c>
      <c r="BB11546" s="164">
        <v>0.82599999999999996</v>
      </c>
      <c r="BC11546" s="82">
        <f t="shared" si="197"/>
        <v>0.9994599999999999</v>
      </c>
    </row>
    <row r="11547" spans="53:55" x14ac:dyDescent="0.25">
      <c r="BA11547" s="164" t="s">
        <v>11918</v>
      </c>
      <c r="BB11547" s="164">
        <v>0.82599999999999996</v>
      </c>
      <c r="BC11547" s="82">
        <f t="shared" si="197"/>
        <v>0.9994599999999999</v>
      </c>
    </row>
    <row r="11548" spans="53:55" x14ac:dyDescent="0.25">
      <c r="BA11548" s="164" t="s">
        <v>11919</v>
      </c>
      <c r="BB11548" s="164">
        <v>0.82599999999999996</v>
      </c>
      <c r="BC11548" s="82">
        <f t="shared" si="197"/>
        <v>0.9994599999999999</v>
      </c>
    </row>
    <row r="11549" spans="53:55" x14ac:dyDescent="0.25">
      <c r="BA11549" s="164" t="s">
        <v>11920</v>
      </c>
      <c r="BB11549" s="164">
        <v>0.82599999999999996</v>
      </c>
      <c r="BC11549" s="82">
        <f t="shared" si="197"/>
        <v>0.9994599999999999</v>
      </c>
    </row>
    <row r="11550" spans="53:55" x14ac:dyDescent="0.25">
      <c r="BA11550" s="164" t="s">
        <v>11921</v>
      </c>
      <c r="BB11550" s="164">
        <v>0.82599999999999996</v>
      </c>
      <c r="BC11550" s="82">
        <f t="shared" si="197"/>
        <v>0.9994599999999999</v>
      </c>
    </row>
    <row r="11551" spans="53:55" x14ac:dyDescent="0.25">
      <c r="BA11551" s="164" t="s">
        <v>11922</v>
      </c>
      <c r="BB11551" s="164">
        <v>0.82599999999999996</v>
      </c>
      <c r="BC11551" s="82">
        <f t="shared" si="197"/>
        <v>0.9994599999999999</v>
      </c>
    </row>
    <row r="11552" spans="53:55" x14ac:dyDescent="0.25">
      <c r="BA11552" s="164" t="s">
        <v>11923</v>
      </c>
      <c r="BB11552" s="164">
        <v>0.82599999999999996</v>
      </c>
      <c r="BC11552" s="82">
        <f t="shared" si="197"/>
        <v>0.9994599999999999</v>
      </c>
    </row>
    <row r="11553" spans="53:55" x14ac:dyDescent="0.25">
      <c r="BA11553" s="164" t="s">
        <v>11924</v>
      </c>
      <c r="BB11553" s="164">
        <v>0.82599999999999996</v>
      </c>
      <c r="BC11553" s="82">
        <f t="shared" si="197"/>
        <v>0.9994599999999999</v>
      </c>
    </row>
    <row r="11554" spans="53:55" x14ac:dyDescent="0.25">
      <c r="BA11554" s="164" t="s">
        <v>11925</v>
      </c>
      <c r="BB11554" s="164">
        <v>0.82599999999999996</v>
      </c>
      <c r="BC11554" s="82">
        <f t="shared" si="197"/>
        <v>0.9994599999999999</v>
      </c>
    </row>
    <row r="11555" spans="53:55" x14ac:dyDescent="0.25">
      <c r="BA11555" s="164" t="s">
        <v>11926</v>
      </c>
      <c r="BB11555" s="164">
        <v>0.82599999999999996</v>
      </c>
      <c r="BC11555" s="82">
        <f t="shared" si="197"/>
        <v>0.9994599999999999</v>
      </c>
    </row>
    <row r="11556" spans="53:55" x14ac:dyDescent="0.25">
      <c r="BA11556" s="164" t="s">
        <v>11927</v>
      </c>
      <c r="BB11556" s="164">
        <v>0.82599999999999996</v>
      </c>
      <c r="BC11556" s="82">
        <f t="shared" si="197"/>
        <v>0.9994599999999999</v>
      </c>
    </row>
    <row r="11557" spans="53:55" x14ac:dyDescent="0.25">
      <c r="BA11557" s="164" t="s">
        <v>11928</v>
      </c>
      <c r="BB11557" s="164">
        <v>0.82599999999999996</v>
      </c>
      <c r="BC11557" s="82">
        <f t="shared" si="197"/>
        <v>0.9994599999999999</v>
      </c>
    </row>
    <row r="11558" spans="53:55" x14ac:dyDescent="0.25">
      <c r="BA11558" s="164" t="s">
        <v>11929</v>
      </c>
      <c r="BB11558" s="164">
        <v>0.82599999999999996</v>
      </c>
      <c r="BC11558" s="82">
        <f t="shared" si="197"/>
        <v>0.9994599999999999</v>
      </c>
    </row>
    <row r="11559" spans="53:55" x14ac:dyDescent="0.25">
      <c r="BA11559" s="164" t="s">
        <v>11930</v>
      </c>
      <c r="BB11559" s="164">
        <v>0.82599999999999996</v>
      </c>
      <c r="BC11559" s="82">
        <f t="shared" si="197"/>
        <v>0.9994599999999999</v>
      </c>
    </row>
    <row r="11560" spans="53:55" x14ac:dyDescent="0.25">
      <c r="BA11560" s="164" t="s">
        <v>11931</v>
      </c>
      <c r="BB11560" s="164">
        <v>0.82599999999999996</v>
      </c>
      <c r="BC11560" s="82">
        <f t="shared" si="197"/>
        <v>0.9994599999999999</v>
      </c>
    </row>
    <row r="11561" spans="53:55" x14ac:dyDescent="0.25">
      <c r="BA11561" s="164" t="s">
        <v>11932</v>
      </c>
      <c r="BB11561" s="164">
        <v>0.82599999999999996</v>
      </c>
      <c r="BC11561" s="82">
        <f t="shared" si="197"/>
        <v>0.9994599999999999</v>
      </c>
    </row>
    <row r="11562" spans="53:55" x14ac:dyDescent="0.25">
      <c r="BA11562" s="164" t="s">
        <v>11933</v>
      </c>
      <c r="BB11562" s="164">
        <v>0.82599999999999996</v>
      </c>
      <c r="BC11562" s="82">
        <f t="shared" si="197"/>
        <v>0.9994599999999999</v>
      </c>
    </row>
    <row r="11563" spans="53:55" x14ac:dyDescent="0.25">
      <c r="BA11563" s="164" t="s">
        <v>11934</v>
      </c>
      <c r="BB11563" s="164">
        <v>0.82599999999999996</v>
      </c>
      <c r="BC11563" s="82">
        <f t="shared" si="197"/>
        <v>0.9994599999999999</v>
      </c>
    </row>
    <row r="11564" spans="53:55" x14ac:dyDescent="0.25">
      <c r="BA11564" s="164" t="s">
        <v>11935</v>
      </c>
      <c r="BB11564" s="164">
        <v>0.82599999999999996</v>
      </c>
      <c r="BC11564" s="82">
        <f t="shared" si="197"/>
        <v>0.9994599999999999</v>
      </c>
    </row>
    <row r="11565" spans="53:55" x14ac:dyDescent="0.25">
      <c r="BA11565" s="164" t="s">
        <v>11936</v>
      </c>
      <c r="BB11565" s="164">
        <v>0.82599999999999996</v>
      </c>
      <c r="BC11565" s="82">
        <f t="shared" si="197"/>
        <v>0.9994599999999999</v>
      </c>
    </row>
    <row r="11566" spans="53:55" x14ac:dyDescent="0.25">
      <c r="BA11566" s="164" t="s">
        <v>11937</v>
      </c>
      <c r="BB11566" s="164">
        <v>0.82599999999999996</v>
      </c>
      <c r="BC11566" s="82">
        <f t="shared" si="197"/>
        <v>0.9994599999999999</v>
      </c>
    </row>
    <row r="11567" spans="53:55" x14ac:dyDescent="0.25">
      <c r="BA11567" s="164" t="s">
        <v>11938</v>
      </c>
      <c r="BB11567" s="164">
        <v>0.82599999999999996</v>
      </c>
      <c r="BC11567" s="82">
        <f t="shared" si="197"/>
        <v>0.9994599999999999</v>
      </c>
    </row>
    <row r="11568" spans="53:55" x14ac:dyDescent="0.25">
      <c r="BA11568" s="164" t="s">
        <v>11939</v>
      </c>
      <c r="BB11568" s="164">
        <v>0.82599999999999996</v>
      </c>
      <c r="BC11568" s="82">
        <f t="shared" si="197"/>
        <v>0.9994599999999999</v>
      </c>
    </row>
    <row r="11569" spans="53:55" x14ac:dyDescent="0.25">
      <c r="BA11569" s="164" t="s">
        <v>11940</v>
      </c>
      <c r="BB11569" s="164">
        <v>0.82599999999999996</v>
      </c>
      <c r="BC11569" s="82">
        <f t="shared" si="197"/>
        <v>0.9994599999999999</v>
      </c>
    </row>
    <row r="11570" spans="53:55" x14ac:dyDescent="0.25">
      <c r="BA11570" s="164" t="s">
        <v>11941</v>
      </c>
      <c r="BB11570" s="164">
        <v>0.82599999999999996</v>
      </c>
      <c r="BC11570" s="82">
        <f t="shared" si="197"/>
        <v>0.9994599999999999</v>
      </c>
    </row>
    <row r="11571" spans="53:55" x14ac:dyDescent="0.25">
      <c r="BA11571" s="164" t="s">
        <v>11942</v>
      </c>
      <c r="BB11571" s="164">
        <v>0.82599999999999996</v>
      </c>
      <c r="BC11571" s="82">
        <f t="shared" si="197"/>
        <v>0.9994599999999999</v>
      </c>
    </row>
    <row r="11572" spans="53:55" x14ac:dyDescent="0.25">
      <c r="BA11572" s="164" t="s">
        <v>11943</v>
      </c>
      <c r="BB11572" s="164">
        <v>0.82599999999999996</v>
      </c>
      <c r="BC11572" s="82">
        <f t="shared" si="197"/>
        <v>0.9994599999999999</v>
      </c>
    </row>
    <row r="11573" spans="53:55" x14ac:dyDescent="0.25">
      <c r="BA11573" s="164" t="s">
        <v>11944</v>
      </c>
      <c r="BB11573" s="164">
        <v>0.82599999999999996</v>
      </c>
      <c r="BC11573" s="82">
        <f t="shared" si="197"/>
        <v>0.9994599999999999</v>
      </c>
    </row>
    <row r="11574" spans="53:55" x14ac:dyDescent="0.25">
      <c r="BA11574" s="164" t="s">
        <v>11945</v>
      </c>
      <c r="BB11574" s="164">
        <v>0.82599999999999996</v>
      </c>
      <c r="BC11574" s="82">
        <f t="shared" si="197"/>
        <v>0.9994599999999999</v>
      </c>
    </row>
    <row r="11575" spans="53:55" x14ac:dyDescent="0.25">
      <c r="BA11575" s="164" t="s">
        <v>11946</v>
      </c>
      <c r="BB11575" s="164">
        <v>0.82599999999999996</v>
      </c>
      <c r="BC11575" s="82">
        <f t="shared" si="197"/>
        <v>0.9994599999999999</v>
      </c>
    </row>
    <row r="11576" spans="53:55" x14ac:dyDescent="0.25">
      <c r="BA11576" s="164" t="s">
        <v>11947</v>
      </c>
      <c r="BB11576" s="164">
        <v>0.82599999999999996</v>
      </c>
      <c r="BC11576" s="82">
        <f t="shared" si="197"/>
        <v>0.9994599999999999</v>
      </c>
    </row>
    <row r="11577" spans="53:55" x14ac:dyDescent="0.25">
      <c r="BA11577" s="164" t="s">
        <v>11948</v>
      </c>
      <c r="BB11577" s="164">
        <v>0.82599999999999996</v>
      </c>
      <c r="BC11577" s="82">
        <f t="shared" si="197"/>
        <v>0.9994599999999999</v>
      </c>
    </row>
    <row r="11578" spans="53:55" x14ac:dyDescent="0.25">
      <c r="BA11578" s="164" t="s">
        <v>11949</v>
      </c>
      <c r="BB11578" s="164">
        <v>0.82599999999999996</v>
      </c>
      <c r="BC11578" s="82">
        <f t="shared" si="197"/>
        <v>0.9994599999999999</v>
      </c>
    </row>
    <row r="11579" spans="53:55" x14ac:dyDescent="0.25">
      <c r="BA11579" s="164" t="s">
        <v>11950</v>
      </c>
      <c r="BB11579" s="164">
        <v>0.82599999999999996</v>
      </c>
      <c r="BC11579" s="82">
        <f t="shared" si="197"/>
        <v>0.9994599999999999</v>
      </c>
    </row>
    <row r="11580" spans="53:55" x14ac:dyDescent="0.25">
      <c r="BA11580" s="164" t="s">
        <v>11951</v>
      </c>
      <c r="BB11580" s="164">
        <v>0.82599999999999996</v>
      </c>
      <c r="BC11580" s="82">
        <f t="shared" si="197"/>
        <v>0.9994599999999999</v>
      </c>
    </row>
    <row r="11581" spans="53:55" x14ac:dyDescent="0.25">
      <c r="BA11581" s="164" t="s">
        <v>11952</v>
      </c>
      <c r="BB11581" s="164">
        <v>0.82599999999999996</v>
      </c>
      <c r="BC11581" s="82">
        <f t="shared" si="197"/>
        <v>0.9994599999999999</v>
      </c>
    </row>
    <row r="11582" spans="53:55" x14ac:dyDescent="0.25">
      <c r="BA11582" s="164" t="s">
        <v>11953</v>
      </c>
      <c r="BB11582" s="164">
        <v>0.82599999999999996</v>
      </c>
      <c r="BC11582" s="82">
        <f t="shared" si="197"/>
        <v>0.9994599999999999</v>
      </c>
    </row>
    <row r="11583" spans="53:55" x14ac:dyDescent="0.25">
      <c r="BA11583" s="164" t="s">
        <v>11954</v>
      </c>
      <c r="BB11583" s="164">
        <v>0.82599999999999996</v>
      </c>
      <c r="BC11583" s="82">
        <f t="shared" si="197"/>
        <v>0.9994599999999999</v>
      </c>
    </row>
    <row r="11584" spans="53:55" x14ac:dyDescent="0.25">
      <c r="BA11584" s="164" t="s">
        <v>11955</v>
      </c>
      <c r="BB11584" s="164">
        <v>0.82599999999999996</v>
      </c>
      <c r="BC11584" s="82">
        <f t="shared" si="197"/>
        <v>0.9994599999999999</v>
      </c>
    </row>
    <row r="11585" spans="53:55" x14ac:dyDescent="0.25">
      <c r="BA11585" s="164" t="s">
        <v>11956</v>
      </c>
      <c r="BB11585" s="164">
        <v>0.82599999999999996</v>
      </c>
      <c r="BC11585" s="82">
        <f t="shared" si="197"/>
        <v>0.9994599999999999</v>
      </c>
    </row>
    <row r="11586" spans="53:55" x14ac:dyDescent="0.25">
      <c r="BA11586" s="164" t="s">
        <v>11957</v>
      </c>
      <c r="BB11586" s="164">
        <v>0.82599999999999996</v>
      </c>
      <c r="BC11586" s="82">
        <f t="shared" si="197"/>
        <v>0.9994599999999999</v>
      </c>
    </row>
    <row r="11587" spans="53:55" x14ac:dyDescent="0.25">
      <c r="BA11587" s="164" t="s">
        <v>11958</v>
      </c>
      <c r="BB11587" s="164">
        <v>0.82599999999999996</v>
      </c>
      <c r="BC11587" s="82">
        <f t="shared" ref="BC11587:BC11650" si="198">BB11587*1.21</f>
        <v>0.9994599999999999</v>
      </c>
    </row>
    <row r="11588" spans="53:55" x14ac:dyDescent="0.25">
      <c r="BA11588" s="164" t="s">
        <v>11959</v>
      </c>
      <c r="BB11588" s="164">
        <v>0.82599999999999996</v>
      </c>
      <c r="BC11588" s="82">
        <f t="shared" si="198"/>
        <v>0.9994599999999999</v>
      </c>
    </row>
    <row r="11589" spans="53:55" x14ac:dyDescent="0.25">
      <c r="BA11589" s="164" t="s">
        <v>11960</v>
      </c>
      <c r="BB11589" s="164">
        <v>0.82599999999999996</v>
      </c>
      <c r="BC11589" s="82">
        <f t="shared" si="198"/>
        <v>0.9994599999999999</v>
      </c>
    </row>
    <row r="11590" spans="53:55" x14ac:dyDescent="0.25">
      <c r="BA11590" s="164" t="s">
        <v>11961</v>
      </c>
      <c r="BB11590" s="164">
        <v>0.82599999999999996</v>
      </c>
      <c r="BC11590" s="82">
        <f t="shared" si="198"/>
        <v>0.9994599999999999</v>
      </c>
    </row>
    <row r="11591" spans="53:55" x14ac:dyDescent="0.25">
      <c r="BA11591" s="164" t="s">
        <v>11962</v>
      </c>
      <c r="BB11591" s="164">
        <v>0.82599999999999996</v>
      </c>
      <c r="BC11591" s="82">
        <f t="shared" si="198"/>
        <v>0.9994599999999999</v>
      </c>
    </row>
    <row r="11592" spans="53:55" x14ac:dyDescent="0.25">
      <c r="BA11592" s="164" t="s">
        <v>11963</v>
      </c>
      <c r="BB11592" s="164">
        <v>0.82599999999999996</v>
      </c>
      <c r="BC11592" s="82">
        <f t="shared" si="198"/>
        <v>0.9994599999999999</v>
      </c>
    </row>
    <row r="11593" spans="53:55" x14ac:dyDescent="0.25">
      <c r="BA11593" s="164" t="s">
        <v>11964</v>
      </c>
      <c r="BB11593" s="164">
        <v>0.82599999999999996</v>
      </c>
      <c r="BC11593" s="82">
        <f t="shared" si="198"/>
        <v>0.9994599999999999</v>
      </c>
    </row>
    <row r="11594" spans="53:55" x14ac:dyDescent="0.25">
      <c r="BA11594" s="164" t="s">
        <v>11965</v>
      </c>
      <c r="BB11594" s="164">
        <v>0.82599999999999996</v>
      </c>
      <c r="BC11594" s="82">
        <f t="shared" si="198"/>
        <v>0.9994599999999999</v>
      </c>
    </row>
    <row r="11595" spans="53:55" x14ac:dyDescent="0.25">
      <c r="BA11595" s="164" t="s">
        <v>11966</v>
      </c>
      <c r="BB11595" s="164">
        <v>0.82599999999999996</v>
      </c>
      <c r="BC11595" s="82">
        <f t="shared" si="198"/>
        <v>0.9994599999999999</v>
      </c>
    </row>
    <row r="11596" spans="53:55" x14ac:dyDescent="0.25">
      <c r="BA11596" s="164" t="s">
        <v>11967</v>
      </c>
      <c r="BB11596" s="164">
        <v>0.82599999999999996</v>
      </c>
      <c r="BC11596" s="82">
        <f t="shared" si="198"/>
        <v>0.9994599999999999</v>
      </c>
    </row>
    <row r="11597" spans="53:55" x14ac:dyDescent="0.25">
      <c r="BA11597" s="164" t="s">
        <v>11968</v>
      </c>
      <c r="BB11597" s="164">
        <v>0.82599999999999996</v>
      </c>
      <c r="BC11597" s="82">
        <f t="shared" si="198"/>
        <v>0.9994599999999999</v>
      </c>
    </row>
    <row r="11598" spans="53:55" x14ac:dyDescent="0.25">
      <c r="BA11598" s="164" t="s">
        <v>11969</v>
      </c>
      <c r="BB11598" s="164">
        <v>0.82599999999999996</v>
      </c>
      <c r="BC11598" s="82">
        <f t="shared" si="198"/>
        <v>0.9994599999999999</v>
      </c>
    </row>
    <row r="11599" spans="53:55" x14ac:dyDescent="0.25">
      <c r="BA11599" s="164" t="s">
        <v>11970</v>
      </c>
      <c r="BB11599" s="164">
        <v>0.82599999999999996</v>
      </c>
      <c r="BC11599" s="82">
        <f t="shared" si="198"/>
        <v>0.9994599999999999</v>
      </c>
    </row>
    <row r="11600" spans="53:55" x14ac:dyDescent="0.25">
      <c r="BA11600" s="164" t="s">
        <v>11971</v>
      </c>
      <c r="BB11600" s="164">
        <v>0.82599999999999996</v>
      </c>
      <c r="BC11600" s="82">
        <f t="shared" si="198"/>
        <v>0.9994599999999999</v>
      </c>
    </row>
    <row r="11601" spans="53:55" x14ac:dyDescent="0.25">
      <c r="BA11601" s="164" t="s">
        <v>11972</v>
      </c>
      <c r="BB11601" s="164">
        <v>0.82599999999999996</v>
      </c>
      <c r="BC11601" s="82">
        <f t="shared" si="198"/>
        <v>0.9994599999999999</v>
      </c>
    </row>
    <row r="11602" spans="53:55" x14ac:dyDescent="0.25">
      <c r="BA11602" s="164" t="s">
        <v>11973</v>
      </c>
      <c r="BB11602" s="164">
        <v>0.82599999999999996</v>
      </c>
      <c r="BC11602" s="82">
        <f t="shared" si="198"/>
        <v>0.9994599999999999</v>
      </c>
    </row>
    <row r="11603" spans="53:55" x14ac:dyDescent="0.25">
      <c r="BA11603" s="164" t="s">
        <v>11974</v>
      </c>
      <c r="BB11603" s="164">
        <v>0.82599999999999996</v>
      </c>
      <c r="BC11603" s="82">
        <f t="shared" si="198"/>
        <v>0.9994599999999999</v>
      </c>
    </row>
    <row r="11604" spans="53:55" x14ac:dyDescent="0.25">
      <c r="BA11604" s="164" t="s">
        <v>11975</v>
      </c>
      <c r="BB11604" s="164">
        <v>0.82599999999999996</v>
      </c>
      <c r="BC11604" s="82">
        <f t="shared" si="198"/>
        <v>0.9994599999999999</v>
      </c>
    </row>
    <row r="11605" spans="53:55" x14ac:dyDescent="0.25">
      <c r="BA11605" s="164" t="s">
        <v>11976</v>
      </c>
      <c r="BB11605" s="164">
        <v>0.82599999999999996</v>
      </c>
      <c r="BC11605" s="82">
        <f t="shared" si="198"/>
        <v>0.9994599999999999</v>
      </c>
    </row>
    <row r="11606" spans="53:55" x14ac:dyDescent="0.25">
      <c r="BA11606" s="164" t="s">
        <v>11977</v>
      </c>
      <c r="BB11606" s="164">
        <v>0.82599999999999996</v>
      </c>
      <c r="BC11606" s="82">
        <f t="shared" si="198"/>
        <v>0.9994599999999999</v>
      </c>
    </row>
    <row r="11607" spans="53:55" x14ac:dyDescent="0.25">
      <c r="BA11607" s="164" t="s">
        <v>11978</v>
      </c>
      <c r="BB11607" s="164">
        <v>0.82599999999999996</v>
      </c>
      <c r="BC11607" s="82">
        <f t="shared" si="198"/>
        <v>0.9994599999999999</v>
      </c>
    </row>
    <row r="11608" spans="53:55" x14ac:dyDescent="0.25">
      <c r="BA11608" s="164" t="s">
        <v>11979</v>
      </c>
      <c r="BB11608" s="164">
        <v>0.82599999999999996</v>
      </c>
      <c r="BC11608" s="82">
        <f t="shared" si="198"/>
        <v>0.9994599999999999</v>
      </c>
    </row>
    <row r="11609" spans="53:55" x14ac:dyDescent="0.25">
      <c r="BA11609" s="164" t="s">
        <v>11980</v>
      </c>
      <c r="BB11609" s="164">
        <v>0.82599999999999996</v>
      </c>
      <c r="BC11609" s="82">
        <f t="shared" si="198"/>
        <v>0.9994599999999999</v>
      </c>
    </row>
    <row r="11610" spans="53:55" x14ac:dyDescent="0.25">
      <c r="BA11610" s="164" t="s">
        <v>11981</v>
      </c>
      <c r="BB11610" s="164">
        <v>0.82599999999999996</v>
      </c>
      <c r="BC11610" s="82">
        <f t="shared" si="198"/>
        <v>0.9994599999999999</v>
      </c>
    </row>
    <row r="11611" spans="53:55" x14ac:dyDescent="0.25">
      <c r="BA11611" s="164" t="s">
        <v>11982</v>
      </c>
      <c r="BB11611" s="164">
        <v>0.82599999999999996</v>
      </c>
      <c r="BC11611" s="82">
        <f t="shared" si="198"/>
        <v>0.9994599999999999</v>
      </c>
    </row>
    <row r="11612" spans="53:55" x14ac:dyDescent="0.25">
      <c r="BA11612" s="164" t="s">
        <v>11983</v>
      </c>
      <c r="BB11612" s="164">
        <v>0.82599999999999996</v>
      </c>
      <c r="BC11612" s="82">
        <f t="shared" si="198"/>
        <v>0.9994599999999999</v>
      </c>
    </row>
    <row r="11613" spans="53:55" x14ac:dyDescent="0.25">
      <c r="BA11613" s="164" t="s">
        <v>11984</v>
      </c>
      <c r="BB11613" s="164">
        <v>0.82599999999999996</v>
      </c>
      <c r="BC11613" s="82">
        <f t="shared" si="198"/>
        <v>0.9994599999999999</v>
      </c>
    </row>
    <row r="11614" spans="53:55" x14ac:dyDescent="0.25">
      <c r="BA11614" s="164" t="s">
        <v>11985</v>
      </c>
      <c r="BB11614" s="164">
        <v>0.82599999999999996</v>
      </c>
      <c r="BC11614" s="82">
        <f t="shared" si="198"/>
        <v>0.9994599999999999</v>
      </c>
    </row>
    <row r="11615" spans="53:55" x14ac:dyDescent="0.25">
      <c r="BA11615" s="164" t="s">
        <v>11986</v>
      </c>
      <c r="BB11615" s="164">
        <v>0.82599999999999996</v>
      </c>
      <c r="BC11615" s="82">
        <f t="shared" si="198"/>
        <v>0.9994599999999999</v>
      </c>
    </row>
    <row r="11616" spans="53:55" x14ac:dyDescent="0.25">
      <c r="BA11616" s="164" t="s">
        <v>11987</v>
      </c>
      <c r="BB11616" s="164">
        <v>0.82599999999999996</v>
      </c>
      <c r="BC11616" s="82">
        <f t="shared" si="198"/>
        <v>0.9994599999999999</v>
      </c>
    </row>
    <row r="11617" spans="53:55" x14ac:dyDescent="0.25">
      <c r="BA11617" s="164" t="s">
        <v>11988</v>
      </c>
      <c r="BB11617" s="164">
        <v>0.82599999999999996</v>
      </c>
      <c r="BC11617" s="82">
        <f t="shared" si="198"/>
        <v>0.9994599999999999</v>
      </c>
    </row>
    <row r="11618" spans="53:55" x14ac:dyDescent="0.25">
      <c r="BA11618" s="164" t="s">
        <v>11989</v>
      </c>
      <c r="BB11618" s="164">
        <v>0.82599999999999996</v>
      </c>
      <c r="BC11618" s="82">
        <f t="shared" si="198"/>
        <v>0.9994599999999999</v>
      </c>
    </row>
    <row r="11619" spans="53:55" x14ac:dyDescent="0.25">
      <c r="BA11619" s="164" t="s">
        <v>11990</v>
      </c>
      <c r="BB11619" s="164">
        <v>0.82599999999999996</v>
      </c>
      <c r="BC11619" s="82">
        <f t="shared" si="198"/>
        <v>0.9994599999999999</v>
      </c>
    </row>
    <row r="11620" spans="53:55" x14ac:dyDescent="0.25">
      <c r="BA11620" s="164" t="s">
        <v>11991</v>
      </c>
      <c r="BB11620" s="164">
        <v>0.82599999999999996</v>
      </c>
      <c r="BC11620" s="82">
        <f t="shared" si="198"/>
        <v>0.9994599999999999</v>
      </c>
    </row>
    <row r="11621" spans="53:55" x14ac:dyDescent="0.25">
      <c r="BA11621" s="164" t="s">
        <v>11992</v>
      </c>
      <c r="BB11621" s="164">
        <v>0.82599999999999996</v>
      </c>
      <c r="BC11621" s="82">
        <f t="shared" si="198"/>
        <v>0.9994599999999999</v>
      </c>
    </row>
    <row r="11622" spans="53:55" x14ac:dyDescent="0.25">
      <c r="BA11622" s="164" t="s">
        <v>11993</v>
      </c>
      <c r="BB11622" s="164">
        <v>0.82599999999999996</v>
      </c>
      <c r="BC11622" s="82">
        <f t="shared" si="198"/>
        <v>0.9994599999999999</v>
      </c>
    </row>
    <row r="11623" spans="53:55" x14ac:dyDescent="0.25">
      <c r="BA11623" s="164" t="s">
        <v>11994</v>
      </c>
      <c r="BB11623" s="164">
        <v>0.82599999999999996</v>
      </c>
      <c r="BC11623" s="82">
        <f t="shared" si="198"/>
        <v>0.9994599999999999</v>
      </c>
    </row>
    <row r="11624" spans="53:55" x14ac:dyDescent="0.25">
      <c r="BA11624" s="164" t="s">
        <v>11995</v>
      </c>
      <c r="BB11624" s="164">
        <v>0.82599999999999996</v>
      </c>
      <c r="BC11624" s="82">
        <f t="shared" si="198"/>
        <v>0.9994599999999999</v>
      </c>
    </row>
    <row r="11625" spans="53:55" x14ac:dyDescent="0.25">
      <c r="BA11625" s="164" t="s">
        <v>11996</v>
      </c>
      <c r="BB11625" s="164">
        <v>0.82599999999999996</v>
      </c>
      <c r="BC11625" s="82">
        <f t="shared" si="198"/>
        <v>0.9994599999999999</v>
      </c>
    </row>
    <row r="11626" spans="53:55" x14ac:dyDescent="0.25">
      <c r="BA11626" s="164" t="s">
        <v>11997</v>
      </c>
      <c r="BB11626" s="164">
        <v>0.82599999999999996</v>
      </c>
      <c r="BC11626" s="82">
        <f t="shared" si="198"/>
        <v>0.9994599999999999</v>
      </c>
    </row>
    <row r="11627" spans="53:55" x14ac:dyDescent="0.25">
      <c r="BA11627" s="164" t="s">
        <v>11998</v>
      </c>
      <c r="BB11627" s="164">
        <v>0.82599999999999996</v>
      </c>
      <c r="BC11627" s="82">
        <f t="shared" si="198"/>
        <v>0.9994599999999999</v>
      </c>
    </row>
    <row r="11628" spans="53:55" x14ac:dyDescent="0.25">
      <c r="BA11628" s="164" t="s">
        <v>11999</v>
      </c>
      <c r="BB11628" s="164">
        <v>0.82599999999999996</v>
      </c>
      <c r="BC11628" s="82">
        <f t="shared" si="198"/>
        <v>0.9994599999999999</v>
      </c>
    </row>
    <row r="11629" spans="53:55" x14ac:dyDescent="0.25">
      <c r="BA11629" s="164" t="s">
        <v>12000</v>
      </c>
      <c r="BB11629" s="164">
        <v>0.82599999999999996</v>
      </c>
      <c r="BC11629" s="82">
        <f t="shared" si="198"/>
        <v>0.9994599999999999</v>
      </c>
    </row>
    <row r="11630" spans="53:55" x14ac:dyDescent="0.25">
      <c r="BA11630" s="164" t="s">
        <v>12001</v>
      </c>
      <c r="BB11630" s="164">
        <v>0.82599999999999996</v>
      </c>
      <c r="BC11630" s="82">
        <f t="shared" si="198"/>
        <v>0.9994599999999999</v>
      </c>
    </row>
    <row r="11631" spans="53:55" x14ac:dyDescent="0.25">
      <c r="BA11631" s="164" t="s">
        <v>12002</v>
      </c>
      <c r="BB11631" s="164">
        <v>0.82599999999999996</v>
      </c>
      <c r="BC11631" s="82">
        <f t="shared" si="198"/>
        <v>0.9994599999999999</v>
      </c>
    </row>
    <row r="11632" spans="53:55" x14ac:dyDescent="0.25">
      <c r="BA11632" s="164" t="s">
        <v>12003</v>
      </c>
      <c r="BB11632" s="164">
        <v>0.82599999999999996</v>
      </c>
      <c r="BC11632" s="82">
        <f t="shared" si="198"/>
        <v>0.9994599999999999</v>
      </c>
    </row>
    <row r="11633" spans="53:55" x14ac:dyDescent="0.25">
      <c r="BA11633" s="164" t="s">
        <v>12004</v>
      </c>
      <c r="BB11633" s="164">
        <v>0.82599999999999996</v>
      </c>
      <c r="BC11633" s="82">
        <f t="shared" si="198"/>
        <v>0.9994599999999999</v>
      </c>
    </row>
    <row r="11634" spans="53:55" x14ac:dyDescent="0.25">
      <c r="BA11634" s="164" t="s">
        <v>12005</v>
      </c>
      <c r="BB11634" s="164">
        <v>0.82599999999999996</v>
      </c>
      <c r="BC11634" s="82">
        <f t="shared" si="198"/>
        <v>0.9994599999999999</v>
      </c>
    </row>
    <row r="11635" spans="53:55" x14ac:dyDescent="0.25">
      <c r="BA11635" s="164" t="s">
        <v>12006</v>
      </c>
      <c r="BB11635" s="164">
        <v>0.82599999999999996</v>
      </c>
      <c r="BC11635" s="82">
        <f t="shared" si="198"/>
        <v>0.9994599999999999</v>
      </c>
    </row>
    <row r="11636" spans="53:55" x14ac:dyDescent="0.25">
      <c r="BA11636" s="164" t="s">
        <v>12007</v>
      </c>
      <c r="BB11636" s="164">
        <v>0.82599999999999996</v>
      </c>
      <c r="BC11636" s="82">
        <f t="shared" si="198"/>
        <v>0.9994599999999999</v>
      </c>
    </row>
    <row r="11637" spans="53:55" x14ac:dyDescent="0.25">
      <c r="BA11637" s="164" t="s">
        <v>12008</v>
      </c>
      <c r="BB11637" s="164">
        <v>0.82599999999999996</v>
      </c>
      <c r="BC11637" s="82">
        <f t="shared" si="198"/>
        <v>0.9994599999999999</v>
      </c>
    </row>
    <row r="11638" spans="53:55" x14ac:dyDescent="0.25">
      <c r="BA11638" s="164" t="s">
        <v>12009</v>
      </c>
      <c r="BB11638" s="164">
        <v>0.82599999999999996</v>
      </c>
      <c r="BC11638" s="82">
        <f t="shared" si="198"/>
        <v>0.9994599999999999</v>
      </c>
    </row>
    <row r="11639" spans="53:55" x14ac:dyDescent="0.25">
      <c r="BA11639" s="164" t="s">
        <v>12010</v>
      </c>
      <c r="BB11639" s="164">
        <v>0.82599999999999996</v>
      </c>
      <c r="BC11639" s="82">
        <f t="shared" si="198"/>
        <v>0.9994599999999999</v>
      </c>
    </row>
    <row r="11640" spans="53:55" x14ac:dyDescent="0.25">
      <c r="BA11640" s="164" t="s">
        <v>12011</v>
      </c>
      <c r="BB11640" s="164">
        <v>0.82599999999999996</v>
      </c>
      <c r="BC11640" s="82">
        <f t="shared" si="198"/>
        <v>0.9994599999999999</v>
      </c>
    </row>
    <row r="11641" spans="53:55" x14ac:dyDescent="0.25">
      <c r="BA11641" s="164" t="s">
        <v>12012</v>
      </c>
      <c r="BB11641" s="164">
        <v>0.82599999999999996</v>
      </c>
      <c r="BC11641" s="82">
        <f t="shared" si="198"/>
        <v>0.9994599999999999</v>
      </c>
    </row>
    <row r="11642" spans="53:55" x14ac:dyDescent="0.25">
      <c r="BA11642" s="164" t="s">
        <v>12013</v>
      </c>
      <c r="BB11642" s="164">
        <v>0.82599999999999996</v>
      </c>
      <c r="BC11642" s="82">
        <f t="shared" si="198"/>
        <v>0.9994599999999999</v>
      </c>
    </row>
    <row r="11643" spans="53:55" x14ac:dyDescent="0.25">
      <c r="BA11643" s="164" t="s">
        <v>12014</v>
      </c>
      <c r="BB11643" s="164">
        <v>0.82599999999999996</v>
      </c>
      <c r="BC11643" s="82">
        <f t="shared" si="198"/>
        <v>0.9994599999999999</v>
      </c>
    </row>
    <row r="11644" spans="53:55" x14ac:dyDescent="0.25">
      <c r="BA11644" s="164" t="s">
        <v>12015</v>
      </c>
      <c r="BB11644" s="164">
        <v>0.82599999999999996</v>
      </c>
      <c r="BC11644" s="82">
        <f t="shared" si="198"/>
        <v>0.9994599999999999</v>
      </c>
    </row>
    <row r="11645" spans="53:55" x14ac:dyDescent="0.25">
      <c r="BA11645" s="164" t="s">
        <v>12016</v>
      </c>
      <c r="BB11645" s="164">
        <v>0.82599999999999996</v>
      </c>
      <c r="BC11645" s="82">
        <f t="shared" si="198"/>
        <v>0.9994599999999999</v>
      </c>
    </row>
    <row r="11646" spans="53:55" x14ac:dyDescent="0.25">
      <c r="BA11646" s="164" t="s">
        <v>12017</v>
      </c>
      <c r="BB11646" s="164">
        <v>0.82599999999999996</v>
      </c>
      <c r="BC11646" s="82">
        <f t="shared" si="198"/>
        <v>0.9994599999999999</v>
      </c>
    </row>
    <row r="11647" spans="53:55" x14ac:dyDescent="0.25">
      <c r="BA11647" s="164" t="s">
        <v>12018</v>
      </c>
      <c r="BB11647" s="164">
        <v>0.82599999999999996</v>
      </c>
      <c r="BC11647" s="82">
        <f t="shared" si="198"/>
        <v>0.9994599999999999</v>
      </c>
    </row>
    <row r="11648" spans="53:55" x14ac:dyDescent="0.25">
      <c r="BA11648" s="164" t="s">
        <v>12019</v>
      </c>
      <c r="BB11648" s="164">
        <v>0.82599999999999996</v>
      </c>
      <c r="BC11648" s="82">
        <f t="shared" si="198"/>
        <v>0.9994599999999999</v>
      </c>
    </row>
    <row r="11649" spans="53:55" x14ac:dyDescent="0.25">
      <c r="BA11649" s="164" t="s">
        <v>12020</v>
      </c>
      <c r="BB11649" s="164">
        <v>0.82599999999999996</v>
      </c>
      <c r="BC11649" s="82">
        <f t="shared" si="198"/>
        <v>0.9994599999999999</v>
      </c>
    </row>
    <row r="11650" spans="53:55" x14ac:dyDescent="0.25">
      <c r="BA11650" s="164" t="s">
        <v>12021</v>
      </c>
      <c r="BB11650" s="164">
        <v>0.82599999999999996</v>
      </c>
      <c r="BC11650" s="82">
        <f t="shared" si="198"/>
        <v>0.9994599999999999</v>
      </c>
    </row>
    <row r="11651" spans="53:55" x14ac:dyDescent="0.25">
      <c r="BA11651" s="164" t="s">
        <v>12022</v>
      </c>
      <c r="BB11651" s="164">
        <v>0.82599999999999996</v>
      </c>
      <c r="BC11651" s="82">
        <f t="shared" ref="BC11651:BC11714" si="199">BB11651*1.21</f>
        <v>0.9994599999999999</v>
      </c>
    </row>
    <row r="11652" spans="53:55" x14ac:dyDescent="0.25">
      <c r="BA11652" s="164" t="s">
        <v>12023</v>
      </c>
      <c r="BB11652" s="164">
        <v>0.82599999999999996</v>
      </c>
      <c r="BC11652" s="82">
        <f t="shared" si="199"/>
        <v>0.9994599999999999</v>
      </c>
    </row>
    <row r="11653" spans="53:55" x14ac:dyDescent="0.25">
      <c r="BA11653" s="164" t="s">
        <v>12024</v>
      </c>
      <c r="BB11653" s="164">
        <v>0.82599999999999996</v>
      </c>
      <c r="BC11653" s="82">
        <f t="shared" si="199"/>
        <v>0.9994599999999999</v>
      </c>
    </row>
    <row r="11654" spans="53:55" x14ac:dyDescent="0.25">
      <c r="BA11654" s="164" t="s">
        <v>12025</v>
      </c>
      <c r="BB11654" s="164">
        <v>0.82599999999999996</v>
      </c>
      <c r="BC11654" s="82">
        <f t="shared" si="199"/>
        <v>0.9994599999999999</v>
      </c>
    </row>
    <row r="11655" spans="53:55" x14ac:dyDescent="0.25">
      <c r="BA11655" s="164" t="s">
        <v>12026</v>
      </c>
      <c r="BB11655" s="164">
        <v>0.82599999999999996</v>
      </c>
      <c r="BC11655" s="82">
        <f t="shared" si="199"/>
        <v>0.9994599999999999</v>
      </c>
    </row>
    <row r="11656" spans="53:55" x14ac:dyDescent="0.25">
      <c r="BA11656" s="164" t="s">
        <v>12027</v>
      </c>
      <c r="BB11656" s="164">
        <v>0.82599999999999996</v>
      </c>
      <c r="BC11656" s="82">
        <f t="shared" si="199"/>
        <v>0.9994599999999999</v>
      </c>
    </row>
    <row r="11657" spans="53:55" x14ac:dyDescent="0.25">
      <c r="BA11657" s="164" t="s">
        <v>12028</v>
      </c>
      <c r="BB11657" s="164">
        <v>0.82599999999999996</v>
      </c>
      <c r="BC11657" s="82">
        <f t="shared" si="199"/>
        <v>0.9994599999999999</v>
      </c>
    </row>
    <row r="11658" spans="53:55" x14ac:dyDescent="0.25">
      <c r="BA11658" s="164" t="s">
        <v>12029</v>
      </c>
      <c r="BB11658" s="164">
        <v>0.82599999999999996</v>
      </c>
      <c r="BC11658" s="82">
        <f t="shared" si="199"/>
        <v>0.9994599999999999</v>
      </c>
    </row>
    <row r="11659" spans="53:55" x14ac:dyDescent="0.25">
      <c r="BA11659" s="164" t="s">
        <v>12030</v>
      </c>
      <c r="BB11659" s="164">
        <v>0.82599999999999996</v>
      </c>
      <c r="BC11659" s="82">
        <f t="shared" si="199"/>
        <v>0.9994599999999999</v>
      </c>
    </row>
    <row r="11660" spans="53:55" x14ac:dyDescent="0.25">
      <c r="BA11660" s="164" t="s">
        <v>12031</v>
      </c>
      <c r="BB11660" s="164">
        <v>0.82599999999999996</v>
      </c>
      <c r="BC11660" s="82">
        <f t="shared" si="199"/>
        <v>0.9994599999999999</v>
      </c>
    </row>
    <row r="11661" spans="53:55" x14ac:dyDescent="0.25">
      <c r="BA11661" s="164" t="s">
        <v>12032</v>
      </c>
      <c r="BB11661" s="164">
        <v>0.82599999999999996</v>
      </c>
      <c r="BC11661" s="82">
        <f t="shared" si="199"/>
        <v>0.9994599999999999</v>
      </c>
    </row>
    <row r="11662" spans="53:55" x14ac:dyDescent="0.25">
      <c r="BA11662" s="164" t="s">
        <v>12033</v>
      </c>
      <c r="BB11662" s="164">
        <v>0.82599999999999996</v>
      </c>
      <c r="BC11662" s="82">
        <f t="shared" si="199"/>
        <v>0.9994599999999999</v>
      </c>
    </row>
    <row r="11663" spans="53:55" x14ac:dyDescent="0.25">
      <c r="BA11663" s="164" t="s">
        <v>12034</v>
      </c>
      <c r="BB11663" s="164">
        <v>0.82599999999999996</v>
      </c>
      <c r="BC11663" s="82">
        <f t="shared" si="199"/>
        <v>0.9994599999999999</v>
      </c>
    </row>
    <row r="11664" spans="53:55" x14ac:dyDescent="0.25">
      <c r="BA11664" s="164" t="s">
        <v>12035</v>
      </c>
      <c r="BB11664" s="164">
        <v>0.82599999999999996</v>
      </c>
      <c r="BC11664" s="82">
        <f t="shared" si="199"/>
        <v>0.9994599999999999</v>
      </c>
    </row>
    <row r="11665" spans="53:55" x14ac:dyDescent="0.25">
      <c r="BA11665" s="164" t="s">
        <v>12036</v>
      </c>
      <c r="BB11665" s="164">
        <v>0.82599999999999996</v>
      </c>
      <c r="BC11665" s="82">
        <f t="shared" si="199"/>
        <v>0.9994599999999999</v>
      </c>
    </row>
    <row r="11666" spans="53:55" x14ac:dyDescent="0.25">
      <c r="BA11666" s="164" t="s">
        <v>12037</v>
      </c>
      <c r="BB11666" s="164">
        <v>0.82599999999999996</v>
      </c>
      <c r="BC11666" s="82">
        <f t="shared" si="199"/>
        <v>0.9994599999999999</v>
      </c>
    </row>
    <row r="11667" spans="53:55" x14ac:dyDescent="0.25">
      <c r="BA11667" s="164" t="s">
        <v>12038</v>
      </c>
      <c r="BB11667" s="164">
        <v>0.82599999999999996</v>
      </c>
      <c r="BC11667" s="82">
        <f t="shared" si="199"/>
        <v>0.9994599999999999</v>
      </c>
    </row>
    <row r="11668" spans="53:55" x14ac:dyDescent="0.25">
      <c r="BA11668" s="164" t="s">
        <v>12039</v>
      </c>
      <c r="BB11668" s="164">
        <v>0.82599999999999996</v>
      </c>
      <c r="BC11668" s="82">
        <f t="shared" si="199"/>
        <v>0.9994599999999999</v>
      </c>
    </row>
    <row r="11669" spans="53:55" x14ac:dyDescent="0.25">
      <c r="BA11669" s="164" t="s">
        <v>12040</v>
      </c>
      <c r="BB11669" s="164">
        <v>0.82599999999999996</v>
      </c>
      <c r="BC11669" s="82">
        <f t="shared" si="199"/>
        <v>0.9994599999999999</v>
      </c>
    </row>
    <row r="11670" spans="53:55" x14ac:dyDescent="0.25">
      <c r="BA11670" s="164" t="s">
        <v>12041</v>
      </c>
      <c r="BB11670" s="164">
        <v>0.82599999999999996</v>
      </c>
      <c r="BC11670" s="82">
        <f t="shared" si="199"/>
        <v>0.9994599999999999</v>
      </c>
    </row>
    <row r="11671" spans="53:55" x14ac:dyDescent="0.25">
      <c r="BA11671" s="164" t="s">
        <v>12042</v>
      </c>
      <c r="BB11671" s="164">
        <v>0.82599999999999996</v>
      </c>
      <c r="BC11671" s="82">
        <f t="shared" si="199"/>
        <v>0.9994599999999999</v>
      </c>
    </row>
    <row r="11672" spans="53:55" x14ac:dyDescent="0.25">
      <c r="BA11672" s="164" t="s">
        <v>12043</v>
      </c>
      <c r="BB11672" s="164">
        <v>0.82599999999999996</v>
      </c>
      <c r="BC11672" s="82">
        <f t="shared" si="199"/>
        <v>0.9994599999999999</v>
      </c>
    </row>
    <row r="11673" spans="53:55" x14ac:dyDescent="0.25">
      <c r="BA11673" s="164" t="s">
        <v>12044</v>
      </c>
      <c r="BB11673" s="164">
        <v>0.82599999999999996</v>
      </c>
      <c r="BC11673" s="82">
        <f t="shared" si="199"/>
        <v>0.9994599999999999</v>
      </c>
    </row>
    <row r="11674" spans="53:55" x14ac:dyDescent="0.25">
      <c r="BA11674" s="164" t="s">
        <v>12045</v>
      </c>
      <c r="BB11674" s="164">
        <v>0.82599999999999996</v>
      </c>
      <c r="BC11674" s="82">
        <f t="shared" si="199"/>
        <v>0.9994599999999999</v>
      </c>
    </row>
    <row r="11675" spans="53:55" x14ac:dyDescent="0.25">
      <c r="BA11675" s="164" t="s">
        <v>12046</v>
      </c>
      <c r="BB11675" s="164">
        <v>0.82599999999999996</v>
      </c>
      <c r="BC11675" s="82">
        <f t="shared" si="199"/>
        <v>0.9994599999999999</v>
      </c>
    </row>
    <row r="11676" spans="53:55" x14ac:dyDescent="0.25">
      <c r="BA11676" s="164" t="s">
        <v>12047</v>
      </c>
      <c r="BB11676" s="164">
        <v>0.82599999999999996</v>
      </c>
      <c r="BC11676" s="82">
        <f t="shared" si="199"/>
        <v>0.9994599999999999</v>
      </c>
    </row>
    <row r="11677" spans="53:55" x14ac:dyDescent="0.25">
      <c r="BA11677" s="164" t="s">
        <v>12048</v>
      </c>
      <c r="BB11677" s="164">
        <v>0.82599999999999996</v>
      </c>
      <c r="BC11677" s="82">
        <f t="shared" si="199"/>
        <v>0.9994599999999999</v>
      </c>
    </row>
    <row r="11678" spans="53:55" x14ac:dyDescent="0.25">
      <c r="BA11678" s="164" t="s">
        <v>12049</v>
      </c>
      <c r="BB11678" s="164">
        <v>0.82599999999999996</v>
      </c>
      <c r="BC11678" s="82">
        <f t="shared" si="199"/>
        <v>0.9994599999999999</v>
      </c>
    </row>
    <row r="11679" spans="53:55" x14ac:dyDescent="0.25">
      <c r="BA11679" s="164" t="s">
        <v>12050</v>
      </c>
      <c r="BB11679" s="164">
        <v>0.82599999999999996</v>
      </c>
      <c r="BC11679" s="82">
        <f t="shared" si="199"/>
        <v>0.9994599999999999</v>
      </c>
    </row>
    <row r="11680" spans="53:55" x14ac:dyDescent="0.25">
      <c r="BA11680" s="164" t="s">
        <v>12051</v>
      </c>
      <c r="BB11680" s="164">
        <v>0.82599999999999996</v>
      </c>
      <c r="BC11680" s="82">
        <f t="shared" si="199"/>
        <v>0.9994599999999999</v>
      </c>
    </row>
    <row r="11681" spans="53:55" x14ac:dyDescent="0.25">
      <c r="BA11681" s="164" t="s">
        <v>12052</v>
      </c>
      <c r="BB11681" s="164">
        <v>0.82599999999999996</v>
      </c>
      <c r="BC11681" s="82">
        <f t="shared" si="199"/>
        <v>0.9994599999999999</v>
      </c>
    </row>
    <row r="11682" spans="53:55" x14ac:dyDescent="0.25">
      <c r="BA11682" s="164" t="s">
        <v>12053</v>
      </c>
      <c r="BB11682" s="164">
        <v>0.82599999999999996</v>
      </c>
      <c r="BC11682" s="82">
        <f t="shared" si="199"/>
        <v>0.9994599999999999</v>
      </c>
    </row>
    <row r="11683" spans="53:55" x14ac:dyDescent="0.25">
      <c r="BA11683" s="164" t="s">
        <v>12054</v>
      </c>
      <c r="BB11683" s="164">
        <v>0.82599999999999996</v>
      </c>
      <c r="BC11683" s="82">
        <f t="shared" si="199"/>
        <v>0.9994599999999999</v>
      </c>
    </row>
    <row r="11684" spans="53:55" x14ac:dyDescent="0.25">
      <c r="BA11684" s="164" t="s">
        <v>12055</v>
      </c>
      <c r="BB11684" s="164">
        <v>0.82599999999999996</v>
      </c>
      <c r="BC11684" s="82">
        <f t="shared" si="199"/>
        <v>0.9994599999999999</v>
      </c>
    </row>
    <row r="11685" spans="53:55" x14ac:dyDescent="0.25">
      <c r="BA11685" s="164" t="s">
        <v>12056</v>
      </c>
      <c r="BB11685" s="164">
        <v>0.82599999999999996</v>
      </c>
      <c r="BC11685" s="82">
        <f t="shared" si="199"/>
        <v>0.9994599999999999</v>
      </c>
    </row>
    <row r="11686" spans="53:55" x14ac:dyDescent="0.25">
      <c r="BA11686" s="164" t="s">
        <v>12057</v>
      </c>
      <c r="BB11686" s="164">
        <v>0.82599999999999996</v>
      </c>
      <c r="BC11686" s="82">
        <f t="shared" si="199"/>
        <v>0.9994599999999999</v>
      </c>
    </row>
    <row r="11687" spans="53:55" x14ac:dyDescent="0.25">
      <c r="BA11687" s="164" t="s">
        <v>12058</v>
      </c>
      <c r="BB11687" s="164">
        <v>0.82599999999999996</v>
      </c>
      <c r="BC11687" s="82">
        <f t="shared" si="199"/>
        <v>0.9994599999999999</v>
      </c>
    </row>
    <row r="11688" spans="53:55" x14ac:dyDescent="0.25">
      <c r="BA11688" s="164" t="s">
        <v>12059</v>
      </c>
      <c r="BB11688" s="164">
        <v>0.82599999999999996</v>
      </c>
      <c r="BC11688" s="82">
        <f t="shared" si="199"/>
        <v>0.9994599999999999</v>
      </c>
    </row>
    <row r="11689" spans="53:55" x14ac:dyDescent="0.25">
      <c r="BA11689" s="164" t="s">
        <v>12060</v>
      </c>
      <c r="BB11689" s="164">
        <v>0.82599999999999996</v>
      </c>
      <c r="BC11689" s="82">
        <f t="shared" si="199"/>
        <v>0.9994599999999999</v>
      </c>
    </row>
    <row r="11690" spans="53:55" x14ac:dyDescent="0.25">
      <c r="BA11690" s="164" t="s">
        <v>12061</v>
      </c>
      <c r="BB11690" s="164">
        <v>0.82599999999999996</v>
      </c>
      <c r="BC11690" s="82">
        <f t="shared" si="199"/>
        <v>0.9994599999999999</v>
      </c>
    </row>
    <row r="11691" spans="53:55" x14ac:dyDescent="0.25">
      <c r="BA11691" s="164" t="s">
        <v>12062</v>
      </c>
      <c r="BB11691" s="164">
        <v>0.82599999999999996</v>
      </c>
      <c r="BC11691" s="82">
        <f t="shared" si="199"/>
        <v>0.9994599999999999</v>
      </c>
    </row>
    <row r="11692" spans="53:55" x14ac:dyDescent="0.25">
      <c r="BA11692" s="164" t="s">
        <v>12063</v>
      </c>
      <c r="BB11692" s="164">
        <v>0.82599999999999996</v>
      </c>
      <c r="BC11692" s="82">
        <f t="shared" si="199"/>
        <v>0.9994599999999999</v>
      </c>
    </row>
    <row r="11693" spans="53:55" x14ac:dyDescent="0.25">
      <c r="BA11693" s="164" t="s">
        <v>12064</v>
      </c>
      <c r="BB11693" s="164">
        <v>0.82599999999999996</v>
      </c>
      <c r="BC11693" s="82">
        <f t="shared" si="199"/>
        <v>0.9994599999999999</v>
      </c>
    </row>
    <row r="11694" spans="53:55" x14ac:dyDescent="0.25">
      <c r="BA11694" s="164" t="s">
        <v>12065</v>
      </c>
      <c r="BB11694" s="164">
        <v>0.82599999999999996</v>
      </c>
      <c r="BC11694" s="82">
        <f t="shared" si="199"/>
        <v>0.9994599999999999</v>
      </c>
    </row>
    <row r="11695" spans="53:55" x14ac:dyDescent="0.25">
      <c r="BA11695" s="164" t="s">
        <v>12066</v>
      </c>
      <c r="BB11695" s="164">
        <v>0.82599999999999996</v>
      </c>
      <c r="BC11695" s="82">
        <f t="shared" si="199"/>
        <v>0.9994599999999999</v>
      </c>
    </row>
    <row r="11696" spans="53:55" x14ac:dyDescent="0.25">
      <c r="BA11696" s="164" t="s">
        <v>12067</v>
      </c>
      <c r="BB11696" s="164">
        <v>0.82599999999999996</v>
      </c>
      <c r="BC11696" s="82">
        <f t="shared" si="199"/>
        <v>0.9994599999999999</v>
      </c>
    </row>
    <row r="11697" spans="53:55" x14ac:dyDescent="0.25">
      <c r="BA11697" s="164" t="s">
        <v>12068</v>
      </c>
      <c r="BB11697" s="164">
        <v>0.82599999999999996</v>
      </c>
      <c r="BC11697" s="82">
        <f t="shared" si="199"/>
        <v>0.9994599999999999</v>
      </c>
    </row>
    <row r="11698" spans="53:55" x14ac:dyDescent="0.25">
      <c r="BA11698" s="164" t="s">
        <v>12069</v>
      </c>
      <c r="BB11698" s="164">
        <v>0.82599999999999996</v>
      </c>
      <c r="BC11698" s="82">
        <f t="shared" si="199"/>
        <v>0.9994599999999999</v>
      </c>
    </row>
    <row r="11699" spans="53:55" x14ac:dyDescent="0.25">
      <c r="BA11699" s="164" t="s">
        <v>12070</v>
      </c>
      <c r="BB11699" s="164">
        <v>0.82599999999999996</v>
      </c>
      <c r="BC11699" s="82">
        <f t="shared" si="199"/>
        <v>0.9994599999999999</v>
      </c>
    </row>
    <row r="11700" spans="53:55" x14ac:dyDescent="0.25">
      <c r="BA11700" s="164" t="s">
        <v>12071</v>
      </c>
      <c r="BB11700" s="164">
        <v>0.82599999999999996</v>
      </c>
      <c r="BC11700" s="82">
        <f t="shared" si="199"/>
        <v>0.9994599999999999</v>
      </c>
    </row>
    <row r="11701" spans="53:55" x14ac:dyDescent="0.25">
      <c r="BA11701" s="164" t="s">
        <v>12072</v>
      </c>
      <c r="BB11701" s="164">
        <v>0.82599999999999996</v>
      </c>
      <c r="BC11701" s="82">
        <f t="shared" si="199"/>
        <v>0.9994599999999999</v>
      </c>
    </row>
    <row r="11702" spans="53:55" x14ac:dyDescent="0.25">
      <c r="BA11702" s="164" t="s">
        <v>12073</v>
      </c>
      <c r="BB11702" s="164">
        <v>0.82599999999999996</v>
      </c>
      <c r="BC11702" s="82">
        <f t="shared" si="199"/>
        <v>0.9994599999999999</v>
      </c>
    </row>
    <row r="11703" spans="53:55" x14ac:dyDescent="0.25">
      <c r="BA11703" s="164" t="s">
        <v>12074</v>
      </c>
      <c r="BB11703" s="164">
        <v>0.82599999999999996</v>
      </c>
      <c r="BC11703" s="82">
        <f t="shared" si="199"/>
        <v>0.9994599999999999</v>
      </c>
    </row>
    <row r="11704" spans="53:55" x14ac:dyDescent="0.25">
      <c r="BA11704" s="164" t="s">
        <v>12075</v>
      </c>
      <c r="BB11704" s="164">
        <v>0.82599999999999996</v>
      </c>
      <c r="BC11704" s="82">
        <f t="shared" si="199"/>
        <v>0.9994599999999999</v>
      </c>
    </row>
    <row r="11705" spans="53:55" x14ac:dyDescent="0.25">
      <c r="BA11705" s="164" t="s">
        <v>12076</v>
      </c>
      <c r="BB11705" s="164">
        <v>0.82599999999999996</v>
      </c>
      <c r="BC11705" s="82">
        <f t="shared" si="199"/>
        <v>0.9994599999999999</v>
      </c>
    </row>
    <row r="11706" spans="53:55" x14ac:dyDescent="0.25">
      <c r="BA11706" s="164" t="s">
        <v>12077</v>
      </c>
      <c r="BB11706" s="164">
        <v>0.82599999999999996</v>
      </c>
      <c r="BC11706" s="82">
        <f t="shared" si="199"/>
        <v>0.9994599999999999</v>
      </c>
    </row>
    <row r="11707" spans="53:55" x14ac:dyDescent="0.25">
      <c r="BA11707" s="164" t="s">
        <v>12078</v>
      </c>
      <c r="BB11707" s="164">
        <v>0.82599999999999996</v>
      </c>
      <c r="BC11707" s="82">
        <f t="shared" si="199"/>
        <v>0.9994599999999999</v>
      </c>
    </row>
    <row r="11708" spans="53:55" x14ac:dyDescent="0.25">
      <c r="BA11708" s="164" t="s">
        <v>12079</v>
      </c>
      <c r="BB11708" s="164">
        <v>0.82599999999999996</v>
      </c>
      <c r="BC11708" s="82">
        <f t="shared" si="199"/>
        <v>0.9994599999999999</v>
      </c>
    </row>
    <row r="11709" spans="53:55" x14ac:dyDescent="0.25">
      <c r="BA11709" s="164" t="s">
        <v>12080</v>
      </c>
      <c r="BB11709" s="164">
        <v>0.82599999999999996</v>
      </c>
      <c r="BC11709" s="82">
        <f t="shared" si="199"/>
        <v>0.9994599999999999</v>
      </c>
    </row>
    <row r="11710" spans="53:55" x14ac:dyDescent="0.25">
      <c r="BA11710" s="164" t="s">
        <v>12081</v>
      </c>
      <c r="BB11710" s="164">
        <v>0.82599999999999996</v>
      </c>
      <c r="BC11710" s="82">
        <f t="shared" si="199"/>
        <v>0.9994599999999999</v>
      </c>
    </row>
    <row r="11711" spans="53:55" x14ac:dyDescent="0.25">
      <c r="BA11711" s="164" t="s">
        <v>12082</v>
      </c>
      <c r="BB11711" s="164">
        <v>0.82599999999999996</v>
      </c>
      <c r="BC11711" s="82">
        <f t="shared" si="199"/>
        <v>0.9994599999999999</v>
      </c>
    </row>
    <row r="11712" spans="53:55" x14ac:dyDescent="0.25">
      <c r="BA11712" s="164" t="s">
        <v>12083</v>
      </c>
      <c r="BB11712" s="164">
        <v>0.82599999999999996</v>
      </c>
      <c r="BC11712" s="82">
        <f t="shared" si="199"/>
        <v>0.9994599999999999</v>
      </c>
    </row>
    <row r="11713" spans="53:55" x14ac:dyDescent="0.25">
      <c r="BA11713" s="164" t="s">
        <v>12084</v>
      </c>
      <c r="BB11713" s="164">
        <v>0.82599999999999996</v>
      </c>
      <c r="BC11713" s="82">
        <f t="shared" si="199"/>
        <v>0.9994599999999999</v>
      </c>
    </row>
    <row r="11714" spans="53:55" x14ac:dyDescent="0.25">
      <c r="BA11714" s="164" t="s">
        <v>12085</v>
      </c>
      <c r="BB11714" s="164">
        <v>0.82599999999999996</v>
      </c>
      <c r="BC11714" s="82">
        <f t="shared" si="199"/>
        <v>0.9994599999999999</v>
      </c>
    </row>
    <row r="11715" spans="53:55" x14ac:dyDescent="0.25">
      <c r="BA11715" s="164" t="s">
        <v>12086</v>
      </c>
      <c r="BB11715" s="164">
        <v>0.82599999999999996</v>
      </c>
      <c r="BC11715" s="82">
        <f t="shared" ref="BC11715:BC11778" si="200">BB11715*1.21</f>
        <v>0.9994599999999999</v>
      </c>
    </row>
    <row r="11716" spans="53:55" x14ac:dyDescent="0.25">
      <c r="BA11716" s="164" t="s">
        <v>12087</v>
      </c>
      <c r="BB11716" s="164">
        <v>0.82599999999999996</v>
      </c>
      <c r="BC11716" s="82">
        <f t="shared" si="200"/>
        <v>0.9994599999999999</v>
      </c>
    </row>
    <row r="11717" spans="53:55" x14ac:dyDescent="0.25">
      <c r="BA11717" s="164" t="s">
        <v>12088</v>
      </c>
      <c r="BB11717" s="164">
        <v>0.82599999999999996</v>
      </c>
      <c r="BC11717" s="82">
        <f t="shared" si="200"/>
        <v>0.9994599999999999</v>
      </c>
    </row>
    <row r="11718" spans="53:55" x14ac:dyDescent="0.25">
      <c r="BA11718" s="164" t="s">
        <v>12089</v>
      </c>
      <c r="BB11718" s="164">
        <v>0.82599999999999996</v>
      </c>
      <c r="BC11718" s="82">
        <f t="shared" si="200"/>
        <v>0.9994599999999999</v>
      </c>
    </row>
    <row r="11719" spans="53:55" x14ac:dyDescent="0.25">
      <c r="BA11719" s="164" t="s">
        <v>12090</v>
      </c>
      <c r="BB11719" s="164">
        <v>0.82599999999999996</v>
      </c>
      <c r="BC11719" s="82">
        <f t="shared" si="200"/>
        <v>0.9994599999999999</v>
      </c>
    </row>
    <row r="11720" spans="53:55" x14ac:dyDescent="0.25">
      <c r="BA11720" s="164" t="s">
        <v>12091</v>
      </c>
      <c r="BB11720" s="164">
        <v>0.82599999999999996</v>
      </c>
      <c r="BC11720" s="82">
        <f t="shared" si="200"/>
        <v>0.9994599999999999</v>
      </c>
    </row>
    <row r="11721" spans="53:55" x14ac:dyDescent="0.25">
      <c r="BA11721" s="164" t="s">
        <v>12092</v>
      </c>
      <c r="BB11721" s="164">
        <v>0.82599999999999996</v>
      </c>
      <c r="BC11721" s="82">
        <f t="shared" si="200"/>
        <v>0.9994599999999999</v>
      </c>
    </row>
    <row r="11722" spans="53:55" x14ac:dyDescent="0.25">
      <c r="BA11722" s="164" t="s">
        <v>12093</v>
      </c>
      <c r="BB11722" s="164">
        <v>0.82599999999999996</v>
      </c>
      <c r="BC11722" s="82">
        <f t="shared" si="200"/>
        <v>0.9994599999999999</v>
      </c>
    </row>
    <row r="11723" spans="53:55" x14ac:dyDescent="0.25">
      <c r="BA11723" s="164" t="s">
        <v>12094</v>
      </c>
      <c r="BB11723" s="164">
        <v>0.82599999999999996</v>
      </c>
      <c r="BC11723" s="82">
        <f t="shared" si="200"/>
        <v>0.9994599999999999</v>
      </c>
    </row>
    <row r="11724" spans="53:55" x14ac:dyDescent="0.25">
      <c r="BA11724" s="164" t="s">
        <v>12095</v>
      </c>
      <c r="BB11724" s="164">
        <v>0.82599999999999996</v>
      </c>
      <c r="BC11724" s="82">
        <f t="shared" si="200"/>
        <v>0.9994599999999999</v>
      </c>
    </row>
    <row r="11725" spans="53:55" x14ac:dyDescent="0.25">
      <c r="BA11725" s="164" t="s">
        <v>12096</v>
      </c>
      <c r="BB11725" s="164">
        <v>0.82599999999999996</v>
      </c>
      <c r="BC11725" s="82">
        <f t="shared" si="200"/>
        <v>0.9994599999999999</v>
      </c>
    </row>
    <row r="11726" spans="53:55" x14ac:dyDescent="0.25">
      <c r="BA11726" s="164" t="s">
        <v>12097</v>
      </c>
      <c r="BB11726" s="164">
        <v>0.82599999999999996</v>
      </c>
      <c r="BC11726" s="82">
        <f t="shared" si="200"/>
        <v>0.9994599999999999</v>
      </c>
    </row>
    <row r="11727" spans="53:55" x14ac:dyDescent="0.25">
      <c r="BA11727" s="164" t="s">
        <v>12098</v>
      </c>
      <c r="BB11727" s="164">
        <v>0.82599999999999996</v>
      </c>
      <c r="BC11727" s="82">
        <f t="shared" si="200"/>
        <v>0.9994599999999999</v>
      </c>
    </row>
    <row r="11728" spans="53:55" x14ac:dyDescent="0.25">
      <c r="BA11728" s="164" t="s">
        <v>12099</v>
      </c>
      <c r="BB11728" s="164">
        <v>0.82599999999999996</v>
      </c>
      <c r="BC11728" s="82">
        <f t="shared" si="200"/>
        <v>0.9994599999999999</v>
      </c>
    </row>
    <row r="11729" spans="53:55" x14ac:dyDescent="0.25">
      <c r="BA11729" s="164" t="s">
        <v>12100</v>
      </c>
      <c r="BB11729" s="164">
        <v>0.82599999999999996</v>
      </c>
      <c r="BC11729" s="82">
        <f t="shared" si="200"/>
        <v>0.9994599999999999</v>
      </c>
    </row>
    <row r="11730" spans="53:55" x14ac:dyDescent="0.25">
      <c r="BA11730" s="164" t="s">
        <v>12101</v>
      </c>
      <c r="BB11730" s="164">
        <v>0.82599999999999996</v>
      </c>
      <c r="BC11730" s="82">
        <f t="shared" si="200"/>
        <v>0.9994599999999999</v>
      </c>
    </row>
    <row r="11731" spans="53:55" x14ac:dyDescent="0.25">
      <c r="BA11731" s="164" t="s">
        <v>12102</v>
      </c>
      <c r="BB11731" s="164">
        <v>0.82599999999999996</v>
      </c>
      <c r="BC11731" s="82">
        <f t="shared" si="200"/>
        <v>0.9994599999999999</v>
      </c>
    </row>
    <row r="11732" spans="53:55" x14ac:dyDescent="0.25">
      <c r="BA11732" s="164" t="s">
        <v>12103</v>
      </c>
      <c r="BB11732" s="164">
        <v>0.82599999999999996</v>
      </c>
      <c r="BC11732" s="82">
        <f t="shared" si="200"/>
        <v>0.9994599999999999</v>
      </c>
    </row>
    <row r="11733" spans="53:55" x14ac:dyDescent="0.25">
      <c r="BA11733" s="164" t="s">
        <v>12104</v>
      </c>
      <c r="BB11733" s="164">
        <v>0.82599999999999996</v>
      </c>
      <c r="BC11733" s="82">
        <f t="shared" si="200"/>
        <v>0.9994599999999999</v>
      </c>
    </row>
    <row r="11734" spans="53:55" x14ac:dyDescent="0.25">
      <c r="BA11734" s="164" t="s">
        <v>12105</v>
      </c>
      <c r="BB11734" s="164">
        <v>0.82599999999999996</v>
      </c>
      <c r="BC11734" s="82">
        <f t="shared" si="200"/>
        <v>0.9994599999999999</v>
      </c>
    </row>
    <row r="11735" spans="53:55" x14ac:dyDescent="0.25">
      <c r="BA11735" s="164" t="s">
        <v>12106</v>
      </c>
      <c r="BB11735" s="164">
        <v>0.82599999999999996</v>
      </c>
      <c r="BC11735" s="82">
        <f t="shared" si="200"/>
        <v>0.9994599999999999</v>
      </c>
    </row>
    <row r="11736" spans="53:55" x14ac:dyDescent="0.25">
      <c r="BA11736" s="164" t="s">
        <v>12107</v>
      </c>
      <c r="BB11736" s="164">
        <v>0.82599999999999996</v>
      </c>
      <c r="BC11736" s="82">
        <f t="shared" si="200"/>
        <v>0.9994599999999999</v>
      </c>
    </row>
    <row r="11737" spans="53:55" x14ac:dyDescent="0.25">
      <c r="BA11737" s="164" t="s">
        <v>12108</v>
      </c>
      <c r="BB11737" s="164">
        <v>0.82599999999999996</v>
      </c>
      <c r="BC11737" s="82">
        <f t="shared" si="200"/>
        <v>0.9994599999999999</v>
      </c>
    </row>
    <row r="11738" spans="53:55" x14ac:dyDescent="0.25">
      <c r="BA11738" s="164" t="s">
        <v>12109</v>
      </c>
      <c r="BB11738" s="164">
        <v>0.82599999999999996</v>
      </c>
      <c r="BC11738" s="82">
        <f t="shared" si="200"/>
        <v>0.9994599999999999</v>
      </c>
    </row>
    <row r="11739" spans="53:55" x14ac:dyDescent="0.25">
      <c r="BA11739" s="164" t="s">
        <v>12110</v>
      </c>
      <c r="BB11739" s="164">
        <v>0.82599999999999996</v>
      </c>
      <c r="BC11739" s="82">
        <f t="shared" si="200"/>
        <v>0.9994599999999999</v>
      </c>
    </row>
    <row r="11740" spans="53:55" x14ac:dyDescent="0.25">
      <c r="BA11740" s="164" t="s">
        <v>12111</v>
      </c>
      <c r="BB11740" s="164">
        <v>0.82599999999999996</v>
      </c>
      <c r="BC11740" s="82">
        <f t="shared" si="200"/>
        <v>0.9994599999999999</v>
      </c>
    </row>
    <row r="11741" spans="53:55" x14ac:dyDescent="0.25">
      <c r="BA11741" s="164" t="s">
        <v>12112</v>
      </c>
      <c r="BB11741" s="164">
        <v>0.82599999999999996</v>
      </c>
      <c r="BC11741" s="82">
        <f t="shared" si="200"/>
        <v>0.9994599999999999</v>
      </c>
    </row>
    <row r="11742" spans="53:55" x14ac:dyDescent="0.25">
      <c r="BA11742" s="164" t="s">
        <v>12113</v>
      </c>
      <c r="BB11742" s="164">
        <v>0.82599999999999996</v>
      </c>
      <c r="BC11742" s="82">
        <f t="shared" si="200"/>
        <v>0.9994599999999999</v>
      </c>
    </row>
    <row r="11743" spans="53:55" x14ac:dyDescent="0.25">
      <c r="BA11743" s="164" t="s">
        <v>12114</v>
      </c>
      <c r="BB11743" s="164">
        <v>0.82599999999999996</v>
      </c>
      <c r="BC11743" s="82">
        <f t="shared" si="200"/>
        <v>0.9994599999999999</v>
      </c>
    </row>
    <row r="11744" spans="53:55" x14ac:dyDescent="0.25">
      <c r="BA11744" s="164" t="s">
        <v>12115</v>
      </c>
      <c r="BB11744" s="164">
        <v>0.82599999999999996</v>
      </c>
      <c r="BC11744" s="82">
        <f t="shared" si="200"/>
        <v>0.9994599999999999</v>
      </c>
    </row>
    <row r="11745" spans="53:55" x14ac:dyDescent="0.25">
      <c r="BA11745" s="164" t="s">
        <v>12116</v>
      </c>
      <c r="BB11745" s="164">
        <v>0.82599999999999996</v>
      </c>
      <c r="BC11745" s="82">
        <f t="shared" si="200"/>
        <v>0.9994599999999999</v>
      </c>
    </row>
    <row r="11746" spans="53:55" x14ac:dyDescent="0.25">
      <c r="BA11746" s="164" t="s">
        <v>12117</v>
      </c>
      <c r="BB11746" s="164">
        <v>0.82599999999999996</v>
      </c>
      <c r="BC11746" s="82">
        <f t="shared" si="200"/>
        <v>0.9994599999999999</v>
      </c>
    </row>
    <row r="11747" spans="53:55" x14ac:dyDescent="0.25">
      <c r="BA11747" s="164" t="s">
        <v>12118</v>
      </c>
      <c r="BB11747" s="164">
        <v>0.82599999999999996</v>
      </c>
      <c r="BC11747" s="82">
        <f t="shared" si="200"/>
        <v>0.9994599999999999</v>
      </c>
    </row>
    <row r="11748" spans="53:55" x14ac:dyDescent="0.25">
      <c r="BA11748" s="164" t="s">
        <v>12119</v>
      </c>
      <c r="BB11748" s="164">
        <v>0.82599999999999996</v>
      </c>
      <c r="BC11748" s="82">
        <f t="shared" si="200"/>
        <v>0.9994599999999999</v>
      </c>
    </row>
    <row r="11749" spans="53:55" x14ac:dyDescent="0.25">
      <c r="BA11749" s="164" t="s">
        <v>12120</v>
      </c>
      <c r="BB11749" s="164">
        <v>0.82599999999999996</v>
      </c>
      <c r="BC11749" s="82">
        <f t="shared" si="200"/>
        <v>0.9994599999999999</v>
      </c>
    </row>
    <row r="11750" spans="53:55" x14ac:dyDescent="0.25">
      <c r="BA11750" s="164" t="s">
        <v>12121</v>
      </c>
      <c r="BB11750" s="164">
        <v>0.82599999999999996</v>
      </c>
      <c r="BC11750" s="82">
        <f t="shared" si="200"/>
        <v>0.9994599999999999</v>
      </c>
    </row>
    <row r="11751" spans="53:55" x14ac:dyDescent="0.25">
      <c r="BA11751" s="164" t="s">
        <v>12122</v>
      </c>
      <c r="BB11751" s="164">
        <v>0.82599999999999996</v>
      </c>
      <c r="BC11751" s="82">
        <f t="shared" si="200"/>
        <v>0.9994599999999999</v>
      </c>
    </row>
    <row r="11752" spans="53:55" x14ac:dyDescent="0.25">
      <c r="BA11752" s="164" t="s">
        <v>12123</v>
      </c>
      <c r="BB11752" s="164">
        <v>0.82599999999999996</v>
      </c>
      <c r="BC11752" s="82">
        <f t="shared" si="200"/>
        <v>0.9994599999999999</v>
      </c>
    </row>
    <row r="11753" spans="53:55" x14ac:dyDescent="0.25">
      <c r="BA11753" s="164" t="s">
        <v>12124</v>
      </c>
      <c r="BB11753" s="164">
        <v>0.82599999999999996</v>
      </c>
      <c r="BC11753" s="82">
        <f t="shared" si="200"/>
        <v>0.9994599999999999</v>
      </c>
    </row>
    <row r="11754" spans="53:55" x14ac:dyDescent="0.25">
      <c r="BA11754" s="164" t="s">
        <v>12125</v>
      </c>
      <c r="BB11754" s="164">
        <v>0.82599999999999996</v>
      </c>
      <c r="BC11754" s="82">
        <f t="shared" si="200"/>
        <v>0.9994599999999999</v>
      </c>
    </row>
    <row r="11755" spans="53:55" x14ac:dyDescent="0.25">
      <c r="BA11755" s="164" t="s">
        <v>12126</v>
      </c>
      <c r="BB11755" s="164">
        <v>0.82599999999999996</v>
      </c>
      <c r="BC11755" s="82">
        <f t="shared" si="200"/>
        <v>0.9994599999999999</v>
      </c>
    </row>
    <row r="11756" spans="53:55" x14ac:dyDescent="0.25">
      <c r="BA11756" s="164" t="s">
        <v>12127</v>
      </c>
      <c r="BB11756" s="164">
        <v>0.82599999999999996</v>
      </c>
      <c r="BC11756" s="82">
        <f t="shared" si="200"/>
        <v>0.9994599999999999</v>
      </c>
    </row>
    <row r="11757" spans="53:55" x14ac:dyDescent="0.25">
      <c r="BA11757" s="164" t="s">
        <v>12128</v>
      </c>
      <c r="BB11757" s="164">
        <v>0.82599999999999996</v>
      </c>
      <c r="BC11757" s="82">
        <f t="shared" si="200"/>
        <v>0.9994599999999999</v>
      </c>
    </row>
    <row r="11758" spans="53:55" x14ac:dyDescent="0.25">
      <c r="BA11758" s="164" t="s">
        <v>12129</v>
      </c>
      <c r="BB11758" s="164">
        <v>0.82599999999999996</v>
      </c>
      <c r="BC11758" s="82">
        <f t="shared" si="200"/>
        <v>0.9994599999999999</v>
      </c>
    </row>
    <row r="11759" spans="53:55" x14ac:dyDescent="0.25">
      <c r="BA11759" s="164" t="s">
        <v>12130</v>
      </c>
      <c r="BB11759" s="164">
        <v>0.82599999999999996</v>
      </c>
      <c r="BC11759" s="82">
        <f t="shared" si="200"/>
        <v>0.9994599999999999</v>
      </c>
    </row>
    <row r="11760" spans="53:55" x14ac:dyDescent="0.25">
      <c r="BA11760" s="164" t="s">
        <v>12131</v>
      </c>
      <c r="BB11760" s="164">
        <v>0.82599999999999996</v>
      </c>
      <c r="BC11760" s="82">
        <f t="shared" si="200"/>
        <v>0.9994599999999999</v>
      </c>
    </row>
    <row r="11761" spans="53:55" x14ac:dyDescent="0.25">
      <c r="BA11761" s="164" t="s">
        <v>12132</v>
      </c>
      <c r="BB11761" s="164">
        <v>0.82599999999999996</v>
      </c>
      <c r="BC11761" s="82">
        <f t="shared" si="200"/>
        <v>0.9994599999999999</v>
      </c>
    </row>
    <row r="11762" spans="53:55" x14ac:dyDescent="0.25">
      <c r="BA11762" s="164" t="s">
        <v>12133</v>
      </c>
      <c r="BB11762" s="164">
        <v>0.82599999999999996</v>
      </c>
      <c r="BC11762" s="82">
        <f t="shared" si="200"/>
        <v>0.9994599999999999</v>
      </c>
    </row>
    <row r="11763" spans="53:55" x14ac:dyDescent="0.25">
      <c r="BA11763" s="164" t="s">
        <v>12134</v>
      </c>
      <c r="BB11763" s="164">
        <v>0.82599999999999996</v>
      </c>
      <c r="BC11763" s="82">
        <f t="shared" si="200"/>
        <v>0.9994599999999999</v>
      </c>
    </row>
    <row r="11764" spans="53:55" x14ac:dyDescent="0.25">
      <c r="BA11764" s="164" t="s">
        <v>12135</v>
      </c>
      <c r="BB11764" s="164">
        <v>0.82599999999999996</v>
      </c>
      <c r="BC11764" s="82">
        <f t="shared" si="200"/>
        <v>0.9994599999999999</v>
      </c>
    </row>
    <row r="11765" spans="53:55" x14ac:dyDescent="0.25">
      <c r="BA11765" s="164" t="s">
        <v>12136</v>
      </c>
      <c r="BB11765" s="164">
        <v>0.82599999999999996</v>
      </c>
      <c r="BC11765" s="82">
        <f t="shared" si="200"/>
        <v>0.9994599999999999</v>
      </c>
    </row>
    <row r="11766" spans="53:55" x14ac:dyDescent="0.25">
      <c r="BA11766" s="164" t="s">
        <v>12137</v>
      </c>
      <c r="BB11766" s="164">
        <v>0.82599999999999996</v>
      </c>
      <c r="BC11766" s="82">
        <f t="shared" si="200"/>
        <v>0.9994599999999999</v>
      </c>
    </row>
    <row r="11767" spans="53:55" x14ac:dyDescent="0.25">
      <c r="BA11767" s="164" t="s">
        <v>12138</v>
      </c>
      <c r="BB11767" s="164">
        <v>0.82599999999999996</v>
      </c>
      <c r="BC11767" s="82">
        <f t="shared" si="200"/>
        <v>0.9994599999999999</v>
      </c>
    </row>
    <row r="11768" spans="53:55" x14ac:dyDescent="0.25">
      <c r="BA11768" s="164" t="s">
        <v>12139</v>
      </c>
      <c r="BB11768" s="164">
        <v>0.82599999999999996</v>
      </c>
      <c r="BC11768" s="82">
        <f t="shared" si="200"/>
        <v>0.9994599999999999</v>
      </c>
    </row>
    <row r="11769" spans="53:55" x14ac:dyDescent="0.25">
      <c r="BA11769" s="164" t="s">
        <v>12140</v>
      </c>
      <c r="BB11769" s="164">
        <v>0.82599999999999996</v>
      </c>
      <c r="BC11769" s="82">
        <f t="shared" si="200"/>
        <v>0.9994599999999999</v>
      </c>
    </row>
    <row r="11770" spans="53:55" x14ac:dyDescent="0.25">
      <c r="BA11770" s="164" t="s">
        <v>12141</v>
      </c>
      <c r="BB11770" s="164">
        <v>0.82599999999999996</v>
      </c>
      <c r="BC11770" s="82">
        <f t="shared" si="200"/>
        <v>0.9994599999999999</v>
      </c>
    </row>
    <row r="11771" spans="53:55" x14ac:dyDescent="0.25">
      <c r="BA11771" s="164" t="s">
        <v>12142</v>
      </c>
      <c r="BB11771" s="164">
        <v>0.82599999999999996</v>
      </c>
      <c r="BC11771" s="82">
        <f t="shared" si="200"/>
        <v>0.9994599999999999</v>
      </c>
    </row>
    <row r="11772" spans="53:55" x14ac:dyDescent="0.25">
      <c r="BA11772" s="164" t="s">
        <v>12143</v>
      </c>
      <c r="BB11772" s="164">
        <v>0.82599999999999996</v>
      </c>
      <c r="BC11772" s="82">
        <f t="shared" si="200"/>
        <v>0.9994599999999999</v>
      </c>
    </row>
    <row r="11773" spans="53:55" x14ac:dyDescent="0.25">
      <c r="BA11773" s="164" t="s">
        <v>12144</v>
      </c>
      <c r="BB11773" s="164">
        <v>0.82599999999999996</v>
      </c>
      <c r="BC11773" s="82">
        <f t="shared" si="200"/>
        <v>0.9994599999999999</v>
      </c>
    </row>
    <row r="11774" spans="53:55" x14ac:dyDescent="0.25">
      <c r="BA11774" s="164" t="s">
        <v>12145</v>
      </c>
      <c r="BB11774" s="164">
        <v>0.82599999999999996</v>
      </c>
      <c r="BC11774" s="82">
        <f t="shared" si="200"/>
        <v>0.9994599999999999</v>
      </c>
    </row>
    <row r="11775" spans="53:55" x14ac:dyDescent="0.25">
      <c r="BA11775" s="164" t="s">
        <v>12146</v>
      </c>
      <c r="BB11775" s="164">
        <v>0.82599999999999996</v>
      </c>
      <c r="BC11775" s="82">
        <f t="shared" si="200"/>
        <v>0.9994599999999999</v>
      </c>
    </row>
    <row r="11776" spans="53:55" x14ac:dyDescent="0.25">
      <c r="BA11776" s="164" t="s">
        <v>12147</v>
      </c>
      <c r="BB11776" s="164">
        <v>0.82599999999999996</v>
      </c>
      <c r="BC11776" s="82">
        <f t="shared" si="200"/>
        <v>0.9994599999999999</v>
      </c>
    </row>
    <row r="11777" spans="53:55" x14ac:dyDescent="0.25">
      <c r="BA11777" s="164" t="s">
        <v>12148</v>
      </c>
      <c r="BB11777" s="164">
        <v>0.82599999999999996</v>
      </c>
      <c r="BC11777" s="82">
        <f t="shared" si="200"/>
        <v>0.9994599999999999</v>
      </c>
    </row>
    <row r="11778" spans="53:55" x14ac:dyDescent="0.25">
      <c r="BA11778" s="164" t="s">
        <v>12149</v>
      </c>
      <c r="BB11778" s="164">
        <v>0.82599999999999996</v>
      </c>
      <c r="BC11778" s="82">
        <f t="shared" si="200"/>
        <v>0.9994599999999999</v>
      </c>
    </row>
    <row r="11779" spans="53:55" x14ac:dyDescent="0.25">
      <c r="BA11779" s="164" t="s">
        <v>12150</v>
      </c>
      <c r="BB11779" s="164">
        <v>0.82599999999999996</v>
      </c>
      <c r="BC11779" s="82">
        <f t="shared" ref="BC11779:BC11842" si="201">BB11779*1.21</f>
        <v>0.9994599999999999</v>
      </c>
    </row>
    <row r="11780" spans="53:55" x14ac:dyDescent="0.25">
      <c r="BA11780" s="164" t="s">
        <v>12151</v>
      </c>
      <c r="BB11780" s="164">
        <v>0.82599999999999996</v>
      </c>
      <c r="BC11780" s="82">
        <f t="shared" si="201"/>
        <v>0.9994599999999999</v>
      </c>
    </row>
    <row r="11781" spans="53:55" x14ac:dyDescent="0.25">
      <c r="BA11781" s="164" t="s">
        <v>12152</v>
      </c>
      <c r="BB11781" s="164">
        <v>0.82599999999999996</v>
      </c>
      <c r="BC11781" s="82">
        <f t="shared" si="201"/>
        <v>0.9994599999999999</v>
      </c>
    </row>
    <row r="11782" spans="53:55" x14ac:dyDescent="0.25">
      <c r="BA11782" s="164" t="s">
        <v>12153</v>
      </c>
      <c r="BB11782" s="164">
        <v>0.82599999999999996</v>
      </c>
      <c r="BC11782" s="82">
        <f t="shared" si="201"/>
        <v>0.9994599999999999</v>
      </c>
    </row>
    <row r="11783" spans="53:55" x14ac:dyDescent="0.25">
      <c r="BA11783" s="164" t="s">
        <v>12154</v>
      </c>
      <c r="BB11783" s="164">
        <v>0.82599999999999996</v>
      </c>
      <c r="BC11783" s="82">
        <f t="shared" si="201"/>
        <v>0.9994599999999999</v>
      </c>
    </row>
    <row r="11784" spans="53:55" x14ac:dyDescent="0.25">
      <c r="BA11784" s="164" t="s">
        <v>12155</v>
      </c>
      <c r="BB11784" s="164">
        <v>0.82599999999999996</v>
      </c>
      <c r="BC11784" s="82">
        <f t="shared" si="201"/>
        <v>0.9994599999999999</v>
      </c>
    </row>
    <row r="11785" spans="53:55" x14ac:dyDescent="0.25">
      <c r="BA11785" s="164" t="s">
        <v>12156</v>
      </c>
      <c r="BB11785" s="164">
        <v>0.82599999999999996</v>
      </c>
      <c r="BC11785" s="82">
        <f t="shared" si="201"/>
        <v>0.9994599999999999</v>
      </c>
    </row>
    <row r="11786" spans="53:55" x14ac:dyDescent="0.25">
      <c r="BA11786" s="164" t="s">
        <v>12157</v>
      </c>
      <c r="BB11786" s="164">
        <v>0.82599999999999996</v>
      </c>
      <c r="BC11786" s="82">
        <f t="shared" si="201"/>
        <v>0.9994599999999999</v>
      </c>
    </row>
    <row r="11787" spans="53:55" x14ac:dyDescent="0.25">
      <c r="BA11787" s="164" t="s">
        <v>12158</v>
      </c>
      <c r="BB11787" s="164">
        <v>0.82599999999999996</v>
      </c>
      <c r="BC11787" s="82">
        <f t="shared" si="201"/>
        <v>0.9994599999999999</v>
      </c>
    </row>
    <row r="11788" spans="53:55" x14ac:dyDescent="0.25">
      <c r="BA11788" s="164" t="s">
        <v>12159</v>
      </c>
      <c r="BB11788" s="164">
        <v>0.82599999999999996</v>
      </c>
      <c r="BC11788" s="82">
        <f t="shared" si="201"/>
        <v>0.9994599999999999</v>
      </c>
    </row>
    <row r="11789" spans="53:55" x14ac:dyDescent="0.25">
      <c r="BA11789" s="164" t="s">
        <v>12160</v>
      </c>
      <c r="BB11789" s="164">
        <v>0.82599999999999996</v>
      </c>
      <c r="BC11789" s="82">
        <f t="shared" si="201"/>
        <v>0.9994599999999999</v>
      </c>
    </row>
    <row r="11790" spans="53:55" x14ac:dyDescent="0.25">
      <c r="BA11790" s="164" t="s">
        <v>12161</v>
      </c>
      <c r="BB11790" s="164">
        <v>0.82599999999999996</v>
      </c>
      <c r="BC11790" s="82">
        <f t="shared" si="201"/>
        <v>0.9994599999999999</v>
      </c>
    </row>
    <row r="11791" spans="53:55" x14ac:dyDescent="0.25">
      <c r="BA11791" s="164" t="s">
        <v>12162</v>
      </c>
      <c r="BB11791" s="164">
        <v>0.82599999999999996</v>
      </c>
      <c r="BC11791" s="82">
        <f t="shared" si="201"/>
        <v>0.9994599999999999</v>
      </c>
    </row>
    <row r="11792" spans="53:55" x14ac:dyDescent="0.25">
      <c r="BA11792" s="164" t="s">
        <v>12163</v>
      </c>
      <c r="BB11792" s="164">
        <v>0.82599999999999996</v>
      </c>
      <c r="BC11792" s="82">
        <f t="shared" si="201"/>
        <v>0.9994599999999999</v>
      </c>
    </row>
    <row r="11793" spans="53:55" x14ac:dyDescent="0.25">
      <c r="BA11793" s="164" t="s">
        <v>12164</v>
      </c>
      <c r="BB11793" s="164">
        <v>0.82599999999999996</v>
      </c>
      <c r="BC11793" s="82">
        <f t="shared" si="201"/>
        <v>0.9994599999999999</v>
      </c>
    </row>
    <row r="11794" spans="53:55" x14ac:dyDescent="0.25">
      <c r="BA11794" s="164" t="s">
        <v>12165</v>
      </c>
      <c r="BB11794" s="164">
        <v>0.82599999999999996</v>
      </c>
      <c r="BC11794" s="82">
        <f t="shared" si="201"/>
        <v>0.9994599999999999</v>
      </c>
    </row>
    <row r="11795" spans="53:55" x14ac:dyDescent="0.25">
      <c r="BA11795" s="164" t="s">
        <v>12166</v>
      </c>
      <c r="BB11795" s="164">
        <v>0.82599999999999996</v>
      </c>
      <c r="BC11795" s="82">
        <f t="shared" si="201"/>
        <v>0.9994599999999999</v>
      </c>
    </row>
    <row r="11796" spans="53:55" x14ac:dyDescent="0.25">
      <c r="BA11796" s="164" t="s">
        <v>12167</v>
      </c>
      <c r="BB11796" s="164">
        <v>0.82599999999999996</v>
      </c>
      <c r="BC11796" s="82">
        <f t="shared" si="201"/>
        <v>0.9994599999999999</v>
      </c>
    </row>
    <row r="11797" spans="53:55" x14ac:dyDescent="0.25">
      <c r="BA11797" s="164" t="s">
        <v>12168</v>
      </c>
      <c r="BB11797" s="164">
        <v>0.82599999999999996</v>
      </c>
      <c r="BC11797" s="82">
        <f t="shared" si="201"/>
        <v>0.9994599999999999</v>
      </c>
    </row>
    <row r="11798" spans="53:55" x14ac:dyDescent="0.25">
      <c r="BA11798" s="164" t="s">
        <v>12169</v>
      </c>
      <c r="BB11798" s="164">
        <v>0.82599999999999996</v>
      </c>
      <c r="BC11798" s="82">
        <f t="shared" si="201"/>
        <v>0.9994599999999999</v>
      </c>
    </row>
    <row r="11799" spans="53:55" x14ac:dyDescent="0.25">
      <c r="BA11799" s="164" t="s">
        <v>12170</v>
      </c>
      <c r="BB11799" s="164">
        <v>0.82599999999999996</v>
      </c>
      <c r="BC11799" s="82">
        <f t="shared" si="201"/>
        <v>0.9994599999999999</v>
      </c>
    </row>
    <row r="11800" spans="53:55" x14ac:dyDescent="0.25">
      <c r="BA11800" s="164" t="s">
        <v>12171</v>
      </c>
      <c r="BB11800" s="164">
        <v>0.82599999999999996</v>
      </c>
      <c r="BC11800" s="82">
        <f t="shared" si="201"/>
        <v>0.9994599999999999</v>
      </c>
    </row>
    <row r="11801" spans="53:55" x14ac:dyDescent="0.25">
      <c r="BA11801" s="164" t="s">
        <v>12172</v>
      </c>
      <c r="BB11801" s="164">
        <v>0.82599999999999996</v>
      </c>
      <c r="BC11801" s="82">
        <f t="shared" si="201"/>
        <v>0.9994599999999999</v>
      </c>
    </row>
    <row r="11802" spans="53:55" x14ac:dyDescent="0.25">
      <c r="BA11802" s="164" t="s">
        <v>12173</v>
      </c>
      <c r="BB11802" s="164">
        <v>0.82599999999999996</v>
      </c>
      <c r="BC11802" s="82">
        <f t="shared" si="201"/>
        <v>0.9994599999999999</v>
      </c>
    </row>
    <row r="11803" spans="53:55" x14ac:dyDescent="0.25">
      <c r="BA11803" s="164" t="s">
        <v>12174</v>
      </c>
      <c r="BB11803" s="164">
        <v>0.82599999999999996</v>
      </c>
      <c r="BC11803" s="82">
        <f t="shared" si="201"/>
        <v>0.9994599999999999</v>
      </c>
    </row>
    <row r="11804" spans="53:55" x14ac:dyDescent="0.25">
      <c r="BA11804" s="164" t="s">
        <v>12175</v>
      </c>
      <c r="BB11804" s="164">
        <v>0.82599999999999996</v>
      </c>
      <c r="BC11804" s="82">
        <f t="shared" si="201"/>
        <v>0.9994599999999999</v>
      </c>
    </row>
    <row r="11805" spans="53:55" x14ac:dyDescent="0.25">
      <c r="BA11805" s="164" t="s">
        <v>12176</v>
      </c>
      <c r="BB11805" s="164">
        <v>0.82599999999999996</v>
      </c>
      <c r="BC11805" s="82">
        <f t="shared" si="201"/>
        <v>0.9994599999999999</v>
      </c>
    </row>
    <row r="11806" spans="53:55" x14ac:dyDescent="0.25">
      <c r="BA11806" s="164" t="s">
        <v>12177</v>
      </c>
      <c r="BB11806" s="164">
        <v>0.82599999999999996</v>
      </c>
      <c r="BC11806" s="82">
        <f t="shared" si="201"/>
        <v>0.9994599999999999</v>
      </c>
    </row>
    <row r="11807" spans="53:55" x14ac:dyDescent="0.25">
      <c r="BA11807" s="164" t="s">
        <v>12178</v>
      </c>
      <c r="BB11807" s="164">
        <v>0.82599999999999996</v>
      </c>
      <c r="BC11807" s="82">
        <f t="shared" si="201"/>
        <v>0.9994599999999999</v>
      </c>
    </row>
    <row r="11808" spans="53:55" x14ac:dyDescent="0.25">
      <c r="BA11808" s="164" t="s">
        <v>12179</v>
      </c>
      <c r="BB11808" s="164">
        <v>0.82599999999999996</v>
      </c>
      <c r="BC11808" s="82">
        <f t="shared" si="201"/>
        <v>0.9994599999999999</v>
      </c>
    </row>
    <row r="11809" spans="53:55" x14ac:dyDescent="0.25">
      <c r="BA11809" s="164" t="s">
        <v>12180</v>
      </c>
      <c r="BB11809" s="164">
        <v>0.82599999999999996</v>
      </c>
      <c r="BC11809" s="82">
        <f t="shared" si="201"/>
        <v>0.9994599999999999</v>
      </c>
    </row>
    <row r="11810" spans="53:55" x14ac:dyDescent="0.25">
      <c r="BA11810" s="164" t="s">
        <v>12181</v>
      </c>
      <c r="BB11810" s="164">
        <v>0.82599999999999996</v>
      </c>
      <c r="BC11810" s="82">
        <f t="shared" si="201"/>
        <v>0.9994599999999999</v>
      </c>
    </row>
    <row r="11811" spans="53:55" x14ac:dyDescent="0.25">
      <c r="BA11811" s="164" t="s">
        <v>12182</v>
      </c>
      <c r="BB11811" s="164">
        <v>0.82599999999999996</v>
      </c>
      <c r="BC11811" s="82">
        <f t="shared" si="201"/>
        <v>0.9994599999999999</v>
      </c>
    </row>
    <row r="11812" spans="53:55" x14ac:dyDescent="0.25">
      <c r="BA11812" s="164" t="s">
        <v>12183</v>
      </c>
      <c r="BB11812" s="164">
        <v>0.82599999999999996</v>
      </c>
      <c r="BC11812" s="82">
        <f t="shared" si="201"/>
        <v>0.9994599999999999</v>
      </c>
    </row>
    <row r="11813" spans="53:55" x14ac:dyDescent="0.25">
      <c r="BA11813" s="164" t="s">
        <v>12184</v>
      </c>
      <c r="BB11813" s="164">
        <v>0.82599999999999996</v>
      </c>
      <c r="BC11813" s="82">
        <f t="shared" si="201"/>
        <v>0.9994599999999999</v>
      </c>
    </row>
    <row r="11814" spans="53:55" x14ac:dyDescent="0.25">
      <c r="BA11814" s="164" t="s">
        <v>12185</v>
      </c>
      <c r="BB11814" s="164">
        <v>0.82599999999999996</v>
      </c>
      <c r="BC11814" s="82">
        <f t="shared" si="201"/>
        <v>0.9994599999999999</v>
      </c>
    </row>
    <row r="11815" spans="53:55" x14ac:dyDescent="0.25">
      <c r="BA11815" s="164" t="s">
        <v>12186</v>
      </c>
      <c r="BB11815" s="164">
        <v>0.82599999999999996</v>
      </c>
      <c r="BC11815" s="82">
        <f t="shared" si="201"/>
        <v>0.9994599999999999</v>
      </c>
    </row>
    <row r="11816" spans="53:55" x14ac:dyDescent="0.25">
      <c r="BA11816" s="164" t="s">
        <v>12187</v>
      </c>
      <c r="BB11816" s="164">
        <v>0.82599999999999996</v>
      </c>
      <c r="BC11816" s="82">
        <f t="shared" si="201"/>
        <v>0.9994599999999999</v>
      </c>
    </row>
    <row r="11817" spans="53:55" x14ac:dyDescent="0.25">
      <c r="BA11817" s="164" t="s">
        <v>12188</v>
      </c>
      <c r="BB11817" s="164">
        <v>0.82599999999999996</v>
      </c>
      <c r="BC11817" s="82">
        <f t="shared" si="201"/>
        <v>0.9994599999999999</v>
      </c>
    </row>
    <row r="11818" spans="53:55" x14ac:dyDescent="0.25">
      <c r="BA11818" s="164" t="s">
        <v>12189</v>
      </c>
      <c r="BB11818" s="164">
        <v>0.82599999999999996</v>
      </c>
      <c r="BC11818" s="82">
        <f t="shared" si="201"/>
        <v>0.9994599999999999</v>
      </c>
    </row>
    <row r="11819" spans="53:55" x14ac:dyDescent="0.25">
      <c r="BA11819" s="164" t="s">
        <v>12190</v>
      </c>
      <c r="BB11819" s="164">
        <v>0.82599999999999996</v>
      </c>
      <c r="BC11819" s="82">
        <f t="shared" si="201"/>
        <v>0.9994599999999999</v>
      </c>
    </row>
    <row r="11820" spans="53:55" x14ac:dyDescent="0.25">
      <c r="BA11820" s="164" t="s">
        <v>12191</v>
      </c>
      <c r="BB11820" s="164">
        <v>0.82599999999999996</v>
      </c>
      <c r="BC11820" s="82">
        <f t="shared" si="201"/>
        <v>0.9994599999999999</v>
      </c>
    </row>
    <row r="11821" spans="53:55" x14ac:dyDescent="0.25">
      <c r="BA11821" s="164" t="s">
        <v>12192</v>
      </c>
      <c r="BB11821" s="164">
        <v>0.82599999999999996</v>
      </c>
      <c r="BC11821" s="82">
        <f t="shared" si="201"/>
        <v>0.9994599999999999</v>
      </c>
    </row>
    <row r="11822" spans="53:55" x14ac:dyDescent="0.25">
      <c r="BA11822" s="164" t="s">
        <v>12193</v>
      </c>
      <c r="BB11822" s="164">
        <v>0.82599999999999996</v>
      </c>
      <c r="BC11822" s="82">
        <f t="shared" si="201"/>
        <v>0.9994599999999999</v>
      </c>
    </row>
    <row r="11823" spans="53:55" x14ac:dyDescent="0.25">
      <c r="BA11823" s="164" t="s">
        <v>12194</v>
      </c>
      <c r="BB11823" s="164">
        <v>0.82599999999999996</v>
      </c>
      <c r="BC11823" s="82">
        <f t="shared" si="201"/>
        <v>0.9994599999999999</v>
      </c>
    </row>
    <row r="11824" spans="53:55" x14ac:dyDescent="0.25">
      <c r="BA11824" s="164" t="s">
        <v>12195</v>
      </c>
      <c r="BB11824" s="164">
        <v>0.82599999999999996</v>
      </c>
      <c r="BC11824" s="82">
        <f t="shared" si="201"/>
        <v>0.9994599999999999</v>
      </c>
    </row>
    <row r="11825" spans="53:55" x14ac:dyDescent="0.25">
      <c r="BA11825" s="164" t="s">
        <v>12196</v>
      </c>
      <c r="BB11825" s="164">
        <v>0.82599999999999996</v>
      </c>
      <c r="BC11825" s="82">
        <f t="shared" si="201"/>
        <v>0.9994599999999999</v>
      </c>
    </row>
    <row r="11826" spans="53:55" x14ac:dyDescent="0.25">
      <c r="BA11826" s="164" t="s">
        <v>12197</v>
      </c>
      <c r="BB11826" s="164">
        <v>0.82599999999999996</v>
      </c>
      <c r="BC11826" s="82">
        <f t="shared" si="201"/>
        <v>0.9994599999999999</v>
      </c>
    </row>
    <row r="11827" spans="53:55" x14ac:dyDescent="0.25">
      <c r="BA11827" s="164" t="s">
        <v>12198</v>
      </c>
      <c r="BB11827" s="164">
        <v>0.82599999999999996</v>
      </c>
      <c r="BC11827" s="82">
        <f t="shared" si="201"/>
        <v>0.9994599999999999</v>
      </c>
    </row>
    <row r="11828" spans="53:55" x14ac:dyDescent="0.25">
      <c r="BA11828" s="164" t="s">
        <v>12199</v>
      </c>
      <c r="BB11828" s="164">
        <v>0.82599999999999996</v>
      </c>
      <c r="BC11828" s="82">
        <f t="shared" si="201"/>
        <v>0.9994599999999999</v>
      </c>
    </row>
    <row r="11829" spans="53:55" x14ac:dyDescent="0.25">
      <c r="BA11829" s="164" t="s">
        <v>12200</v>
      </c>
      <c r="BB11829" s="164">
        <v>0.82599999999999996</v>
      </c>
      <c r="BC11829" s="82">
        <f t="shared" si="201"/>
        <v>0.9994599999999999</v>
      </c>
    </row>
    <row r="11830" spans="53:55" x14ac:dyDescent="0.25">
      <c r="BA11830" s="164" t="s">
        <v>12201</v>
      </c>
      <c r="BB11830" s="164">
        <v>0.82599999999999996</v>
      </c>
      <c r="BC11830" s="82">
        <f t="shared" si="201"/>
        <v>0.9994599999999999</v>
      </c>
    </row>
    <row r="11831" spans="53:55" x14ac:dyDescent="0.25">
      <c r="BA11831" s="164" t="s">
        <v>12202</v>
      </c>
      <c r="BB11831" s="164">
        <v>0.82599999999999996</v>
      </c>
      <c r="BC11831" s="82">
        <f t="shared" si="201"/>
        <v>0.9994599999999999</v>
      </c>
    </row>
    <row r="11832" spans="53:55" x14ac:dyDescent="0.25">
      <c r="BA11832" s="164" t="s">
        <v>12203</v>
      </c>
      <c r="BB11832" s="164">
        <v>0.82599999999999996</v>
      </c>
      <c r="BC11832" s="82">
        <f t="shared" si="201"/>
        <v>0.9994599999999999</v>
      </c>
    </row>
    <row r="11833" spans="53:55" x14ac:dyDescent="0.25">
      <c r="BA11833" s="164" t="s">
        <v>12204</v>
      </c>
      <c r="BB11833" s="164">
        <v>0.82599999999999996</v>
      </c>
      <c r="BC11833" s="82">
        <f t="shared" si="201"/>
        <v>0.9994599999999999</v>
      </c>
    </row>
    <row r="11834" spans="53:55" x14ac:dyDescent="0.25">
      <c r="BA11834" s="164" t="s">
        <v>12205</v>
      </c>
      <c r="BB11834" s="164">
        <v>0.82599999999999996</v>
      </c>
      <c r="BC11834" s="82">
        <f t="shared" si="201"/>
        <v>0.9994599999999999</v>
      </c>
    </row>
    <row r="11835" spans="53:55" x14ac:dyDescent="0.25">
      <c r="BA11835" s="164" t="s">
        <v>12206</v>
      </c>
      <c r="BB11835" s="164">
        <v>0.82599999999999996</v>
      </c>
      <c r="BC11835" s="82">
        <f t="shared" si="201"/>
        <v>0.9994599999999999</v>
      </c>
    </row>
    <row r="11836" spans="53:55" x14ac:dyDescent="0.25">
      <c r="BA11836" s="164" t="s">
        <v>12207</v>
      </c>
      <c r="BB11836" s="164">
        <v>0.82599999999999996</v>
      </c>
      <c r="BC11836" s="82">
        <f t="shared" si="201"/>
        <v>0.9994599999999999</v>
      </c>
    </row>
    <row r="11837" spans="53:55" x14ac:dyDescent="0.25">
      <c r="BA11837" s="164" t="s">
        <v>12208</v>
      </c>
      <c r="BB11837" s="164">
        <v>0.82599999999999996</v>
      </c>
      <c r="BC11837" s="82">
        <f t="shared" si="201"/>
        <v>0.9994599999999999</v>
      </c>
    </row>
    <row r="11838" spans="53:55" x14ac:dyDescent="0.25">
      <c r="BA11838" s="164" t="s">
        <v>12209</v>
      </c>
      <c r="BB11838" s="164">
        <v>0.82599999999999996</v>
      </c>
      <c r="BC11838" s="82">
        <f t="shared" si="201"/>
        <v>0.9994599999999999</v>
      </c>
    </row>
    <row r="11839" spans="53:55" x14ac:dyDescent="0.25">
      <c r="BA11839" s="164" t="s">
        <v>12210</v>
      </c>
      <c r="BB11839" s="164">
        <v>0.82599999999999996</v>
      </c>
      <c r="BC11839" s="82">
        <f t="shared" si="201"/>
        <v>0.9994599999999999</v>
      </c>
    </row>
    <row r="11840" spans="53:55" x14ac:dyDescent="0.25">
      <c r="BA11840" s="164" t="s">
        <v>12211</v>
      </c>
      <c r="BB11840" s="164">
        <v>0.82599999999999996</v>
      </c>
      <c r="BC11840" s="82">
        <f t="shared" si="201"/>
        <v>0.9994599999999999</v>
      </c>
    </row>
    <row r="11841" spans="53:55" x14ac:dyDescent="0.25">
      <c r="BA11841" s="164" t="s">
        <v>12212</v>
      </c>
      <c r="BB11841" s="164">
        <v>0.82599999999999996</v>
      </c>
      <c r="BC11841" s="82">
        <f t="shared" si="201"/>
        <v>0.9994599999999999</v>
      </c>
    </row>
    <row r="11842" spans="53:55" x14ac:dyDescent="0.25">
      <c r="BA11842" s="164" t="s">
        <v>12213</v>
      </c>
      <c r="BB11842" s="164">
        <v>0.82599999999999996</v>
      </c>
      <c r="BC11842" s="82">
        <f t="shared" si="201"/>
        <v>0.9994599999999999</v>
      </c>
    </row>
    <row r="11843" spans="53:55" x14ac:dyDescent="0.25">
      <c r="BA11843" s="164" t="s">
        <v>12214</v>
      </c>
      <c r="BB11843" s="164">
        <v>0.82599999999999996</v>
      </c>
      <c r="BC11843" s="82">
        <f t="shared" ref="BC11843:BC11906" si="202">BB11843*1.21</f>
        <v>0.9994599999999999</v>
      </c>
    </row>
    <row r="11844" spans="53:55" x14ac:dyDescent="0.25">
      <c r="BA11844" s="164" t="s">
        <v>12215</v>
      </c>
      <c r="BB11844" s="164">
        <v>0.82599999999999996</v>
      </c>
      <c r="BC11844" s="82">
        <f t="shared" si="202"/>
        <v>0.9994599999999999</v>
      </c>
    </row>
    <row r="11845" spans="53:55" x14ac:dyDescent="0.25">
      <c r="BA11845" s="164" t="s">
        <v>12216</v>
      </c>
      <c r="BB11845" s="164">
        <v>0.82599999999999996</v>
      </c>
      <c r="BC11845" s="82">
        <f t="shared" si="202"/>
        <v>0.9994599999999999</v>
      </c>
    </row>
    <row r="11846" spans="53:55" x14ac:dyDescent="0.25">
      <c r="BA11846" s="164" t="s">
        <v>12217</v>
      </c>
      <c r="BB11846" s="164">
        <v>0.82599999999999996</v>
      </c>
      <c r="BC11846" s="82">
        <f t="shared" si="202"/>
        <v>0.9994599999999999</v>
      </c>
    </row>
    <row r="11847" spans="53:55" x14ac:dyDescent="0.25">
      <c r="BA11847" s="164" t="s">
        <v>12218</v>
      </c>
      <c r="BB11847" s="164">
        <v>0.82599999999999996</v>
      </c>
      <c r="BC11847" s="82">
        <f t="shared" si="202"/>
        <v>0.9994599999999999</v>
      </c>
    </row>
    <row r="11848" spans="53:55" x14ac:dyDescent="0.25">
      <c r="BA11848" s="164" t="s">
        <v>12219</v>
      </c>
      <c r="BB11848" s="164">
        <v>0.82599999999999996</v>
      </c>
      <c r="BC11848" s="82">
        <f t="shared" si="202"/>
        <v>0.9994599999999999</v>
      </c>
    </row>
    <row r="11849" spans="53:55" x14ac:dyDescent="0.25">
      <c r="BA11849" s="164" t="s">
        <v>12220</v>
      </c>
      <c r="BB11849" s="164">
        <v>0.82599999999999996</v>
      </c>
      <c r="BC11849" s="82">
        <f t="shared" si="202"/>
        <v>0.9994599999999999</v>
      </c>
    </row>
    <row r="11850" spans="53:55" x14ac:dyDescent="0.25">
      <c r="BA11850" s="164" t="s">
        <v>12221</v>
      </c>
      <c r="BB11850" s="164">
        <v>0.82599999999999996</v>
      </c>
      <c r="BC11850" s="82">
        <f t="shared" si="202"/>
        <v>0.9994599999999999</v>
      </c>
    </row>
    <row r="11851" spans="53:55" x14ac:dyDescent="0.25">
      <c r="BA11851" s="164" t="s">
        <v>12222</v>
      </c>
      <c r="BB11851" s="164">
        <v>0.82599999999999996</v>
      </c>
      <c r="BC11851" s="82">
        <f t="shared" si="202"/>
        <v>0.9994599999999999</v>
      </c>
    </row>
    <row r="11852" spans="53:55" x14ac:dyDescent="0.25">
      <c r="BA11852" s="164" t="s">
        <v>12223</v>
      </c>
      <c r="BB11852" s="164">
        <v>0.82599999999999996</v>
      </c>
      <c r="BC11852" s="82">
        <f t="shared" si="202"/>
        <v>0.9994599999999999</v>
      </c>
    </row>
    <row r="11853" spans="53:55" x14ac:dyDescent="0.25">
      <c r="BA11853" s="164" t="s">
        <v>12224</v>
      </c>
      <c r="BB11853" s="164">
        <v>0.82599999999999996</v>
      </c>
      <c r="BC11853" s="82">
        <f t="shared" si="202"/>
        <v>0.9994599999999999</v>
      </c>
    </row>
    <row r="11854" spans="53:55" x14ac:dyDescent="0.25">
      <c r="BA11854" s="164" t="s">
        <v>12225</v>
      </c>
      <c r="BB11854" s="164">
        <v>0.82599999999999996</v>
      </c>
      <c r="BC11854" s="82">
        <f t="shared" si="202"/>
        <v>0.9994599999999999</v>
      </c>
    </row>
    <row r="11855" spans="53:55" x14ac:dyDescent="0.25">
      <c r="BA11855" s="164" t="s">
        <v>12226</v>
      </c>
      <c r="BB11855" s="164">
        <v>0.82599999999999996</v>
      </c>
      <c r="BC11855" s="82">
        <f t="shared" si="202"/>
        <v>0.9994599999999999</v>
      </c>
    </row>
    <row r="11856" spans="53:55" x14ac:dyDescent="0.25">
      <c r="BA11856" s="164" t="s">
        <v>12227</v>
      </c>
      <c r="BB11856" s="164">
        <v>0.82599999999999996</v>
      </c>
      <c r="BC11856" s="82">
        <f t="shared" si="202"/>
        <v>0.9994599999999999</v>
      </c>
    </row>
    <row r="11857" spans="53:55" x14ac:dyDescent="0.25">
      <c r="BA11857" s="164" t="s">
        <v>12228</v>
      </c>
      <c r="BB11857" s="164">
        <v>0.82599999999999996</v>
      </c>
      <c r="BC11857" s="82">
        <f t="shared" si="202"/>
        <v>0.9994599999999999</v>
      </c>
    </row>
    <row r="11858" spans="53:55" x14ac:dyDescent="0.25">
      <c r="BA11858" s="164" t="s">
        <v>12229</v>
      </c>
      <c r="BB11858" s="164">
        <v>0.82599999999999996</v>
      </c>
      <c r="BC11858" s="82">
        <f t="shared" si="202"/>
        <v>0.9994599999999999</v>
      </c>
    </row>
    <row r="11859" spans="53:55" x14ac:dyDescent="0.25">
      <c r="BA11859" s="164" t="s">
        <v>12230</v>
      </c>
      <c r="BB11859" s="164">
        <v>0.82599999999999996</v>
      </c>
      <c r="BC11859" s="82">
        <f t="shared" si="202"/>
        <v>0.9994599999999999</v>
      </c>
    </row>
    <row r="11860" spans="53:55" x14ac:dyDescent="0.25">
      <c r="BA11860" s="164" t="s">
        <v>12231</v>
      </c>
      <c r="BB11860" s="164">
        <v>0.82599999999999996</v>
      </c>
      <c r="BC11860" s="82">
        <f t="shared" si="202"/>
        <v>0.9994599999999999</v>
      </c>
    </row>
    <row r="11861" spans="53:55" x14ac:dyDescent="0.25">
      <c r="BA11861" s="164" t="s">
        <v>12232</v>
      </c>
      <c r="BB11861" s="164">
        <v>0.82599999999999996</v>
      </c>
      <c r="BC11861" s="82">
        <f t="shared" si="202"/>
        <v>0.9994599999999999</v>
      </c>
    </row>
    <row r="11862" spans="53:55" x14ac:dyDescent="0.25">
      <c r="BA11862" s="164" t="s">
        <v>12233</v>
      </c>
      <c r="BB11862" s="164">
        <v>0.82599999999999996</v>
      </c>
      <c r="BC11862" s="82">
        <f t="shared" si="202"/>
        <v>0.9994599999999999</v>
      </c>
    </row>
    <row r="11863" spans="53:55" x14ac:dyDescent="0.25">
      <c r="BA11863" s="164" t="s">
        <v>12234</v>
      </c>
      <c r="BB11863" s="164">
        <v>0.82599999999999996</v>
      </c>
      <c r="BC11863" s="82">
        <f t="shared" si="202"/>
        <v>0.9994599999999999</v>
      </c>
    </row>
    <row r="11864" spans="53:55" x14ac:dyDescent="0.25">
      <c r="BA11864" s="164" t="s">
        <v>12235</v>
      </c>
      <c r="BB11864" s="164">
        <v>0.82599999999999996</v>
      </c>
      <c r="BC11864" s="82">
        <f t="shared" si="202"/>
        <v>0.9994599999999999</v>
      </c>
    </row>
    <row r="11865" spans="53:55" x14ac:dyDescent="0.25">
      <c r="BA11865" s="164" t="s">
        <v>12236</v>
      </c>
      <c r="BB11865" s="164">
        <v>0.82599999999999996</v>
      </c>
      <c r="BC11865" s="82">
        <f t="shared" si="202"/>
        <v>0.9994599999999999</v>
      </c>
    </row>
    <row r="11866" spans="53:55" x14ac:dyDescent="0.25">
      <c r="BA11866" s="164" t="s">
        <v>12237</v>
      </c>
      <c r="BB11866" s="164">
        <v>0.82599999999999996</v>
      </c>
      <c r="BC11866" s="82">
        <f t="shared" si="202"/>
        <v>0.9994599999999999</v>
      </c>
    </row>
    <row r="11867" spans="53:55" x14ac:dyDescent="0.25">
      <c r="BA11867" s="164" t="s">
        <v>12238</v>
      </c>
      <c r="BB11867" s="164">
        <v>0.82599999999999996</v>
      </c>
      <c r="BC11867" s="82">
        <f t="shared" si="202"/>
        <v>0.9994599999999999</v>
      </c>
    </row>
    <row r="11868" spans="53:55" x14ac:dyDescent="0.25">
      <c r="BA11868" s="164" t="s">
        <v>12239</v>
      </c>
      <c r="BB11868" s="164">
        <v>0.82599999999999996</v>
      </c>
      <c r="BC11868" s="82">
        <f t="shared" si="202"/>
        <v>0.9994599999999999</v>
      </c>
    </row>
    <row r="11869" spans="53:55" x14ac:dyDescent="0.25">
      <c r="BA11869" s="164" t="s">
        <v>12240</v>
      </c>
      <c r="BB11869" s="164">
        <v>0.82599999999999996</v>
      </c>
      <c r="BC11869" s="82">
        <f t="shared" si="202"/>
        <v>0.9994599999999999</v>
      </c>
    </row>
    <row r="11870" spans="53:55" x14ac:dyDescent="0.25">
      <c r="BA11870" s="164" t="s">
        <v>12241</v>
      </c>
      <c r="BB11870" s="164">
        <v>0.82599999999999996</v>
      </c>
      <c r="BC11870" s="82">
        <f t="shared" si="202"/>
        <v>0.9994599999999999</v>
      </c>
    </row>
    <row r="11871" spans="53:55" x14ac:dyDescent="0.25">
      <c r="BA11871" s="164" t="s">
        <v>12242</v>
      </c>
      <c r="BB11871" s="164">
        <v>0.82599999999999996</v>
      </c>
      <c r="BC11871" s="82">
        <f t="shared" si="202"/>
        <v>0.9994599999999999</v>
      </c>
    </row>
    <row r="11872" spans="53:55" x14ac:dyDescent="0.25">
      <c r="BA11872" s="164" t="s">
        <v>12243</v>
      </c>
      <c r="BB11872" s="164">
        <v>0.82599999999999996</v>
      </c>
      <c r="BC11872" s="82">
        <f t="shared" si="202"/>
        <v>0.9994599999999999</v>
      </c>
    </row>
    <row r="11873" spans="53:55" x14ac:dyDescent="0.25">
      <c r="BA11873" s="164" t="s">
        <v>12244</v>
      </c>
      <c r="BB11873" s="164">
        <v>0.82599999999999996</v>
      </c>
      <c r="BC11873" s="82">
        <f t="shared" si="202"/>
        <v>0.9994599999999999</v>
      </c>
    </row>
    <row r="11874" spans="53:55" x14ac:dyDescent="0.25">
      <c r="BA11874" s="164" t="s">
        <v>12245</v>
      </c>
      <c r="BB11874" s="164">
        <v>0.82599999999999996</v>
      </c>
      <c r="BC11874" s="82">
        <f t="shared" si="202"/>
        <v>0.9994599999999999</v>
      </c>
    </row>
    <row r="11875" spans="53:55" x14ac:dyDescent="0.25">
      <c r="BA11875" s="164" t="s">
        <v>12246</v>
      </c>
      <c r="BB11875" s="164">
        <v>0.82599999999999996</v>
      </c>
      <c r="BC11875" s="82">
        <f t="shared" si="202"/>
        <v>0.9994599999999999</v>
      </c>
    </row>
    <row r="11876" spans="53:55" x14ac:dyDescent="0.25">
      <c r="BA11876" s="164" t="s">
        <v>12247</v>
      </c>
      <c r="BB11876" s="164">
        <v>0.82599999999999996</v>
      </c>
      <c r="BC11876" s="82">
        <f t="shared" si="202"/>
        <v>0.9994599999999999</v>
      </c>
    </row>
    <row r="11877" spans="53:55" x14ac:dyDescent="0.25">
      <c r="BA11877" s="164" t="s">
        <v>12248</v>
      </c>
      <c r="BB11877" s="164">
        <v>0.82599999999999996</v>
      </c>
      <c r="BC11877" s="82">
        <f t="shared" si="202"/>
        <v>0.9994599999999999</v>
      </c>
    </row>
    <row r="11878" spans="53:55" x14ac:dyDescent="0.25">
      <c r="BA11878" s="164" t="s">
        <v>12249</v>
      </c>
      <c r="BB11878" s="164">
        <v>0.82599999999999996</v>
      </c>
      <c r="BC11878" s="82">
        <f t="shared" si="202"/>
        <v>0.9994599999999999</v>
      </c>
    </row>
    <row r="11879" spans="53:55" x14ac:dyDescent="0.25">
      <c r="BA11879" s="164" t="s">
        <v>12250</v>
      </c>
      <c r="BB11879" s="164">
        <v>0.82599999999999996</v>
      </c>
      <c r="BC11879" s="82">
        <f t="shared" si="202"/>
        <v>0.9994599999999999</v>
      </c>
    </row>
    <row r="11880" spans="53:55" x14ac:dyDescent="0.25">
      <c r="BA11880" s="164" t="s">
        <v>12251</v>
      </c>
      <c r="BB11880" s="164">
        <v>0.82599999999999996</v>
      </c>
      <c r="BC11880" s="82">
        <f t="shared" si="202"/>
        <v>0.9994599999999999</v>
      </c>
    </row>
    <row r="11881" spans="53:55" x14ac:dyDescent="0.25">
      <c r="BA11881" s="164" t="s">
        <v>12252</v>
      </c>
      <c r="BB11881" s="164">
        <v>0.82599999999999996</v>
      </c>
      <c r="BC11881" s="82">
        <f t="shared" si="202"/>
        <v>0.9994599999999999</v>
      </c>
    </row>
    <row r="11882" spans="53:55" x14ac:dyDescent="0.25">
      <c r="BA11882" s="164" t="s">
        <v>12253</v>
      </c>
      <c r="BB11882" s="164">
        <v>0.82599999999999996</v>
      </c>
      <c r="BC11882" s="82">
        <f t="shared" si="202"/>
        <v>0.9994599999999999</v>
      </c>
    </row>
    <row r="11883" spans="53:55" x14ac:dyDescent="0.25">
      <c r="BA11883" s="164" t="s">
        <v>12254</v>
      </c>
      <c r="BB11883" s="164">
        <v>0.82599999999999996</v>
      </c>
      <c r="BC11883" s="82">
        <f t="shared" si="202"/>
        <v>0.9994599999999999</v>
      </c>
    </row>
    <row r="11884" spans="53:55" x14ac:dyDescent="0.25">
      <c r="BA11884" s="164" t="s">
        <v>12255</v>
      </c>
      <c r="BB11884" s="164">
        <v>0.82599999999999996</v>
      </c>
      <c r="BC11884" s="82">
        <f t="shared" si="202"/>
        <v>0.9994599999999999</v>
      </c>
    </row>
    <row r="11885" spans="53:55" x14ac:dyDescent="0.25">
      <c r="BA11885" s="164" t="s">
        <v>12256</v>
      </c>
      <c r="BB11885" s="164">
        <v>0.82599999999999996</v>
      </c>
      <c r="BC11885" s="82">
        <f t="shared" si="202"/>
        <v>0.9994599999999999</v>
      </c>
    </row>
    <row r="11886" spans="53:55" x14ac:dyDescent="0.25">
      <c r="BA11886" s="164" t="s">
        <v>12257</v>
      </c>
      <c r="BB11886" s="164">
        <v>0.82599999999999996</v>
      </c>
      <c r="BC11886" s="82">
        <f t="shared" si="202"/>
        <v>0.9994599999999999</v>
      </c>
    </row>
    <row r="11887" spans="53:55" x14ac:dyDescent="0.25">
      <c r="BA11887" s="164" t="s">
        <v>12258</v>
      </c>
      <c r="BB11887" s="164">
        <v>0.82599999999999996</v>
      </c>
      <c r="BC11887" s="82">
        <f t="shared" si="202"/>
        <v>0.9994599999999999</v>
      </c>
    </row>
    <row r="11888" spans="53:55" x14ac:dyDescent="0.25">
      <c r="BA11888" s="164" t="s">
        <v>12259</v>
      </c>
      <c r="BB11888" s="164">
        <v>0.82599999999999996</v>
      </c>
      <c r="BC11888" s="82">
        <f t="shared" si="202"/>
        <v>0.9994599999999999</v>
      </c>
    </row>
    <row r="11889" spans="53:55" x14ac:dyDescent="0.25">
      <c r="BA11889" s="164" t="s">
        <v>272</v>
      </c>
      <c r="BB11889" s="164">
        <v>43.5</v>
      </c>
      <c r="BC11889" s="82">
        <f t="shared" si="202"/>
        <v>52.634999999999998</v>
      </c>
    </row>
    <row r="11890" spans="53:55" x14ac:dyDescent="0.25">
      <c r="BA11890" s="164" t="s">
        <v>12260</v>
      </c>
      <c r="BB11890" s="164">
        <v>60</v>
      </c>
      <c r="BC11890" s="82">
        <f t="shared" si="202"/>
        <v>72.599999999999994</v>
      </c>
    </row>
    <row r="11891" spans="53:55" x14ac:dyDescent="0.25">
      <c r="BA11891" s="164" t="s">
        <v>12261</v>
      </c>
      <c r="BB11891" s="164">
        <v>173.5</v>
      </c>
      <c r="BC11891" s="82">
        <f t="shared" si="202"/>
        <v>209.935</v>
      </c>
    </row>
    <row r="11892" spans="53:55" x14ac:dyDescent="0.25">
      <c r="BA11892" s="164" t="s">
        <v>12262</v>
      </c>
      <c r="BB11892" s="164">
        <v>35</v>
      </c>
      <c r="BC11892" s="82">
        <f t="shared" si="202"/>
        <v>42.35</v>
      </c>
    </row>
    <row r="11893" spans="53:55" x14ac:dyDescent="0.25">
      <c r="BA11893" s="164" t="s">
        <v>12263</v>
      </c>
      <c r="BB11893" s="164">
        <v>46</v>
      </c>
      <c r="BC11893" s="82">
        <f t="shared" si="202"/>
        <v>55.66</v>
      </c>
    </row>
    <row r="11894" spans="53:55" x14ac:dyDescent="0.25">
      <c r="BA11894" s="164" t="s">
        <v>12264</v>
      </c>
      <c r="BB11894" s="164">
        <v>55</v>
      </c>
      <c r="BC11894" s="82">
        <f t="shared" si="202"/>
        <v>66.55</v>
      </c>
    </row>
    <row r="11895" spans="53:55" x14ac:dyDescent="0.25">
      <c r="BA11895" s="164" t="s">
        <v>12265</v>
      </c>
      <c r="BB11895" s="164">
        <v>56</v>
      </c>
      <c r="BC11895" s="82">
        <f t="shared" si="202"/>
        <v>67.759999999999991</v>
      </c>
    </row>
    <row r="11896" spans="53:55" x14ac:dyDescent="0.25">
      <c r="BA11896" s="164" t="s">
        <v>12266</v>
      </c>
      <c r="BB11896" s="164">
        <v>66</v>
      </c>
      <c r="BC11896" s="82">
        <f t="shared" si="202"/>
        <v>79.86</v>
      </c>
    </row>
    <row r="11897" spans="53:55" x14ac:dyDescent="0.25">
      <c r="BA11897" s="164" t="s">
        <v>12267</v>
      </c>
      <c r="BB11897" s="164">
        <v>25</v>
      </c>
      <c r="BC11897" s="82">
        <f t="shared" si="202"/>
        <v>30.25</v>
      </c>
    </row>
    <row r="11898" spans="53:55" x14ac:dyDescent="0.25">
      <c r="BA11898" s="164" t="s">
        <v>12268</v>
      </c>
      <c r="BB11898" s="164">
        <v>25</v>
      </c>
      <c r="BC11898" s="82">
        <f t="shared" si="202"/>
        <v>30.25</v>
      </c>
    </row>
    <row r="11899" spans="53:55" x14ac:dyDescent="0.25">
      <c r="BA11899" s="164" t="s">
        <v>12269</v>
      </c>
      <c r="BB11899" s="164">
        <v>30</v>
      </c>
      <c r="BC11899" s="82">
        <f t="shared" si="202"/>
        <v>36.299999999999997</v>
      </c>
    </row>
    <row r="11900" spans="53:55" x14ac:dyDescent="0.25">
      <c r="BA11900" s="164" t="s">
        <v>12270</v>
      </c>
      <c r="BB11900" s="164">
        <v>45</v>
      </c>
      <c r="BC11900" s="82">
        <f t="shared" si="202"/>
        <v>54.449999999999996</v>
      </c>
    </row>
    <row r="11901" spans="53:55" x14ac:dyDescent="0.25">
      <c r="BA11901" s="164" t="s">
        <v>12271</v>
      </c>
      <c r="BB11901" s="164">
        <v>20</v>
      </c>
      <c r="BC11901" s="82">
        <f t="shared" si="202"/>
        <v>24.2</v>
      </c>
    </row>
    <row r="11902" spans="53:55" x14ac:dyDescent="0.25">
      <c r="BA11902" s="164" t="s">
        <v>12272</v>
      </c>
      <c r="BB11902" s="164">
        <v>45</v>
      </c>
      <c r="BC11902" s="82">
        <f t="shared" si="202"/>
        <v>54.449999999999996</v>
      </c>
    </row>
    <row r="11903" spans="53:55" x14ac:dyDescent="0.25">
      <c r="BA11903" s="164" t="s">
        <v>12273</v>
      </c>
      <c r="BB11903" s="164"/>
      <c r="BC11903" s="82">
        <f t="shared" si="202"/>
        <v>0</v>
      </c>
    </row>
    <row r="11904" spans="53:55" x14ac:dyDescent="0.25">
      <c r="BA11904" s="164" t="s">
        <v>12274</v>
      </c>
      <c r="BB11904" s="164">
        <v>1</v>
      </c>
      <c r="BC11904" s="82">
        <f t="shared" si="202"/>
        <v>1.21</v>
      </c>
    </row>
    <row r="11905" spans="53:55" x14ac:dyDescent="0.25">
      <c r="BA11905" s="164" t="s">
        <v>12275</v>
      </c>
      <c r="BB11905" s="164"/>
      <c r="BC11905" s="82">
        <f t="shared" si="202"/>
        <v>0</v>
      </c>
    </row>
    <row r="11906" spans="53:55" x14ac:dyDescent="0.25">
      <c r="BA11906" s="164" t="s">
        <v>12276</v>
      </c>
      <c r="BB11906" s="164">
        <v>1</v>
      </c>
      <c r="BC11906" s="82">
        <f t="shared" si="202"/>
        <v>1.21</v>
      </c>
    </row>
    <row r="11907" spans="53:55" x14ac:dyDescent="0.25">
      <c r="BA11907" s="164" t="s">
        <v>12277</v>
      </c>
      <c r="BB11907" s="164">
        <v>1</v>
      </c>
      <c r="BC11907" s="82">
        <f t="shared" ref="BC11907:BC11960" si="203">BB11907*1.21</f>
        <v>1.21</v>
      </c>
    </row>
    <row r="11908" spans="53:55" x14ac:dyDescent="0.25">
      <c r="BA11908" s="164" t="s">
        <v>12278</v>
      </c>
      <c r="BB11908" s="164">
        <v>1</v>
      </c>
      <c r="BC11908" s="82">
        <f t="shared" si="203"/>
        <v>1.21</v>
      </c>
    </row>
    <row r="11909" spans="53:55" x14ac:dyDescent="0.25">
      <c r="BA11909" s="164" t="s">
        <v>12279</v>
      </c>
      <c r="BB11909" s="164">
        <v>1</v>
      </c>
      <c r="BC11909" s="82">
        <f t="shared" si="203"/>
        <v>1.21</v>
      </c>
    </row>
    <row r="11910" spans="53:55" x14ac:dyDescent="0.25">
      <c r="BA11910" s="164" t="s">
        <v>12280</v>
      </c>
      <c r="BB11910" s="164">
        <v>5.0599999999999996</v>
      </c>
      <c r="BC11910" s="82">
        <f t="shared" si="203"/>
        <v>6.1225999999999994</v>
      </c>
    </row>
    <row r="11911" spans="53:55" x14ac:dyDescent="0.25">
      <c r="BA11911" s="164" t="s">
        <v>12281</v>
      </c>
      <c r="BB11911" s="164">
        <v>6.33</v>
      </c>
      <c r="BC11911" s="82">
        <f t="shared" si="203"/>
        <v>7.6593</v>
      </c>
    </row>
    <row r="11912" spans="53:55" x14ac:dyDescent="0.25">
      <c r="BA11912" s="164" t="s">
        <v>12282</v>
      </c>
      <c r="BB11912" s="164">
        <v>4.13</v>
      </c>
      <c r="BC11912" s="82">
        <f t="shared" si="203"/>
        <v>4.9973000000000001</v>
      </c>
    </row>
    <row r="11913" spans="53:55" x14ac:dyDescent="0.25">
      <c r="BA11913" s="164" t="s">
        <v>12283</v>
      </c>
      <c r="BB11913" s="164">
        <v>12.397</v>
      </c>
      <c r="BC11913" s="82">
        <f t="shared" si="203"/>
        <v>15.00037</v>
      </c>
    </row>
    <row r="11914" spans="53:55" x14ac:dyDescent="0.25">
      <c r="BA11914" s="164" t="s">
        <v>12284</v>
      </c>
      <c r="BB11914" s="164">
        <v>1</v>
      </c>
      <c r="BC11914" s="82">
        <f t="shared" si="203"/>
        <v>1.21</v>
      </c>
    </row>
    <row r="11915" spans="53:55" x14ac:dyDescent="0.25">
      <c r="BA11915" s="164" t="s">
        <v>12285</v>
      </c>
      <c r="BB11915" s="164">
        <v>4.13</v>
      </c>
      <c r="BC11915" s="82">
        <f t="shared" si="203"/>
        <v>4.9973000000000001</v>
      </c>
    </row>
    <row r="11916" spans="53:55" x14ac:dyDescent="0.25">
      <c r="BA11916" s="164" t="s">
        <v>12286</v>
      </c>
      <c r="BB11916" s="164">
        <v>4.13</v>
      </c>
      <c r="BC11916" s="82">
        <f t="shared" si="203"/>
        <v>4.9973000000000001</v>
      </c>
    </row>
    <row r="11917" spans="53:55" x14ac:dyDescent="0.25">
      <c r="BA11917" s="164" t="s">
        <v>12287</v>
      </c>
      <c r="BB11917" s="164">
        <v>1.1100000000000001</v>
      </c>
      <c r="BC11917" s="82">
        <f t="shared" si="203"/>
        <v>1.3431000000000002</v>
      </c>
    </row>
    <row r="11918" spans="53:55" x14ac:dyDescent="0.25">
      <c r="BA11918" s="164" t="s">
        <v>12288</v>
      </c>
      <c r="BB11918" s="164">
        <v>41.06</v>
      </c>
      <c r="BC11918" s="82">
        <f t="shared" si="203"/>
        <v>49.682600000000001</v>
      </c>
    </row>
    <row r="11919" spans="53:55" x14ac:dyDescent="0.25">
      <c r="BA11919" s="164" t="s">
        <v>12289</v>
      </c>
      <c r="BB11919" s="164">
        <v>1</v>
      </c>
      <c r="BC11919" s="82">
        <f t="shared" si="203"/>
        <v>1.21</v>
      </c>
    </row>
    <row r="11920" spans="53:55" x14ac:dyDescent="0.25">
      <c r="BA11920" s="164" t="s">
        <v>12290</v>
      </c>
      <c r="BB11920" s="164">
        <v>1</v>
      </c>
      <c r="BC11920" s="82">
        <f t="shared" si="203"/>
        <v>1.21</v>
      </c>
    </row>
    <row r="11921" spans="53:55" x14ac:dyDescent="0.25">
      <c r="BA11921" s="164" t="s">
        <v>12291</v>
      </c>
      <c r="BB11921" s="164">
        <v>1</v>
      </c>
      <c r="BC11921" s="82">
        <f t="shared" si="203"/>
        <v>1.21</v>
      </c>
    </row>
    <row r="11922" spans="53:55" x14ac:dyDescent="0.25">
      <c r="BA11922" s="164" t="s">
        <v>12292</v>
      </c>
      <c r="BB11922" s="164">
        <v>1</v>
      </c>
      <c r="BC11922" s="82">
        <f t="shared" si="203"/>
        <v>1.21</v>
      </c>
    </row>
    <row r="11923" spans="53:55" x14ac:dyDescent="0.25">
      <c r="BA11923" s="164" t="s">
        <v>12293</v>
      </c>
      <c r="BB11923" s="164">
        <v>1.25</v>
      </c>
      <c r="BC11923" s="82">
        <f t="shared" si="203"/>
        <v>1.5125</v>
      </c>
    </row>
    <row r="11924" spans="53:55" x14ac:dyDescent="0.25">
      <c r="BA11924" s="164" t="s">
        <v>12294</v>
      </c>
      <c r="BB11924" s="164">
        <v>2.25</v>
      </c>
      <c r="BC11924" s="82">
        <f t="shared" si="203"/>
        <v>2.7225000000000001</v>
      </c>
    </row>
    <row r="11925" spans="53:55" x14ac:dyDescent="0.25">
      <c r="BA11925" s="164" t="s">
        <v>12295</v>
      </c>
      <c r="BB11925" s="164">
        <v>3.63</v>
      </c>
      <c r="BC11925" s="82">
        <f t="shared" si="203"/>
        <v>4.3922999999999996</v>
      </c>
    </row>
    <row r="11926" spans="53:55" x14ac:dyDescent="0.25">
      <c r="BA11926" s="164" t="s">
        <v>12296</v>
      </c>
      <c r="BB11926" s="164">
        <v>5.56</v>
      </c>
      <c r="BC11926" s="82">
        <f t="shared" si="203"/>
        <v>6.7275999999999989</v>
      </c>
    </row>
    <row r="11927" spans="53:55" x14ac:dyDescent="0.25">
      <c r="BA11927" s="164" t="s">
        <v>12297</v>
      </c>
      <c r="BB11927" s="164">
        <v>6.89</v>
      </c>
      <c r="BC11927" s="82">
        <f t="shared" si="203"/>
        <v>8.3369</v>
      </c>
    </row>
    <row r="11928" spans="53:55" x14ac:dyDescent="0.25">
      <c r="BA11928" s="164" t="s">
        <v>12298</v>
      </c>
      <c r="BB11928" s="164">
        <v>5.56</v>
      </c>
      <c r="BC11928" s="82">
        <f t="shared" si="203"/>
        <v>6.7275999999999989</v>
      </c>
    </row>
    <row r="11929" spans="53:55" x14ac:dyDescent="0.25">
      <c r="BA11929" s="164" t="s">
        <v>12299</v>
      </c>
      <c r="BB11929" s="164">
        <v>1.65</v>
      </c>
      <c r="BC11929" s="82">
        <f t="shared" si="203"/>
        <v>1.9964999999999999</v>
      </c>
    </row>
    <row r="11930" spans="53:55" x14ac:dyDescent="0.25">
      <c r="BA11930" s="164" t="s">
        <v>12300</v>
      </c>
      <c r="BB11930" s="164">
        <v>2.48</v>
      </c>
      <c r="BC11930" s="82">
        <f t="shared" si="203"/>
        <v>3.0007999999999999</v>
      </c>
    </row>
    <row r="11931" spans="53:55" x14ac:dyDescent="0.25">
      <c r="BA11931" s="164" t="s">
        <v>12301</v>
      </c>
      <c r="BB11931" s="164">
        <v>3.31</v>
      </c>
      <c r="BC11931" s="82">
        <f t="shared" si="203"/>
        <v>4.0050999999999997</v>
      </c>
    </row>
    <row r="11932" spans="53:55" x14ac:dyDescent="0.25">
      <c r="BA11932" s="164" t="s">
        <v>12302</v>
      </c>
      <c r="BB11932" s="164">
        <v>3.31</v>
      </c>
      <c r="BC11932" s="82">
        <f t="shared" si="203"/>
        <v>4.0050999999999997</v>
      </c>
    </row>
    <row r="11933" spans="53:55" x14ac:dyDescent="0.25">
      <c r="BA11933" s="164" t="s">
        <v>12303</v>
      </c>
      <c r="BB11933" s="164">
        <v>151.9</v>
      </c>
      <c r="BC11933" s="82">
        <f t="shared" si="203"/>
        <v>183.79900000000001</v>
      </c>
    </row>
    <row r="11934" spans="53:55" x14ac:dyDescent="0.25">
      <c r="BA11934" s="164" t="s">
        <v>12304</v>
      </c>
      <c r="BB11934" s="164">
        <v>0.08</v>
      </c>
      <c r="BC11934" s="82">
        <f t="shared" si="203"/>
        <v>9.6799999999999997E-2</v>
      </c>
    </row>
    <row r="11935" spans="53:55" x14ac:dyDescent="0.25">
      <c r="BA11935" s="164" t="s">
        <v>12305</v>
      </c>
      <c r="BB11935" s="164">
        <v>0.02</v>
      </c>
      <c r="BC11935" s="82">
        <f t="shared" si="203"/>
        <v>2.4199999999999999E-2</v>
      </c>
    </row>
    <row r="11936" spans="53:55" x14ac:dyDescent="0.25">
      <c r="BA11936" s="164" t="s">
        <v>12306</v>
      </c>
      <c r="BB11936" s="164">
        <v>0.08</v>
      </c>
      <c r="BC11936" s="82">
        <f t="shared" si="203"/>
        <v>9.6799999999999997E-2</v>
      </c>
    </row>
    <row r="11937" spans="53:55" x14ac:dyDescent="0.25">
      <c r="BA11937" s="164" t="s">
        <v>12307</v>
      </c>
      <c r="BB11937" s="164">
        <v>35</v>
      </c>
      <c r="BC11937" s="82">
        <f t="shared" si="203"/>
        <v>42.35</v>
      </c>
    </row>
    <row r="11938" spans="53:55" x14ac:dyDescent="0.25">
      <c r="BA11938" s="164" t="s">
        <v>12308</v>
      </c>
      <c r="BB11938" s="164">
        <v>0.02</v>
      </c>
      <c r="BC11938" s="82">
        <f t="shared" si="203"/>
        <v>2.4199999999999999E-2</v>
      </c>
    </row>
    <row r="11939" spans="53:55" x14ac:dyDescent="0.25">
      <c r="BA11939" s="164" t="s">
        <v>12309</v>
      </c>
      <c r="BB11939" s="164">
        <v>0.02</v>
      </c>
      <c r="BC11939" s="82">
        <f t="shared" si="203"/>
        <v>2.4199999999999999E-2</v>
      </c>
    </row>
    <row r="11940" spans="53:55" x14ac:dyDescent="0.25">
      <c r="BA11940" s="164" t="s">
        <v>12310</v>
      </c>
      <c r="BB11940" s="164">
        <v>0.02</v>
      </c>
      <c r="BC11940" s="82">
        <f t="shared" si="203"/>
        <v>2.4199999999999999E-2</v>
      </c>
    </row>
    <row r="11941" spans="53:55" x14ac:dyDescent="0.25">
      <c r="BA11941" s="164" t="s">
        <v>12311</v>
      </c>
      <c r="BB11941" s="164">
        <v>0.02</v>
      </c>
      <c r="BC11941" s="82">
        <f t="shared" si="203"/>
        <v>2.4199999999999999E-2</v>
      </c>
    </row>
    <row r="11942" spans="53:55" x14ac:dyDescent="0.25">
      <c r="BA11942" s="164" t="s">
        <v>12312</v>
      </c>
      <c r="BB11942" s="164">
        <v>0.02</v>
      </c>
      <c r="BC11942" s="82">
        <f t="shared" si="203"/>
        <v>2.4199999999999999E-2</v>
      </c>
    </row>
    <row r="11943" spans="53:55" x14ac:dyDescent="0.25">
      <c r="BA11943" s="164" t="s">
        <v>12313</v>
      </c>
      <c r="BB11943" s="164">
        <v>1</v>
      </c>
      <c r="BC11943" s="82">
        <f t="shared" si="203"/>
        <v>1.21</v>
      </c>
    </row>
    <row r="11944" spans="53:55" x14ac:dyDescent="0.25">
      <c r="BA11944" s="164" t="s">
        <v>12314</v>
      </c>
      <c r="BB11944" s="164">
        <v>1</v>
      </c>
      <c r="BC11944" s="82">
        <f t="shared" si="203"/>
        <v>1.21</v>
      </c>
    </row>
    <row r="11945" spans="53:55" x14ac:dyDescent="0.25">
      <c r="BA11945" s="164" t="s">
        <v>12315</v>
      </c>
      <c r="BB11945" s="164">
        <v>1</v>
      </c>
      <c r="BC11945" s="82">
        <f t="shared" si="203"/>
        <v>1.21</v>
      </c>
    </row>
    <row r="11946" spans="53:55" x14ac:dyDescent="0.25">
      <c r="BA11946" s="164" t="s">
        <v>12316</v>
      </c>
      <c r="BB11946" s="164">
        <v>1</v>
      </c>
      <c r="BC11946" s="82">
        <f t="shared" si="203"/>
        <v>1.21</v>
      </c>
    </row>
    <row r="11947" spans="53:55" x14ac:dyDescent="0.25">
      <c r="BA11947" s="164" t="s">
        <v>12317</v>
      </c>
      <c r="BB11947" s="164">
        <v>1</v>
      </c>
      <c r="BC11947" s="82">
        <f t="shared" si="203"/>
        <v>1.21</v>
      </c>
    </row>
    <row r="11948" spans="53:55" x14ac:dyDescent="0.25">
      <c r="BA11948" s="164" t="s">
        <v>12318</v>
      </c>
      <c r="BB11948" s="164">
        <v>1</v>
      </c>
      <c r="BC11948" s="82">
        <f t="shared" si="203"/>
        <v>1.21</v>
      </c>
    </row>
    <row r="11949" spans="53:55" x14ac:dyDescent="0.25">
      <c r="BA11949" s="164" t="s">
        <v>12319</v>
      </c>
      <c r="BB11949" s="164">
        <v>1</v>
      </c>
      <c r="BC11949" s="82">
        <f t="shared" si="203"/>
        <v>1.21</v>
      </c>
    </row>
    <row r="11950" spans="53:55" x14ac:dyDescent="0.25">
      <c r="BA11950" s="164" t="s">
        <v>12320</v>
      </c>
      <c r="BB11950" s="164">
        <v>1</v>
      </c>
      <c r="BC11950" s="82">
        <f t="shared" si="203"/>
        <v>1.21</v>
      </c>
    </row>
    <row r="11951" spans="53:55" x14ac:dyDescent="0.25">
      <c r="BA11951" s="164" t="s">
        <v>12321</v>
      </c>
      <c r="BB11951" s="164">
        <v>1</v>
      </c>
      <c r="BC11951" s="82">
        <f t="shared" si="203"/>
        <v>1.21</v>
      </c>
    </row>
    <row r="11952" spans="53:55" x14ac:dyDescent="0.25">
      <c r="BA11952" s="164" t="s">
        <v>12322</v>
      </c>
      <c r="BB11952" s="164">
        <v>1</v>
      </c>
      <c r="BC11952" s="82">
        <f t="shared" si="203"/>
        <v>1.21</v>
      </c>
    </row>
    <row r="11953" spans="53:55" x14ac:dyDescent="0.25">
      <c r="BA11953" s="164" t="s">
        <v>12323</v>
      </c>
      <c r="BB11953" s="164">
        <v>1</v>
      </c>
      <c r="BC11953" s="82">
        <f t="shared" si="203"/>
        <v>1.21</v>
      </c>
    </row>
    <row r="11954" spans="53:55" x14ac:dyDescent="0.25">
      <c r="BA11954" s="164" t="s">
        <v>12324</v>
      </c>
      <c r="BB11954" s="164">
        <v>1</v>
      </c>
      <c r="BC11954" s="82">
        <f t="shared" si="203"/>
        <v>1.21</v>
      </c>
    </row>
    <row r="11955" spans="53:55" x14ac:dyDescent="0.25">
      <c r="BA11955" s="164" t="s">
        <v>12325</v>
      </c>
      <c r="BB11955" s="164">
        <v>14.88</v>
      </c>
      <c r="BC11955" s="82">
        <f t="shared" si="203"/>
        <v>18.004799999999999</v>
      </c>
    </row>
    <row r="11956" spans="53:55" x14ac:dyDescent="0.25">
      <c r="BA11956" s="164" t="s">
        <v>12326</v>
      </c>
      <c r="BB11956" s="164"/>
      <c r="BC11956" s="82">
        <f t="shared" si="203"/>
        <v>0</v>
      </c>
    </row>
    <row r="11957" spans="53:55" x14ac:dyDescent="0.25">
      <c r="BA11957" s="164" t="s">
        <v>12327</v>
      </c>
      <c r="BB11957" s="164">
        <v>20.661000000000001</v>
      </c>
      <c r="BC11957" s="82">
        <f t="shared" si="203"/>
        <v>24.99981</v>
      </c>
    </row>
    <row r="11958" spans="53:55" x14ac:dyDescent="0.25">
      <c r="BA11958" s="164" t="s">
        <v>12328</v>
      </c>
      <c r="BB11958" s="164">
        <v>20.661000000000001</v>
      </c>
      <c r="BC11958" s="82">
        <f t="shared" si="203"/>
        <v>24.99981</v>
      </c>
    </row>
    <row r="11959" spans="53:55" x14ac:dyDescent="0.25">
      <c r="BA11959" s="164" t="s">
        <v>12329</v>
      </c>
      <c r="BB11959" s="164"/>
      <c r="BC11959" s="82">
        <f t="shared" si="203"/>
        <v>0</v>
      </c>
    </row>
    <row r="11960" spans="53:55" x14ac:dyDescent="0.25">
      <c r="BA11960" s="164" t="s">
        <v>12330</v>
      </c>
      <c r="BB11960" s="164">
        <v>20.661000000000001</v>
      </c>
      <c r="BC11960" s="82">
        <f t="shared" si="203"/>
        <v>24.99981</v>
      </c>
    </row>
  </sheetData>
  <sheetProtection algorithmName="SHA-512" hashValue="2dC0TeoONZCHckv8HczGn0w2o8tw4qWUm2o9gtdf6TesDBukQzbgntiBmwXw/odNEI7fH65A/8c5Afoi6HUHig==" saltValue="wRaW5pzg+ffbW8aJWyhV6g==" spinCount="100000" sheet="1" objects="1" scenarios="1"/>
  <mergeCells count="10">
    <mergeCell ref="C6:E6"/>
    <mergeCell ref="C17:D17"/>
    <mergeCell ref="D12:F12"/>
    <mergeCell ref="C9:D9"/>
    <mergeCell ref="B58:D58"/>
    <mergeCell ref="B40:D40"/>
    <mergeCell ref="B54:D54"/>
    <mergeCell ref="B55:D55"/>
    <mergeCell ref="B56:D56"/>
    <mergeCell ref="B57:D57"/>
  </mergeCells>
  <phoneticPr fontId="3" type="noConversion"/>
  <dataValidations count="5">
    <dataValidation type="list" allowBlank="1" showInputMessage="1" showErrorMessage="1" sqref="C58" xr:uid="{00000000-0002-0000-0200-000000000000}">
      <formula1>$S$13:$S$15</formula1>
    </dataValidation>
    <dataValidation type="list" allowBlank="1" showInputMessage="1" showErrorMessage="1" sqref="C17:D17" xr:uid="{00000000-0002-0000-0200-000001000000}">
      <formula1>$R$16:$R$21</formula1>
    </dataValidation>
    <dataValidation type="list" allowBlank="1" showInputMessage="1" showErrorMessage="1" sqref="C9" xr:uid="{00000000-0002-0000-0200-000002000000}">
      <formula1>$R$50:$R$52</formula1>
    </dataValidation>
    <dataValidation type="list" allowBlank="1" showInputMessage="1" showErrorMessage="1" sqref="E11 D15" xr:uid="{00000000-0002-0000-0200-000003000000}">
      <formula1>$R$32:$R$34</formula1>
    </dataValidation>
    <dataValidation type="list" allowBlank="1" showInputMessage="1" showErrorMessage="1" sqref="C6:E8" xr:uid="{00000000-0002-0000-0200-000004000000}">
      <formula1>$R$39:$R$44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9">
    <tabColor indexed="10"/>
  </sheetPr>
  <dimension ref="A1:G10545"/>
  <sheetViews>
    <sheetView workbookViewId="0">
      <selection activeCell="B31" sqref="B31"/>
    </sheetView>
  </sheetViews>
  <sheetFormatPr defaultColWidth="9.109375" defaultRowHeight="13.2" x14ac:dyDescent="0.25"/>
  <cols>
    <col min="1" max="1" width="16.44140625" customWidth="1"/>
    <col min="2" max="2" width="11.44140625" style="22" customWidth="1"/>
    <col min="3" max="3" width="11.44140625" style="6" customWidth="1"/>
    <col min="4" max="4" width="11.44140625" style="8" customWidth="1"/>
    <col min="5" max="5" width="11.44140625" style="1" customWidth="1"/>
    <col min="6" max="6" width="11.44140625" style="11" customWidth="1"/>
  </cols>
  <sheetData>
    <row r="1" spans="1:7" ht="23.4" thickBot="1" x14ac:dyDescent="0.45">
      <c r="A1" s="47" t="s">
        <v>37</v>
      </c>
      <c r="B1" s="48"/>
      <c r="C1" s="49"/>
      <c r="D1" s="49"/>
      <c r="E1" s="50"/>
      <c r="F1" s="50"/>
      <c r="G1" s="4"/>
    </row>
    <row r="2" spans="1:7" ht="13.8" thickBot="1" x14ac:dyDescent="0.3">
      <c r="C2"/>
      <c r="D2"/>
      <c r="E2"/>
      <c r="F2"/>
    </row>
    <row r="3" spans="1:7" ht="13.8" thickBot="1" x14ac:dyDescent="0.3">
      <c r="A3" s="3" t="s">
        <v>43</v>
      </c>
      <c r="B3" s="53">
        <v>38400</v>
      </c>
      <c r="C3" s="3" t="s">
        <v>49</v>
      </c>
      <c r="D3" s="51" t="s">
        <v>50</v>
      </c>
      <c r="E3" s="52" t="e">
        <f>#REF!</f>
        <v>#REF!</v>
      </c>
      <c r="F3"/>
    </row>
    <row r="4" spans="1:7" x14ac:dyDescent="0.25">
      <c r="C4"/>
      <c r="D4"/>
      <c r="E4"/>
      <c r="F4"/>
    </row>
    <row r="5" spans="1:7" x14ac:dyDescent="0.25">
      <c r="C5"/>
      <c r="D5"/>
      <c r="E5"/>
      <c r="F5"/>
    </row>
    <row r="6" spans="1:7" x14ac:dyDescent="0.25">
      <c r="A6" t="s">
        <v>38</v>
      </c>
      <c r="C6" s="39" t="s">
        <v>0</v>
      </c>
      <c r="D6" s="41" t="e">
        <f>#REF!</f>
        <v>#REF!</v>
      </c>
      <c r="E6" s="40" t="s">
        <v>7</v>
      </c>
      <c r="F6" s="39" t="s">
        <v>0</v>
      </c>
      <c r="G6" s="41" t="e">
        <f>#REF!</f>
        <v>#REF!</v>
      </c>
    </row>
    <row r="7" spans="1:7" x14ac:dyDescent="0.25">
      <c r="C7" s="39" t="s">
        <v>1</v>
      </c>
      <c r="D7" s="41" t="e">
        <f>#REF!</f>
        <v>#REF!</v>
      </c>
      <c r="E7"/>
      <c r="F7" s="39" t="s">
        <v>1</v>
      </c>
      <c r="G7" s="41" t="e">
        <f>#REF!</f>
        <v>#REF!</v>
      </c>
    </row>
    <row r="8" spans="1:7" x14ac:dyDescent="0.25">
      <c r="C8" s="39" t="s">
        <v>2</v>
      </c>
      <c r="D8" s="41" t="e">
        <f>#REF!</f>
        <v>#REF!</v>
      </c>
      <c r="E8"/>
      <c r="F8"/>
    </row>
    <row r="9" spans="1:7" x14ac:dyDescent="0.25">
      <c r="C9"/>
      <c r="D9"/>
      <c r="E9"/>
      <c r="F9"/>
    </row>
    <row r="10" spans="1:7" x14ac:dyDescent="0.25">
      <c r="C10"/>
      <c r="D10"/>
      <c r="E10"/>
      <c r="F10"/>
    </row>
    <row r="11" spans="1:7" x14ac:dyDescent="0.25">
      <c r="C11"/>
      <c r="D11" s="15" t="s">
        <v>3</v>
      </c>
      <c r="E11"/>
      <c r="F11"/>
    </row>
    <row r="12" spans="1:7" x14ac:dyDescent="0.25">
      <c r="C12" s="13" t="s">
        <v>10</v>
      </c>
      <c r="D12" s="14" t="s">
        <v>4</v>
      </c>
      <c r="E12" s="21" t="s">
        <v>5</v>
      </c>
      <c r="F12" s="16" t="s">
        <v>6</v>
      </c>
    </row>
    <row r="13" spans="1:7" x14ac:dyDescent="0.25">
      <c r="C13"/>
      <c r="D13"/>
      <c r="E13"/>
      <c r="F13"/>
    </row>
    <row r="14" spans="1:7" x14ac:dyDescent="0.25">
      <c r="A14" t="s">
        <v>14</v>
      </c>
      <c r="B14" s="22" t="s">
        <v>12</v>
      </c>
      <c r="C14" s="17" t="e">
        <f>RAS!$C$18</f>
        <v>#REF!</v>
      </c>
      <c r="D14" s="18" t="e">
        <f>$C$14</f>
        <v>#REF!</v>
      </c>
      <c r="E14" s="28" t="e">
        <f>$C$14</f>
        <v>#REF!</v>
      </c>
      <c r="F14" s="20" t="e">
        <f>$C$14</f>
        <v>#REF!</v>
      </c>
    </row>
    <row r="15" spans="1:7" x14ac:dyDescent="0.25">
      <c r="C15" s="17">
        <v>0</v>
      </c>
      <c r="D15" s="29" t="s">
        <v>15</v>
      </c>
      <c r="E15" s="30" t="s">
        <v>15</v>
      </c>
      <c r="F15" s="31" t="s">
        <v>15</v>
      </c>
    </row>
    <row r="16" spans="1:7" x14ac:dyDescent="0.25">
      <c r="C16"/>
      <c r="D16"/>
      <c r="E16"/>
      <c r="F16"/>
    </row>
    <row r="17" spans="1:6" x14ac:dyDescent="0.25">
      <c r="A17" t="s">
        <v>16</v>
      </c>
      <c r="B17" s="22" t="s">
        <v>12</v>
      </c>
      <c r="C17" s="32" t="e">
        <f>RAS!C8</f>
        <v>#REF!</v>
      </c>
      <c r="D17" s="33" t="e">
        <f>RAS!D8</f>
        <v>#REF!</v>
      </c>
      <c r="E17" s="34" t="e">
        <f>RAS!E8</f>
        <v>#REF!</v>
      </c>
      <c r="F17" s="35" t="e">
        <f>RAS!F8</f>
        <v>#REF!</v>
      </c>
    </row>
    <row r="18" spans="1:6" x14ac:dyDescent="0.25">
      <c r="C18" s="42"/>
      <c r="D18" s="42"/>
      <c r="E18" s="42"/>
      <c r="F18" s="42"/>
    </row>
    <row r="19" spans="1:6" x14ac:dyDescent="0.25">
      <c r="A19" t="s">
        <v>71</v>
      </c>
      <c r="B19" s="22" t="s">
        <v>12</v>
      </c>
      <c r="C19" s="32" t="e">
        <f>RAS!C14</f>
        <v>#REF!</v>
      </c>
      <c r="D19" s="33" t="e">
        <f>RAS!D14</f>
        <v>#REF!</v>
      </c>
      <c r="E19" s="34" t="e">
        <f>RAS!E14</f>
        <v>#REF!</v>
      </c>
      <c r="F19" s="35" t="e">
        <f>RAS!F14</f>
        <v>#REF!</v>
      </c>
    </row>
    <row r="20" spans="1:6" x14ac:dyDescent="0.25">
      <c r="C20" s="42"/>
      <c r="D20" s="42"/>
      <c r="E20" s="42"/>
      <c r="F20" s="42"/>
    </row>
    <row r="21" spans="1:6" x14ac:dyDescent="0.25">
      <c r="A21" t="s">
        <v>36</v>
      </c>
      <c r="B21" s="22" t="s">
        <v>20</v>
      </c>
      <c r="C21" s="32">
        <v>2</v>
      </c>
      <c r="D21" s="33">
        <v>2</v>
      </c>
      <c r="E21" s="34">
        <v>2</v>
      </c>
      <c r="F21" s="35">
        <v>2</v>
      </c>
    </row>
    <row r="22" spans="1:6" x14ac:dyDescent="0.25">
      <c r="C22" s="42"/>
      <c r="D22" s="42"/>
      <c r="E22" s="42"/>
      <c r="F22" s="42"/>
    </row>
    <row r="23" spans="1:6" x14ac:dyDescent="0.25">
      <c r="A23" t="s">
        <v>19</v>
      </c>
      <c r="B23" s="22" t="s">
        <v>20</v>
      </c>
      <c r="C23" s="32" t="e">
        <f>RAS!C18/RAS!C26</f>
        <v>#REF!</v>
      </c>
      <c r="D23" s="33" t="e">
        <f>RAS!D18/RAS!D26</f>
        <v>#REF!</v>
      </c>
      <c r="E23" s="34" t="e">
        <f>RAS!E18/RAS!E26</f>
        <v>#REF!</v>
      </c>
      <c r="F23" s="35" t="e">
        <f>RAS!F18/RAS!F26</f>
        <v>#REF!</v>
      </c>
    </row>
    <row r="24" spans="1:6" x14ac:dyDescent="0.25">
      <c r="C24"/>
      <c r="D24"/>
      <c r="E24"/>
      <c r="F24"/>
    </row>
    <row r="25" spans="1:6" x14ac:dyDescent="0.25">
      <c r="A25" t="s">
        <v>33</v>
      </c>
      <c r="B25" s="22" t="s">
        <v>20</v>
      </c>
      <c r="C25" s="32" t="e">
        <f>RAS!C32</f>
        <v>#REF!</v>
      </c>
      <c r="D25" s="33" t="e">
        <f>RAS!D32</f>
        <v>#REF!</v>
      </c>
      <c r="E25" s="34" t="e">
        <f>RAS!E32</f>
        <v>#REF!</v>
      </c>
      <c r="F25" s="35" t="e">
        <f>RAS!F32</f>
        <v>#REF!</v>
      </c>
    </row>
    <row r="26" spans="1:6" x14ac:dyDescent="0.25">
      <c r="A26" t="s">
        <v>34</v>
      </c>
      <c r="B26" s="22" t="s">
        <v>20</v>
      </c>
      <c r="C26" s="32" t="e">
        <f>RAS!C37</f>
        <v>#REF!</v>
      </c>
      <c r="D26" s="33" t="e">
        <f>RAS!D37</f>
        <v>#REF!</v>
      </c>
      <c r="E26" s="34" t="e">
        <f>RAS!E37</f>
        <v>#REF!</v>
      </c>
      <c r="F26" s="35" t="e">
        <f>RAS!F37</f>
        <v>#REF!</v>
      </c>
    </row>
    <row r="27" spans="1:6" x14ac:dyDescent="0.25">
      <c r="A27" t="s">
        <v>35</v>
      </c>
      <c r="B27" s="22" t="s">
        <v>20</v>
      </c>
      <c r="C27" s="32">
        <f>RAS!C39</f>
        <v>0</v>
      </c>
      <c r="D27" s="33" t="e">
        <f>RAS!D39</f>
        <v>#REF!</v>
      </c>
      <c r="E27" s="34" t="e">
        <f>RAS!E39</f>
        <v>#REF!</v>
      </c>
      <c r="F27" s="35">
        <f>RAS!F39</f>
        <v>0</v>
      </c>
    </row>
    <row r="28" spans="1:6" x14ac:dyDescent="0.25">
      <c r="C28"/>
      <c r="D28"/>
      <c r="E28"/>
      <c r="F28"/>
    </row>
    <row r="29" spans="1:6" x14ac:dyDescent="0.25">
      <c r="A29" t="s">
        <v>39</v>
      </c>
      <c r="B29" s="22" t="s">
        <v>40</v>
      </c>
      <c r="C29" s="32" t="e">
        <f>RAS!C22</f>
        <v>#REF!</v>
      </c>
      <c r="D29" s="33" t="e">
        <f>RAS!D22</f>
        <v>#REF!</v>
      </c>
      <c r="E29" s="34" t="e">
        <f>RAS!E22</f>
        <v>#REF!</v>
      </c>
      <c r="F29" s="35" t="e">
        <f>RAS!F22</f>
        <v>#REF!</v>
      </c>
    </row>
    <row r="30" spans="1:6" x14ac:dyDescent="0.25">
      <c r="C30"/>
      <c r="D30"/>
      <c r="E30"/>
      <c r="F30"/>
    </row>
    <row r="31" spans="1:6" x14ac:dyDescent="0.25">
      <c r="A31" t="s">
        <v>41</v>
      </c>
      <c r="B31" s="68" t="s">
        <v>40</v>
      </c>
      <c r="C31" s="17">
        <v>0</v>
      </c>
      <c r="D31" s="18">
        <v>11</v>
      </c>
      <c r="E31" s="28">
        <v>13</v>
      </c>
      <c r="F31" s="20" t="e">
        <f>4*#REF!</f>
        <v>#REF!</v>
      </c>
    </row>
    <row r="32" spans="1:6" x14ac:dyDescent="0.25">
      <c r="C32" s="22"/>
      <c r="D32" s="22"/>
      <c r="E32" s="22"/>
      <c r="F32" s="22"/>
    </row>
    <row r="33" spans="1:6" x14ac:dyDescent="0.25">
      <c r="A33" t="s">
        <v>52</v>
      </c>
      <c r="B33" s="22" t="s">
        <v>20</v>
      </c>
      <c r="C33" s="32" t="e">
        <f>RAS!C41</f>
        <v>#REF!</v>
      </c>
      <c r="D33" s="33" t="e">
        <f>RAS!D41</f>
        <v>#REF!</v>
      </c>
      <c r="E33" s="34" t="e">
        <f>RAS!E41</f>
        <v>#REF!</v>
      </c>
      <c r="F33" s="35" t="e">
        <f>RAS!F41</f>
        <v>#REF!</v>
      </c>
    </row>
    <row r="34" spans="1:6" x14ac:dyDescent="0.25">
      <c r="A34" t="s">
        <v>53</v>
      </c>
      <c r="B34" s="22" t="s">
        <v>20</v>
      </c>
      <c r="C34" s="32">
        <f>RAS!C44</f>
        <v>0</v>
      </c>
      <c r="D34" s="33">
        <f>RAS!D44</f>
        <v>9.4247779607693793</v>
      </c>
      <c r="E34" s="34">
        <f>RAS!E44</f>
        <v>12.566370614359172</v>
      </c>
      <c r="F34" s="35">
        <f>RAS!F44</f>
        <v>0</v>
      </c>
    </row>
    <row r="35" spans="1:6" x14ac:dyDescent="0.25">
      <c r="A35" t="s">
        <v>54</v>
      </c>
      <c r="B35" s="22" t="s">
        <v>20</v>
      </c>
      <c r="C35" s="32">
        <f>RAS!C42</f>
        <v>4</v>
      </c>
      <c r="D35" s="33">
        <f>RAS!D42</f>
        <v>4</v>
      </c>
      <c r="E35" s="34">
        <f>RAS!E42</f>
        <v>4</v>
      </c>
      <c r="F35" s="35">
        <f>RAS!F42</f>
        <v>6</v>
      </c>
    </row>
    <row r="36" spans="1:6" x14ac:dyDescent="0.25">
      <c r="A36" t="s">
        <v>55</v>
      </c>
      <c r="B36" s="22" t="s">
        <v>20</v>
      </c>
      <c r="C36" s="32">
        <f>RAS!C43</f>
        <v>0</v>
      </c>
      <c r="D36" s="33">
        <v>0</v>
      </c>
      <c r="E36" s="34">
        <v>0</v>
      </c>
      <c r="F36" s="35">
        <f>RAS!F43</f>
        <v>2</v>
      </c>
    </row>
    <row r="37" spans="1:6" x14ac:dyDescent="0.25">
      <c r="A37" t="s">
        <v>61</v>
      </c>
      <c r="B37" s="22" t="s">
        <v>20</v>
      </c>
      <c r="C37" s="17">
        <v>0</v>
      </c>
      <c r="D37" s="18">
        <v>2</v>
      </c>
      <c r="E37" s="28">
        <v>2</v>
      </c>
      <c r="F37" s="20">
        <v>0</v>
      </c>
    </row>
    <row r="38" spans="1:6" x14ac:dyDescent="0.25">
      <c r="C38" s="22"/>
      <c r="D38" s="22"/>
      <c r="E38" s="22"/>
      <c r="F38" s="22"/>
    </row>
    <row r="39" spans="1:6" x14ac:dyDescent="0.25">
      <c r="A39" t="s">
        <v>66</v>
      </c>
      <c r="B39" s="22" t="s">
        <v>12</v>
      </c>
      <c r="C39" s="32" t="e">
        <f>RAS!C47</f>
        <v>#REF!</v>
      </c>
      <c r="D39" s="33" t="e">
        <f>RAS!D47</f>
        <v>#REF!</v>
      </c>
      <c r="E39" s="34" t="e">
        <f>RAS!E47</f>
        <v>#REF!</v>
      </c>
      <c r="F39" s="35" t="e">
        <f>RAS!F47</f>
        <v>#REF!</v>
      </c>
    </row>
    <row r="40" spans="1:6" x14ac:dyDescent="0.25">
      <c r="B40" s="22" t="s">
        <v>20</v>
      </c>
      <c r="C40" s="32">
        <f>RAS!C48</f>
        <v>0</v>
      </c>
      <c r="D40" s="33" t="str">
        <f>RAS!D48</f>
        <v>FF découpe</v>
      </c>
      <c r="E40" s="34" t="str">
        <f>RAS!E48</f>
        <v>FF découpe</v>
      </c>
      <c r="F40" s="35" t="str">
        <f>RAS!F48</f>
        <v>FF découpe</v>
      </c>
    </row>
    <row r="41" spans="1:6" x14ac:dyDescent="0.25">
      <c r="A41" t="s">
        <v>67</v>
      </c>
      <c r="B41" s="22" t="s">
        <v>12</v>
      </c>
      <c r="C41" s="32" t="e">
        <f>RAS!C50</f>
        <v>#REF!</v>
      </c>
      <c r="D41" s="33" t="e">
        <f>RAS!D50</f>
        <v>#REF!</v>
      </c>
      <c r="E41" s="34" t="e">
        <f>RAS!E50</f>
        <v>#REF!</v>
      </c>
      <c r="F41" s="35" t="e">
        <f>RAS!F50</f>
        <v>#REF!</v>
      </c>
    </row>
    <row r="42" spans="1:6" x14ac:dyDescent="0.25">
      <c r="B42" s="22" t="s">
        <v>20</v>
      </c>
      <c r="C42" s="32">
        <f>RAS!C51</f>
        <v>0</v>
      </c>
      <c r="D42" s="33" t="str">
        <f>RAS!D51</f>
        <v>FF découpe</v>
      </c>
      <c r="E42" s="34" t="str">
        <f>RAS!E51</f>
        <v>FF découpe</v>
      </c>
      <c r="F42" s="35" t="str">
        <f>RAS!F51</f>
        <v>FF découpe</v>
      </c>
    </row>
    <row r="43" spans="1:6" x14ac:dyDescent="0.25">
      <c r="C43" s="22"/>
      <c r="D43" s="22"/>
      <c r="E43" s="22"/>
      <c r="F43" s="22"/>
    </row>
    <row r="44" spans="1:6" x14ac:dyDescent="0.25">
      <c r="C44" s="22"/>
      <c r="D44" s="22"/>
      <c r="E44" s="22"/>
      <c r="F44" s="22"/>
    </row>
    <row r="45" spans="1:6" ht="13.8" thickBot="1" x14ac:dyDescent="0.3">
      <c r="C45"/>
      <c r="D45"/>
      <c r="E45"/>
      <c r="F45"/>
    </row>
    <row r="46" spans="1:6" ht="13.8" thickBot="1" x14ac:dyDescent="0.3">
      <c r="C46" s="45" t="s">
        <v>42</v>
      </c>
      <c r="D46" s="46"/>
      <c r="E46"/>
      <c r="F46"/>
    </row>
    <row r="47" spans="1:6" ht="13.8" thickBot="1" x14ac:dyDescent="0.3">
      <c r="C47"/>
      <c r="D47"/>
      <c r="E47"/>
      <c r="F47"/>
    </row>
    <row r="48" spans="1:6" ht="17.399999999999999" x14ac:dyDescent="0.3">
      <c r="A48" s="54" t="s">
        <v>44</v>
      </c>
      <c r="B48" s="55"/>
      <c r="C48" s="56"/>
      <c r="D48"/>
      <c r="E48"/>
      <c r="F48"/>
    </row>
    <row r="49" spans="1:6" ht="17.399999999999999" x14ac:dyDescent="0.3">
      <c r="A49" s="57" t="s">
        <v>45</v>
      </c>
      <c r="B49" s="58"/>
      <c r="C49" s="59"/>
      <c r="D49"/>
      <c r="E49"/>
      <c r="F49"/>
    </row>
    <row r="50" spans="1:6" ht="18" thickBot="1" x14ac:dyDescent="0.35">
      <c r="A50" s="60" t="s">
        <v>46</v>
      </c>
      <c r="B50" s="61"/>
      <c r="C50" s="62"/>
      <c r="D50"/>
      <c r="E50"/>
      <c r="F50"/>
    </row>
    <row r="51" spans="1:6" ht="13.8" thickBot="1" x14ac:dyDescent="0.3">
      <c r="C51"/>
      <c r="D51"/>
      <c r="E51"/>
      <c r="F51"/>
    </row>
    <row r="52" spans="1:6" ht="15" x14ac:dyDescent="0.25">
      <c r="A52" s="63" t="s">
        <v>70</v>
      </c>
      <c r="B52" s="65" t="s">
        <v>47</v>
      </c>
      <c r="C52" s="56"/>
      <c r="D52"/>
      <c r="E52"/>
      <c r="F52"/>
    </row>
    <row r="53" spans="1:6" ht="15.6" thickBot="1" x14ac:dyDescent="0.3">
      <c r="A53" s="64" t="s">
        <v>48</v>
      </c>
      <c r="B53" s="66" t="s">
        <v>51</v>
      </c>
      <c r="C53" s="62"/>
      <c r="D53"/>
      <c r="E53"/>
      <c r="F53"/>
    </row>
    <row r="54" spans="1:6" x14ac:dyDescent="0.25">
      <c r="C54"/>
      <c r="D54"/>
      <c r="E54"/>
      <c r="F54"/>
    </row>
    <row r="55" spans="1:6" x14ac:dyDescent="0.25">
      <c r="C55"/>
      <c r="D55"/>
      <c r="E55"/>
      <c r="F55"/>
    </row>
    <row r="56" spans="1:6" x14ac:dyDescent="0.25">
      <c r="C56"/>
      <c r="D56"/>
      <c r="E56"/>
      <c r="F56"/>
    </row>
    <row r="57" spans="1:6" x14ac:dyDescent="0.25">
      <c r="C57"/>
      <c r="D57"/>
      <c r="E57"/>
      <c r="F57"/>
    </row>
    <row r="58" spans="1:6" x14ac:dyDescent="0.25">
      <c r="C58"/>
      <c r="D58"/>
      <c r="E58"/>
      <c r="F58"/>
    </row>
    <row r="59" spans="1:6" x14ac:dyDescent="0.25">
      <c r="C59"/>
      <c r="D59"/>
      <c r="E59"/>
      <c r="F59"/>
    </row>
    <row r="60" spans="1:6" x14ac:dyDescent="0.25">
      <c r="C60"/>
      <c r="D60"/>
      <c r="E60"/>
      <c r="F60"/>
    </row>
    <row r="61" spans="1:6" x14ac:dyDescent="0.25">
      <c r="C61"/>
      <c r="D61"/>
      <c r="E61"/>
      <c r="F61"/>
    </row>
    <row r="62" spans="1:6" x14ac:dyDescent="0.25">
      <c r="C62"/>
      <c r="D62"/>
      <c r="E62"/>
      <c r="F62"/>
    </row>
    <row r="63" spans="1:6" x14ac:dyDescent="0.25">
      <c r="C63"/>
      <c r="D63"/>
      <c r="E63"/>
      <c r="F63"/>
    </row>
    <row r="64" spans="1:6" x14ac:dyDescent="0.25">
      <c r="C64"/>
      <c r="D64"/>
      <c r="E64"/>
      <c r="F64"/>
    </row>
    <row r="65" spans="3:6" x14ac:dyDescent="0.25">
      <c r="C65"/>
      <c r="D65"/>
      <c r="E65"/>
      <c r="F65"/>
    </row>
    <row r="66" spans="3:6" x14ac:dyDescent="0.25">
      <c r="C66"/>
      <c r="D66"/>
      <c r="E66"/>
      <c r="F66"/>
    </row>
    <row r="67" spans="3:6" x14ac:dyDescent="0.25">
      <c r="C67"/>
      <c r="D67"/>
      <c r="E67"/>
      <c r="F67"/>
    </row>
    <row r="68" spans="3:6" x14ac:dyDescent="0.25">
      <c r="C68"/>
      <c r="D68"/>
      <c r="E68"/>
      <c r="F68"/>
    </row>
    <row r="69" spans="3:6" x14ac:dyDescent="0.25">
      <c r="C69"/>
      <c r="D69"/>
      <c r="E69"/>
      <c r="F69"/>
    </row>
    <row r="70" spans="3:6" x14ac:dyDescent="0.25">
      <c r="C70"/>
      <c r="D70"/>
      <c r="E70"/>
      <c r="F70"/>
    </row>
    <row r="71" spans="3:6" x14ac:dyDescent="0.25">
      <c r="C71"/>
      <c r="D71"/>
      <c r="E71"/>
      <c r="F71"/>
    </row>
    <row r="72" spans="3:6" x14ac:dyDescent="0.25">
      <c r="C72"/>
      <c r="D72"/>
      <c r="E72"/>
      <c r="F72"/>
    </row>
    <row r="73" spans="3:6" x14ac:dyDescent="0.25">
      <c r="C73"/>
      <c r="D73"/>
      <c r="E73"/>
      <c r="F73"/>
    </row>
    <row r="74" spans="3:6" x14ac:dyDescent="0.25">
      <c r="C74"/>
      <c r="D74"/>
      <c r="E74"/>
      <c r="F74"/>
    </row>
    <row r="75" spans="3:6" x14ac:dyDescent="0.25">
      <c r="C75"/>
      <c r="D75"/>
      <c r="E75"/>
      <c r="F75"/>
    </row>
    <row r="76" spans="3:6" x14ac:dyDescent="0.25">
      <c r="C76"/>
      <c r="D76"/>
      <c r="E76"/>
      <c r="F76"/>
    </row>
    <row r="77" spans="3:6" x14ac:dyDescent="0.25">
      <c r="C77"/>
      <c r="D77"/>
      <c r="E77"/>
      <c r="F77"/>
    </row>
    <row r="78" spans="3:6" x14ac:dyDescent="0.25">
      <c r="C78"/>
      <c r="D78"/>
      <c r="E78"/>
      <c r="F78"/>
    </row>
    <row r="79" spans="3:6" x14ac:dyDescent="0.25">
      <c r="C79"/>
      <c r="D79"/>
      <c r="E79"/>
      <c r="F79"/>
    </row>
    <row r="80" spans="3:6" x14ac:dyDescent="0.25">
      <c r="C80"/>
      <c r="D80"/>
      <c r="E80"/>
      <c r="F80"/>
    </row>
    <row r="81" spans="3:6" x14ac:dyDescent="0.25">
      <c r="C81"/>
      <c r="D81"/>
      <c r="E81"/>
      <c r="F81"/>
    </row>
    <row r="82" spans="3:6" x14ac:dyDescent="0.25">
      <c r="C82"/>
      <c r="D82"/>
      <c r="E82"/>
      <c r="F82"/>
    </row>
    <row r="83" spans="3:6" x14ac:dyDescent="0.25">
      <c r="C83"/>
      <c r="D83"/>
      <c r="E83"/>
      <c r="F83"/>
    </row>
    <row r="84" spans="3:6" x14ac:dyDescent="0.25">
      <c r="C84"/>
      <c r="D84"/>
      <c r="E84"/>
      <c r="F84"/>
    </row>
    <row r="85" spans="3:6" x14ac:dyDescent="0.25">
      <c r="C85"/>
      <c r="D85"/>
      <c r="E85"/>
      <c r="F85"/>
    </row>
    <row r="86" spans="3:6" x14ac:dyDescent="0.25">
      <c r="C86"/>
      <c r="D86"/>
      <c r="E86"/>
      <c r="F86"/>
    </row>
    <row r="87" spans="3:6" x14ac:dyDescent="0.25">
      <c r="C87"/>
      <c r="D87"/>
      <c r="E87"/>
      <c r="F87"/>
    </row>
    <row r="88" spans="3:6" x14ac:dyDescent="0.25">
      <c r="C88"/>
      <c r="D88"/>
      <c r="E88"/>
      <c r="F88"/>
    </row>
    <row r="89" spans="3:6" x14ac:dyDescent="0.25">
      <c r="C89"/>
      <c r="D89"/>
      <c r="E89"/>
      <c r="F89"/>
    </row>
    <row r="90" spans="3:6" x14ac:dyDescent="0.25">
      <c r="C90"/>
      <c r="D90"/>
      <c r="E90"/>
      <c r="F90"/>
    </row>
    <row r="91" spans="3:6" x14ac:dyDescent="0.25">
      <c r="C91"/>
      <c r="D91"/>
      <c r="E91"/>
      <c r="F91"/>
    </row>
    <row r="92" spans="3:6" x14ac:dyDescent="0.25">
      <c r="C92"/>
      <c r="D92"/>
      <c r="E92"/>
      <c r="F92"/>
    </row>
    <row r="93" spans="3:6" x14ac:dyDescent="0.25">
      <c r="C93"/>
      <c r="D93"/>
      <c r="E93"/>
      <c r="F93"/>
    </row>
    <row r="94" spans="3:6" x14ac:dyDescent="0.25">
      <c r="C94"/>
      <c r="D94"/>
      <c r="E94"/>
      <c r="F94"/>
    </row>
    <row r="95" spans="3:6" x14ac:dyDescent="0.25">
      <c r="C95"/>
      <c r="D95"/>
      <c r="E95"/>
      <c r="F95"/>
    </row>
    <row r="96" spans="3:6" x14ac:dyDescent="0.25">
      <c r="C96"/>
      <c r="D96"/>
      <c r="E96"/>
      <c r="F96"/>
    </row>
    <row r="97" spans="3:6" x14ac:dyDescent="0.25">
      <c r="C97"/>
      <c r="D97"/>
      <c r="E97"/>
      <c r="F97"/>
    </row>
    <row r="98" spans="3:6" x14ac:dyDescent="0.25">
      <c r="C98"/>
      <c r="D98"/>
      <c r="E98"/>
      <c r="F98"/>
    </row>
    <row r="99" spans="3:6" x14ac:dyDescent="0.25">
      <c r="C99"/>
      <c r="D99"/>
      <c r="E99"/>
      <c r="F99"/>
    </row>
    <row r="100" spans="3:6" x14ac:dyDescent="0.25">
      <c r="C100"/>
      <c r="D100"/>
      <c r="E100"/>
      <c r="F100"/>
    </row>
    <row r="101" spans="3:6" x14ac:dyDescent="0.25">
      <c r="C101"/>
      <c r="D101"/>
      <c r="E101"/>
      <c r="F101"/>
    </row>
    <row r="102" spans="3:6" x14ac:dyDescent="0.25">
      <c r="C102"/>
      <c r="D102"/>
      <c r="E102"/>
      <c r="F102"/>
    </row>
    <row r="103" spans="3:6" x14ac:dyDescent="0.25">
      <c r="C103"/>
      <c r="D103"/>
      <c r="E103"/>
      <c r="F103"/>
    </row>
    <row r="104" spans="3:6" x14ac:dyDescent="0.25">
      <c r="C104"/>
      <c r="D104"/>
      <c r="E104"/>
      <c r="F104"/>
    </row>
    <row r="105" spans="3:6" x14ac:dyDescent="0.25">
      <c r="C105"/>
      <c r="D105"/>
      <c r="E105"/>
      <c r="F105"/>
    </row>
    <row r="106" spans="3:6" x14ac:dyDescent="0.25">
      <c r="C106"/>
      <c r="D106"/>
      <c r="E106"/>
      <c r="F106"/>
    </row>
    <row r="107" spans="3:6" x14ac:dyDescent="0.25">
      <c r="C107"/>
      <c r="D107"/>
      <c r="E107"/>
      <c r="F107"/>
    </row>
    <row r="108" spans="3:6" x14ac:dyDescent="0.25">
      <c r="C108"/>
      <c r="D108"/>
      <c r="E108"/>
      <c r="F108"/>
    </row>
    <row r="109" spans="3:6" x14ac:dyDescent="0.25">
      <c r="C109"/>
      <c r="D109"/>
      <c r="E109"/>
      <c r="F109"/>
    </row>
    <row r="110" spans="3:6" x14ac:dyDescent="0.25">
      <c r="C110"/>
      <c r="D110"/>
      <c r="E110"/>
      <c r="F110"/>
    </row>
    <row r="111" spans="3:6" x14ac:dyDescent="0.25">
      <c r="C111"/>
      <c r="D111"/>
      <c r="E111"/>
      <c r="F111"/>
    </row>
    <row r="112" spans="3:6" x14ac:dyDescent="0.25">
      <c r="C112"/>
      <c r="D112"/>
      <c r="E112"/>
      <c r="F112"/>
    </row>
    <row r="113" spans="3:6" x14ac:dyDescent="0.25">
      <c r="C113"/>
      <c r="D113"/>
      <c r="E113"/>
      <c r="F113"/>
    </row>
    <row r="114" spans="3:6" x14ac:dyDescent="0.25">
      <c r="C114"/>
      <c r="D114"/>
      <c r="E114"/>
      <c r="F114"/>
    </row>
    <row r="115" spans="3:6" x14ac:dyDescent="0.25">
      <c r="C115"/>
      <c r="D115"/>
      <c r="E115"/>
      <c r="F115"/>
    </row>
    <row r="116" spans="3:6" x14ac:dyDescent="0.25">
      <c r="C116"/>
      <c r="D116"/>
      <c r="E116"/>
      <c r="F116"/>
    </row>
    <row r="117" spans="3:6" x14ac:dyDescent="0.25">
      <c r="C117"/>
      <c r="D117"/>
      <c r="E117"/>
      <c r="F117"/>
    </row>
    <row r="118" spans="3:6" x14ac:dyDescent="0.25">
      <c r="C118"/>
      <c r="D118"/>
      <c r="E118"/>
      <c r="F118"/>
    </row>
    <row r="119" spans="3:6" x14ac:dyDescent="0.25">
      <c r="C119"/>
      <c r="D119"/>
      <c r="E119"/>
      <c r="F119"/>
    </row>
    <row r="120" spans="3:6" x14ac:dyDescent="0.25">
      <c r="C120"/>
      <c r="D120"/>
      <c r="E120"/>
      <c r="F120"/>
    </row>
    <row r="121" spans="3:6" x14ac:dyDescent="0.25">
      <c r="C121"/>
      <c r="D121"/>
      <c r="E121"/>
      <c r="F121"/>
    </row>
    <row r="122" spans="3:6" x14ac:dyDescent="0.25">
      <c r="C122"/>
      <c r="D122"/>
      <c r="E122"/>
      <c r="F122"/>
    </row>
    <row r="123" spans="3:6" x14ac:dyDescent="0.25">
      <c r="C123"/>
      <c r="D123"/>
      <c r="E123"/>
      <c r="F123"/>
    </row>
    <row r="124" spans="3:6" x14ac:dyDescent="0.25">
      <c r="C124"/>
      <c r="D124"/>
      <c r="E124"/>
      <c r="F124"/>
    </row>
    <row r="125" spans="3:6" x14ac:dyDescent="0.25">
      <c r="C125"/>
      <c r="D125"/>
      <c r="E125"/>
      <c r="F125"/>
    </row>
    <row r="126" spans="3:6" x14ac:dyDescent="0.25">
      <c r="C126"/>
      <c r="D126"/>
      <c r="E126"/>
      <c r="F126"/>
    </row>
    <row r="127" spans="3:6" x14ac:dyDescent="0.25">
      <c r="C127"/>
      <c r="D127"/>
      <c r="E127"/>
      <c r="F127"/>
    </row>
    <row r="128" spans="3:6" x14ac:dyDescent="0.25">
      <c r="C128"/>
      <c r="D128"/>
      <c r="E128"/>
      <c r="F128"/>
    </row>
    <row r="129" spans="3:6" x14ac:dyDescent="0.25">
      <c r="C129"/>
      <c r="D129"/>
      <c r="E129"/>
      <c r="F129"/>
    </row>
    <row r="130" spans="3:6" x14ac:dyDescent="0.25">
      <c r="C130"/>
      <c r="D130"/>
      <c r="E130"/>
      <c r="F130"/>
    </row>
    <row r="131" spans="3:6" x14ac:dyDescent="0.25">
      <c r="C131"/>
      <c r="D131"/>
      <c r="E131"/>
      <c r="F131"/>
    </row>
    <row r="132" spans="3:6" x14ac:dyDescent="0.25">
      <c r="C132"/>
      <c r="D132"/>
      <c r="E132"/>
      <c r="F132"/>
    </row>
    <row r="133" spans="3:6" x14ac:dyDescent="0.25">
      <c r="C133"/>
      <c r="D133"/>
      <c r="E133"/>
      <c r="F133"/>
    </row>
    <row r="134" spans="3:6" x14ac:dyDescent="0.25">
      <c r="C134"/>
      <c r="D134"/>
      <c r="E134"/>
      <c r="F134"/>
    </row>
    <row r="135" spans="3:6" x14ac:dyDescent="0.25">
      <c r="C135"/>
      <c r="D135"/>
      <c r="E135"/>
      <c r="F135"/>
    </row>
    <row r="136" spans="3:6" x14ac:dyDescent="0.25">
      <c r="C136"/>
      <c r="D136"/>
      <c r="E136"/>
      <c r="F136"/>
    </row>
    <row r="137" spans="3:6" x14ac:dyDescent="0.25">
      <c r="C137"/>
      <c r="D137"/>
      <c r="E137"/>
      <c r="F137"/>
    </row>
    <row r="138" spans="3:6" x14ac:dyDescent="0.25">
      <c r="C138"/>
      <c r="D138"/>
      <c r="E138"/>
      <c r="F138"/>
    </row>
    <row r="139" spans="3:6" x14ac:dyDescent="0.25">
      <c r="C139"/>
      <c r="D139"/>
      <c r="E139"/>
      <c r="F139"/>
    </row>
    <row r="140" spans="3:6" x14ac:dyDescent="0.25">
      <c r="C140"/>
      <c r="D140"/>
      <c r="E140"/>
      <c r="F140"/>
    </row>
    <row r="141" spans="3:6" x14ac:dyDescent="0.25">
      <c r="C141"/>
      <c r="D141"/>
      <c r="E141"/>
      <c r="F141"/>
    </row>
    <row r="142" spans="3:6" x14ac:dyDescent="0.25">
      <c r="C142"/>
      <c r="D142"/>
      <c r="E142"/>
      <c r="F142"/>
    </row>
    <row r="143" spans="3:6" x14ac:dyDescent="0.25">
      <c r="C143"/>
      <c r="D143"/>
      <c r="E143"/>
      <c r="F143"/>
    </row>
    <row r="144" spans="3:6" x14ac:dyDescent="0.25">
      <c r="C144"/>
      <c r="D144"/>
      <c r="E144"/>
      <c r="F144"/>
    </row>
    <row r="145" spans="3:6" x14ac:dyDescent="0.25">
      <c r="C145"/>
      <c r="D145"/>
      <c r="E145"/>
      <c r="F145"/>
    </row>
    <row r="146" spans="3:6" x14ac:dyDescent="0.25">
      <c r="C146"/>
      <c r="D146"/>
      <c r="E146"/>
      <c r="F146"/>
    </row>
    <row r="147" spans="3:6" x14ac:dyDescent="0.25">
      <c r="C147"/>
      <c r="D147"/>
      <c r="E147"/>
      <c r="F147"/>
    </row>
    <row r="148" spans="3:6" x14ac:dyDescent="0.25">
      <c r="C148"/>
      <c r="D148"/>
      <c r="E148"/>
      <c r="F148"/>
    </row>
    <row r="149" spans="3:6" x14ac:dyDescent="0.25">
      <c r="C149"/>
      <c r="D149"/>
      <c r="E149"/>
      <c r="F149"/>
    </row>
    <row r="150" spans="3:6" x14ac:dyDescent="0.25">
      <c r="C150"/>
      <c r="D150"/>
      <c r="E150"/>
      <c r="F150"/>
    </row>
    <row r="151" spans="3:6" x14ac:dyDescent="0.25">
      <c r="C151"/>
      <c r="D151"/>
      <c r="E151"/>
      <c r="F151"/>
    </row>
    <row r="152" spans="3:6" x14ac:dyDescent="0.25">
      <c r="C152"/>
      <c r="D152"/>
      <c r="E152"/>
      <c r="F152"/>
    </row>
    <row r="153" spans="3:6" x14ac:dyDescent="0.25">
      <c r="C153"/>
      <c r="D153"/>
      <c r="E153"/>
      <c r="F153"/>
    </row>
    <row r="154" spans="3:6" x14ac:dyDescent="0.25">
      <c r="C154"/>
      <c r="D154"/>
      <c r="E154"/>
      <c r="F154"/>
    </row>
    <row r="155" spans="3:6" x14ac:dyDescent="0.25">
      <c r="C155"/>
      <c r="D155"/>
      <c r="E155"/>
      <c r="F155"/>
    </row>
    <row r="156" spans="3:6" x14ac:dyDescent="0.25">
      <c r="C156"/>
      <c r="D156"/>
      <c r="E156"/>
      <c r="F156"/>
    </row>
    <row r="157" spans="3:6" x14ac:dyDescent="0.25">
      <c r="C157"/>
      <c r="D157"/>
      <c r="E157"/>
      <c r="F157"/>
    </row>
    <row r="158" spans="3:6" x14ac:dyDescent="0.25">
      <c r="C158"/>
      <c r="D158"/>
      <c r="E158"/>
      <c r="F158"/>
    </row>
    <row r="159" spans="3:6" x14ac:dyDescent="0.25">
      <c r="C159"/>
      <c r="D159"/>
      <c r="E159"/>
      <c r="F159"/>
    </row>
    <row r="160" spans="3:6" x14ac:dyDescent="0.25">
      <c r="C160"/>
      <c r="D160"/>
      <c r="E160"/>
      <c r="F160"/>
    </row>
    <row r="161" spans="3:6" x14ac:dyDescent="0.25">
      <c r="C161"/>
      <c r="D161"/>
      <c r="E161"/>
      <c r="F161"/>
    </row>
    <row r="162" spans="3:6" x14ac:dyDescent="0.25">
      <c r="C162"/>
      <c r="D162"/>
      <c r="E162"/>
      <c r="F162"/>
    </row>
    <row r="163" spans="3:6" x14ac:dyDescent="0.25">
      <c r="C163"/>
      <c r="D163"/>
      <c r="E163"/>
      <c r="F163"/>
    </row>
    <row r="164" spans="3:6" x14ac:dyDescent="0.25">
      <c r="C164"/>
      <c r="D164"/>
      <c r="E164"/>
      <c r="F164"/>
    </row>
    <row r="165" spans="3:6" x14ac:dyDescent="0.25">
      <c r="C165"/>
      <c r="D165"/>
      <c r="E165"/>
      <c r="F165"/>
    </row>
    <row r="166" spans="3:6" x14ac:dyDescent="0.25">
      <c r="C166"/>
      <c r="D166"/>
      <c r="E166"/>
      <c r="F166"/>
    </row>
    <row r="167" spans="3:6" x14ac:dyDescent="0.25">
      <c r="C167"/>
      <c r="D167"/>
      <c r="E167"/>
      <c r="F167"/>
    </row>
    <row r="168" spans="3:6" x14ac:dyDescent="0.25">
      <c r="C168"/>
      <c r="D168"/>
      <c r="E168"/>
      <c r="F168"/>
    </row>
    <row r="169" spans="3:6" x14ac:dyDescent="0.25">
      <c r="C169"/>
      <c r="D169"/>
      <c r="E169"/>
      <c r="F169"/>
    </row>
    <row r="170" spans="3:6" x14ac:dyDescent="0.25">
      <c r="C170"/>
      <c r="D170"/>
      <c r="E170"/>
      <c r="F170"/>
    </row>
    <row r="171" spans="3:6" x14ac:dyDescent="0.25">
      <c r="C171"/>
      <c r="D171"/>
      <c r="E171"/>
      <c r="F171"/>
    </row>
    <row r="172" spans="3:6" x14ac:dyDescent="0.25">
      <c r="C172"/>
      <c r="D172"/>
      <c r="E172"/>
      <c r="F172"/>
    </row>
    <row r="173" spans="3:6" x14ac:dyDescent="0.25">
      <c r="C173"/>
      <c r="D173"/>
      <c r="E173"/>
      <c r="F173"/>
    </row>
    <row r="174" spans="3:6" x14ac:dyDescent="0.25">
      <c r="C174"/>
      <c r="D174"/>
      <c r="E174"/>
      <c r="F174"/>
    </row>
    <row r="175" spans="3:6" x14ac:dyDescent="0.25">
      <c r="C175"/>
      <c r="D175"/>
      <c r="E175"/>
      <c r="F175"/>
    </row>
    <row r="176" spans="3:6" x14ac:dyDescent="0.25">
      <c r="C176"/>
      <c r="D176"/>
      <c r="E176"/>
      <c r="F176"/>
    </row>
    <row r="177" spans="3:6" x14ac:dyDescent="0.25">
      <c r="C177"/>
      <c r="D177"/>
      <c r="E177"/>
      <c r="F177"/>
    </row>
    <row r="178" spans="3:6" x14ac:dyDescent="0.25">
      <c r="C178"/>
      <c r="D178"/>
      <c r="E178"/>
      <c r="F178"/>
    </row>
    <row r="179" spans="3:6" x14ac:dyDescent="0.25">
      <c r="C179"/>
      <c r="D179"/>
      <c r="E179"/>
      <c r="F179"/>
    </row>
    <row r="180" spans="3:6" x14ac:dyDescent="0.25">
      <c r="C180"/>
      <c r="D180"/>
      <c r="E180"/>
      <c r="F180"/>
    </row>
    <row r="181" spans="3:6" x14ac:dyDescent="0.25">
      <c r="C181"/>
      <c r="D181"/>
      <c r="E181"/>
      <c r="F181"/>
    </row>
    <row r="182" spans="3:6" x14ac:dyDescent="0.25">
      <c r="C182"/>
      <c r="D182"/>
      <c r="E182"/>
      <c r="F182"/>
    </row>
    <row r="183" spans="3:6" x14ac:dyDescent="0.25">
      <c r="C183"/>
      <c r="D183"/>
      <c r="E183"/>
      <c r="F183"/>
    </row>
    <row r="184" spans="3:6" x14ac:dyDescent="0.25">
      <c r="C184"/>
      <c r="D184"/>
      <c r="E184"/>
      <c r="F184"/>
    </row>
    <row r="185" spans="3:6" x14ac:dyDescent="0.25">
      <c r="C185"/>
      <c r="D185"/>
      <c r="E185"/>
      <c r="F185"/>
    </row>
    <row r="186" spans="3:6" x14ac:dyDescent="0.25">
      <c r="C186"/>
      <c r="D186"/>
      <c r="E186"/>
      <c r="F186"/>
    </row>
    <row r="187" spans="3:6" x14ac:dyDescent="0.25">
      <c r="C187"/>
      <c r="D187"/>
      <c r="E187"/>
      <c r="F187"/>
    </row>
    <row r="188" spans="3:6" x14ac:dyDescent="0.25">
      <c r="C188"/>
      <c r="D188"/>
      <c r="E188"/>
      <c r="F188"/>
    </row>
    <row r="189" spans="3:6" x14ac:dyDescent="0.25">
      <c r="C189"/>
      <c r="D189"/>
      <c r="E189"/>
      <c r="F189"/>
    </row>
    <row r="190" spans="3:6" x14ac:dyDescent="0.25">
      <c r="C190"/>
      <c r="D190"/>
      <c r="E190"/>
      <c r="F190"/>
    </row>
    <row r="191" spans="3:6" x14ac:dyDescent="0.25">
      <c r="C191"/>
      <c r="D191"/>
      <c r="E191"/>
      <c r="F191"/>
    </row>
    <row r="192" spans="3:6" x14ac:dyDescent="0.25">
      <c r="C192"/>
      <c r="D192"/>
      <c r="E192"/>
      <c r="F192"/>
    </row>
    <row r="193" spans="3:6" x14ac:dyDescent="0.25">
      <c r="C193"/>
      <c r="D193"/>
      <c r="E193"/>
      <c r="F193"/>
    </row>
    <row r="194" spans="3:6" x14ac:dyDescent="0.25">
      <c r="C194"/>
      <c r="D194"/>
      <c r="E194"/>
      <c r="F194"/>
    </row>
    <row r="195" spans="3:6" x14ac:dyDescent="0.25">
      <c r="C195"/>
      <c r="D195"/>
      <c r="E195"/>
      <c r="F195"/>
    </row>
    <row r="196" spans="3:6" x14ac:dyDescent="0.25">
      <c r="C196"/>
      <c r="D196"/>
      <c r="E196"/>
      <c r="F196"/>
    </row>
    <row r="197" spans="3:6" x14ac:dyDescent="0.25">
      <c r="C197"/>
      <c r="D197"/>
      <c r="E197"/>
      <c r="F197"/>
    </row>
    <row r="198" spans="3:6" x14ac:dyDescent="0.25">
      <c r="C198"/>
      <c r="D198"/>
      <c r="E198"/>
      <c r="F198"/>
    </row>
    <row r="199" spans="3:6" x14ac:dyDescent="0.25">
      <c r="C199"/>
      <c r="D199"/>
      <c r="E199"/>
      <c r="F199"/>
    </row>
    <row r="200" spans="3:6" x14ac:dyDescent="0.25">
      <c r="C200"/>
      <c r="D200"/>
      <c r="E200"/>
      <c r="F200"/>
    </row>
    <row r="201" spans="3:6" x14ac:dyDescent="0.25">
      <c r="C201"/>
      <c r="D201"/>
      <c r="E201"/>
      <c r="F201"/>
    </row>
    <row r="202" spans="3:6" x14ac:dyDescent="0.25">
      <c r="C202"/>
      <c r="D202"/>
      <c r="E202"/>
      <c r="F202"/>
    </row>
    <row r="203" spans="3:6" x14ac:dyDescent="0.25">
      <c r="C203"/>
      <c r="D203"/>
      <c r="E203"/>
      <c r="F203"/>
    </row>
    <row r="204" spans="3:6" x14ac:dyDescent="0.25">
      <c r="C204"/>
      <c r="D204"/>
      <c r="E204"/>
      <c r="F204"/>
    </row>
    <row r="205" spans="3:6" x14ac:dyDescent="0.25">
      <c r="C205"/>
      <c r="D205"/>
      <c r="E205"/>
      <c r="F205"/>
    </row>
    <row r="206" spans="3:6" x14ac:dyDescent="0.25">
      <c r="C206"/>
      <c r="D206"/>
      <c r="E206"/>
      <c r="F206"/>
    </row>
    <row r="207" spans="3:6" x14ac:dyDescent="0.25">
      <c r="C207"/>
      <c r="D207"/>
      <c r="E207"/>
      <c r="F207"/>
    </row>
    <row r="208" spans="3:6" x14ac:dyDescent="0.25">
      <c r="C208"/>
      <c r="D208"/>
      <c r="E208"/>
      <c r="F208"/>
    </row>
    <row r="209" spans="3:6" x14ac:dyDescent="0.25">
      <c r="C209"/>
      <c r="D209"/>
      <c r="E209"/>
      <c r="F209"/>
    </row>
    <row r="210" spans="3:6" x14ac:dyDescent="0.25">
      <c r="C210"/>
      <c r="D210"/>
      <c r="E210"/>
      <c r="F210"/>
    </row>
    <row r="211" spans="3:6" x14ac:dyDescent="0.25">
      <c r="C211"/>
      <c r="D211"/>
      <c r="E211"/>
      <c r="F211"/>
    </row>
    <row r="212" spans="3:6" x14ac:dyDescent="0.25">
      <c r="C212"/>
      <c r="D212"/>
      <c r="E212"/>
      <c r="F212"/>
    </row>
    <row r="213" spans="3:6" x14ac:dyDescent="0.25">
      <c r="C213"/>
      <c r="D213"/>
      <c r="E213"/>
      <c r="F213"/>
    </row>
    <row r="214" spans="3:6" x14ac:dyDescent="0.25">
      <c r="C214"/>
      <c r="D214"/>
      <c r="E214"/>
      <c r="F214"/>
    </row>
    <row r="215" spans="3:6" x14ac:dyDescent="0.25">
      <c r="C215"/>
      <c r="D215"/>
      <c r="E215"/>
      <c r="F215"/>
    </row>
    <row r="216" spans="3:6" x14ac:dyDescent="0.25">
      <c r="C216"/>
      <c r="D216"/>
      <c r="E216"/>
      <c r="F216"/>
    </row>
    <row r="217" spans="3:6" x14ac:dyDescent="0.25">
      <c r="C217"/>
      <c r="D217"/>
      <c r="E217"/>
      <c r="F217"/>
    </row>
    <row r="218" spans="3:6" x14ac:dyDescent="0.25">
      <c r="C218"/>
      <c r="D218"/>
      <c r="E218"/>
      <c r="F218"/>
    </row>
    <row r="219" spans="3:6" x14ac:dyDescent="0.25">
      <c r="C219"/>
      <c r="D219"/>
      <c r="E219"/>
      <c r="F219"/>
    </row>
    <row r="220" spans="3:6" x14ac:dyDescent="0.25">
      <c r="C220"/>
      <c r="D220"/>
      <c r="E220"/>
      <c r="F220"/>
    </row>
    <row r="221" spans="3:6" x14ac:dyDescent="0.25">
      <c r="C221"/>
      <c r="D221"/>
      <c r="E221"/>
      <c r="F221"/>
    </row>
    <row r="222" spans="3:6" x14ac:dyDescent="0.25">
      <c r="C222"/>
      <c r="D222"/>
      <c r="E222"/>
      <c r="F222"/>
    </row>
    <row r="223" spans="3:6" x14ac:dyDescent="0.25">
      <c r="C223"/>
      <c r="D223"/>
      <c r="E223"/>
      <c r="F223"/>
    </row>
    <row r="224" spans="3:6" x14ac:dyDescent="0.25">
      <c r="C224"/>
      <c r="D224"/>
      <c r="E224"/>
      <c r="F224"/>
    </row>
    <row r="225" spans="3:6" x14ac:dyDescent="0.25">
      <c r="C225"/>
      <c r="D225"/>
      <c r="E225"/>
      <c r="F225"/>
    </row>
    <row r="226" spans="3:6" x14ac:dyDescent="0.25">
      <c r="C226"/>
      <c r="D226"/>
      <c r="E226"/>
      <c r="F226"/>
    </row>
    <row r="227" spans="3:6" x14ac:dyDescent="0.25">
      <c r="C227"/>
      <c r="D227"/>
      <c r="E227"/>
      <c r="F227"/>
    </row>
    <row r="228" spans="3:6" x14ac:dyDescent="0.25">
      <c r="C228"/>
      <c r="D228"/>
      <c r="E228"/>
      <c r="F228"/>
    </row>
    <row r="229" spans="3:6" x14ac:dyDescent="0.25">
      <c r="C229"/>
      <c r="D229"/>
      <c r="E229"/>
      <c r="F229"/>
    </row>
    <row r="230" spans="3:6" x14ac:dyDescent="0.25">
      <c r="C230"/>
      <c r="D230"/>
      <c r="E230"/>
      <c r="F230"/>
    </row>
    <row r="231" spans="3:6" x14ac:dyDescent="0.25">
      <c r="C231"/>
      <c r="D231"/>
      <c r="E231"/>
      <c r="F231"/>
    </row>
    <row r="232" spans="3:6" x14ac:dyDescent="0.25">
      <c r="C232"/>
      <c r="D232"/>
      <c r="E232"/>
      <c r="F232"/>
    </row>
    <row r="233" spans="3:6" x14ac:dyDescent="0.25">
      <c r="C233"/>
      <c r="D233"/>
      <c r="E233"/>
      <c r="F233"/>
    </row>
    <row r="234" spans="3:6" x14ac:dyDescent="0.25">
      <c r="C234"/>
      <c r="D234"/>
      <c r="E234"/>
      <c r="F234"/>
    </row>
    <row r="235" spans="3:6" x14ac:dyDescent="0.25">
      <c r="C235"/>
      <c r="D235"/>
      <c r="E235"/>
      <c r="F235"/>
    </row>
    <row r="236" spans="3:6" x14ac:dyDescent="0.25">
      <c r="C236"/>
      <c r="D236"/>
      <c r="E236"/>
      <c r="F236"/>
    </row>
    <row r="237" spans="3:6" x14ac:dyDescent="0.25">
      <c r="C237"/>
      <c r="D237"/>
      <c r="E237"/>
      <c r="F237"/>
    </row>
    <row r="238" spans="3:6" x14ac:dyDescent="0.25">
      <c r="C238"/>
      <c r="D238"/>
      <c r="E238"/>
      <c r="F238"/>
    </row>
    <row r="239" spans="3:6" x14ac:dyDescent="0.25">
      <c r="C239"/>
      <c r="D239"/>
      <c r="E239"/>
      <c r="F239"/>
    </row>
    <row r="240" spans="3:6" x14ac:dyDescent="0.25">
      <c r="C240"/>
      <c r="D240"/>
      <c r="E240"/>
      <c r="F240"/>
    </row>
    <row r="241" spans="3:6" x14ac:dyDescent="0.25">
      <c r="C241"/>
      <c r="D241"/>
      <c r="E241"/>
      <c r="F241"/>
    </row>
    <row r="242" spans="3:6" x14ac:dyDescent="0.25">
      <c r="C242"/>
      <c r="D242"/>
      <c r="E242"/>
      <c r="F242"/>
    </row>
    <row r="243" spans="3:6" x14ac:dyDescent="0.25">
      <c r="C243"/>
      <c r="D243"/>
      <c r="E243"/>
      <c r="F243"/>
    </row>
    <row r="244" spans="3:6" x14ac:dyDescent="0.25">
      <c r="C244"/>
      <c r="D244"/>
      <c r="E244"/>
      <c r="F244"/>
    </row>
    <row r="245" spans="3:6" x14ac:dyDescent="0.25">
      <c r="C245"/>
      <c r="D245"/>
      <c r="E245"/>
      <c r="F245"/>
    </row>
    <row r="246" spans="3:6" x14ac:dyDescent="0.25">
      <c r="C246"/>
      <c r="D246"/>
      <c r="E246"/>
      <c r="F246"/>
    </row>
    <row r="247" spans="3:6" x14ac:dyDescent="0.25">
      <c r="C247"/>
      <c r="D247"/>
      <c r="E247"/>
      <c r="F247"/>
    </row>
    <row r="248" spans="3:6" x14ac:dyDescent="0.25">
      <c r="C248"/>
      <c r="D248"/>
      <c r="E248"/>
      <c r="F248"/>
    </row>
    <row r="249" spans="3:6" x14ac:dyDescent="0.25">
      <c r="C249"/>
      <c r="D249"/>
      <c r="E249"/>
      <c r="F249"/>
    </row>
    <row r="250" spans="3:6" x14ac:dyDescent="0.25">
      <c r="C250"/>
      <c r="D250"/>
      <c r="E250"/>
      <c r="F250"/>
    </row>
    <row r="251" spans="3:6" x14ac:dyDescent="0.25">
      <c r="C251"/>
      <c r="D251"/>
      <c r="E251"/>
      <c r="F251"/>
    </row>
    <row r="252" spans="3:6" x14ac:dyDescent="0.25">
      <c r="C252"/>
      <c r="D252"/>
      <c r="E252"/>
      <c r="F252"/>
    </row>
    <row r="253" spans="3:6" x14ac:dyDescent="0.25">
      <c r="C253"/>
      <c r="D253"/>
      <c r="E253"/>
      <c r="F253"/>
    </row>
    <row r="254" spans="3:6" x14ac:dyDescent="0.25">
      <c r="C254"/>
      <c r="D254"/>
      <c r="E254"/>
      <c r="F254"/>
    </row>
    <row r="255" spans="3:6" x14ac:dyDescent="0.25">
      <c r="C255"/>
      <c r="D255"/>
      <c r="E255"/>
      <c r="F255"/>
    </row>
    <row r="256" spans="3:6" x14ac:dyDescent="0.25">
      <c r="C256"/>
      <c r="D256"/>
      <c r="E256"/>
      <c r="F256"/>
    </row>
    <row r="257" spans="3:6" x14ac:dyDescent="0.25">
      <c r="C257"/>
      <c r="D257"/>
      <c r="E257"/>
      <c r="F257"/>
    </row>
    <row r="258" spans="3:6" x14ac:dyDescent="0.25">
      <c r="C258"/>
      <c r="D258"/>
      <c r="E258"/>
      <c r="F258"/>
    </row>
    <row r="259" spans="3:6" x14ac:dyDescent="0.25">
      <c r="C259"/>
      <c r="D259"/>
      <c r="E259"/>
      <c r="F259"/>
    </row>
    <row r="260" spans="3:6" x14ac:dyDescent="0.25">
      <c r="C260"/>
      <c r="D260"/>
      <c r="E260"/>
      <c r="F260"/>
    </row>
    <row r="261" spans="3:6" x14ac:dyDescent="0.25">
      <c r="C261"/>
      <c r="D261"/>
      <c r="E261"/>
      <c r="F261"/>
    </row>
    <row r="262" spans="3:6" x14ac:dyDescent="0.25">
      <c r="C262"/>
      <c r="D262"/>
      <c r="E262"/>
      <c r="F262"/>
    </row>
    <row r="263" spans="3:6" x14ac:dyDescent="0.25">
      <c r="C263"/>
      <c r="D263"/>
      <c r="E263"/>
      <c r="F263"/>
    </row>
    <row r="264" spans="3:6" x14ac:dyDescent="0.25">
      <c r="C264"/>
      <c r="D264"/>
      <c r="E264"/>
      <c r="F264"/>
    </row>
    <row r="265" spans="3:6" x14ac:dyDescent="0.25">
      <c r="C265"/>
      <c r="D265"/>
      <c r="E265"/>
      <c r="F265"/>
    </row>
    <row r="266" spans="3:6" x14ac:dyDescent="0.25">
      <c r="C266"/>
      <c r="D266"/>
      <c r="E266"/>
      <c r="F266"/>
    </row>
    <row r="267" spans="3:6" x14ac:dyDescent="0.25">
      <c r="C267"/>
      <c r="D267"/>
      <c r="E267"/>
      <c r="F267"/>
    </row>
    <row r="268" spans="3:6" x14ac:dyDescent="0.25">
      <c r="C268"/>
      <c r="D268"/>
      <c r="E268"/>
      <c r="F268"/>
    </row>
    <row r="269" spans="3:6" x14ac:dyDescent="0.25">
      <c r="C269"/>
      <c r="D269"/>
      <c r="E269"/>
      <c r="F269"/>
    </row>
    <row r="270" spans="3:6" x14ac:dyDescent="0.25">
      <c r="C270"/>
      <c r="D270"/>
      <c r="E270"/>
      <c r="F270"/>
    </row>
    <row r="271" spans="3:6" x14ac:dyDescent="0.25">
      <c r="C271"/>
      <c r="D271"/>
      <c r="E271"/>
      <c r="F271"/>
    </row>
    <row r="272" spans="3:6" x14ac:dyDescent="0.25">
      <c r="C272"/>
      <c r="D272"/>
      <c r="E272"/>
      <c r="F272"/>
    </row>
    <row r="273" spans="3:6" x14ac:dyDescent="0.25">
      <c r="C273"/>
      <c r="D273"/>
      <c r="E273"/>
      <c r="F273"/>
    </row>
    <row r="274" spans="3:6" x14ac:dyDescent="0.25">
      <c r="C274"/>
      <c r="D274"/>
      <c r="E274"/>
      <c r="F274"/>
    </row>
    <row r="275" spans="3:6" x14ac:dyDescent="0.25">
      <c r="C275"/>
      <c r="D275"/>
      <c r="E275"/>
      <c r="F275"/>
    </row>
    <row r="276" spans="3:6" x14ac:dyDescent="0.25">
      <c r="C276"/>
      <c r="D276"/>
      <c r="E276"/>
      <c r="F276"/>
    </row>
    <row r="277" spans="3:6" x14ac:dyDescent="0.25">
      <c r="C277"/>
      <c r="D277"/>
      <c r="E277"/>
      <c r="F277"/>
    </row>
    <row r="278" spans="3:6" x14ac:dyDescent="0.25">
      <c r="C278"/>
      <c r="D278"/>
      <c r="E278"/>
      <c r="F278"/>
    </row>
    <row r="279" spans="3:6" x14ac:dyDescent="0.25">
      <c r="C279"/>
      <c r="D279"/>
      <c r="E279"/>
      <c r="F279"/>
    </row>
    <row r="280" spans="3:6" x14ac:dyDescent="0.25">
      <c r="C280"/>
      <c r="D280"/>
      <c r="E280"/>
      <c r="F280"/>
    </row>
    <row r="281" spans="3:6" x14ac:dyDescent="0.25">
      <c r="C281"/>
      <c r="D281"/>
      <c r="E281"/>
      <c r="F281"/>
    </row>
    <row r="282" spans="3:6" x14ac:dyDescent="0.25">
      <c r="C282"/>
      <c r="D282"/>
      <c r="E282"/>
      <c r="F282"/>
    </row>
    <row r="283" spans="3:6" x14ac:dyDescent="0.25">
      <c r="C283"/>
      <c r="D283"/>
      <c r="E283"/>
      <c r="F283"/>
    </row>
    <row r="284" spans="3:6" x14ac:dyDescent="0.25">
      <c r="C284"/>
      <c r="D284"/>
      <c r="E284"/>
      <c r="F284"/>
    </row>
    <row r="285" spans="3:6" x14ac:dyDescent="0.25">
      <c r="C285"/>
      <c r="D285"/>
      <c r="E285"/>
      <c r="F285"/>
    </row>
    <row r="286" spans="3:6" x14ac:dyDescent="0.25">
      <c r="C286"/>
      <c r="D286"/>
      <c r="E286"/>
      <c r="F286"/>
    </row>
    <row r="287" spans="3:6" x14ac:dyDescent="0.25">
      <c r="C287"/>
      <c r="D287"/>
      <c r="E287"/>
      <c r="F287"/>
    </row>
    <row r="288" spans="3:6" x14ac:dyDescent="0.25">
      <c r="C288"/>
      <c r="D288"/>
      <c r="E288"/>
      <c r="F288"/>
    </row>
    <row r="289" spans="3:6" x14ac:dyDescent="0.25">
      <c r="C289"/>
      <c r="D289"/>
      <c r="E289"/>
      <c r="F289"/>
    </row>
    <row r="290" spans="3:6" x14ac:dyDescent="0.25">
      <c r="C290"/>
      <c r="D290"/>
      <c r="E290"/>
      <c r="F290"/>
    </row>
    <row r="291" spans="3:6" x14ac:dyDescent="0.25">
      <c r="C291"/>
      <c r="D291"/>
      <c r="E291"/>
      <c r="F291"/>
    </row>
    <row r="292" spans="3:6" x14ac:dyDescent="0.25">
      <c r="C292"/>
      <c r="D292"/>
      <c r="E292"/>
      <c r="F292"/>
    </row>
    <row r="293" spans="3:6" x14ac:dyDescent="0.25">
      <c r="C293"/>
      <c r="D293"/>
      <c r="E293"/>
      <c r="F293"/>
    </row>
    <row r="294" spans="3:6" x14ac:dyDescent="0.25">
      <c r="C294"/>
      <c r="D294"/>
      <c r="E294"/>
      <c r="F294"/>
    </row>
    <row r="295" spans="3:6" x14ac:dyDescent="0.25">
      <c r="C295"/>
      <c r="D295"/>
      <c r="E295"/>
      <c r="F295"/>
    </row>
    <row r="296" spans="3:6" x14ac:dyDescent="0.25">
      <c r="C296"/>
      <c r="D296"/>
      <c r="E296"/>
      <c r="F296"/>
    </row>
    <row r="297" spans="3:6" x14ac:dyDescent="0.25">
      <c r="C297"/>
      <c r="D297"/>
      <c r="E297"/>
      <c r="F297"/>
    </row>
    <row r="298" spans="3:6" x14ac:dyDescent="0.25">
      <c r="C298"/>
      <c r="D298"/>
      <c r="E298"/>
      <c r="F298"/>
    </row>
    <row r="299" spans="3:6" x14ac:dyDescent="0.25">
      <c r="C299"/>
      <c r="D299"/>
      <c r="E299"/>
      <c r="F299"/>
    </row>
    <row r="300" spans="3:6" x14ac:dyDescent="0.25">
      <c r="C300"/>
      <c r="D300"/>
      <c r="E300"/>
      <c r="F300"/>
    </row>
    <row r="301" spans="3:6" x14ac:dyDescent="0.25">
      <c r="C301"/>
      <c r="D301"/>
      <c r="E301"/>
      <c r="F301"/>
    </row>
    <row r="302" spans="3:6" x14ac:dyDescent="0.25">
      <c r="C302"/>
      <c r="D302"/>
      <c r="E302"/>
      <c r="F302"/>
    </row>
    <row r="303" spans="3:6" x14ac:dyDescent="0.25">
      <c r="C303"/>
      <c r="D303"/>
      <c r="E303"/>
      <c r="F303"/>
    </row>
    <row r="304" spans="3:6" x14ac:dyDescent="0.25">
      <c r="C304"/>
      <c r="D304"/>
      <c r="E304"/>
      <c r="F304"/>
    </row>
    <row r="305" spans="3:6" x14ac:dyDescent="0.25">
      <c r="C305"/>
      <c r="D305"/>
      <c r="E305"/>
      <c r="F305"/>
    </row>
    <row r="306" spans="3:6" x14ac:dyDescent="0.25">
      <c r="C306"/>
      <c r="D306"/>
      <c r="E306"/>
      <c r="F306"/>
    </row>
    <row r="307" spans="3:6" x14ac:dyDescent="0.25">
      <c r="C307"/>
      <c r="D307"/>
      <c r="E307"/>
      <c r="F307"/>
    </row>
    <row r="308" spans="3:6" x14ac:dyDescent="0.25">
      <c r="C308"/>
      <c r="D308"/>
      <c r="E308"/>
      <c r="F308"/>
    </row>
    <row r="309" spans="3:6" x14ac:dyDescent="0.25">
      <c r="C309"/>
      <c r="D309"/>
      <c r="E309"/>
      <c r="F309"/>
    </row>
    <row r="310" spans="3:6" x14ac:dyDescent="0.25">
      <c r="C310"/>
      <c r="D310"/>
      <c r="E310"/>
      <c r="F310"/>
    </row>
    <row r="311" spans="3:6" x14ac:dyDescent="0.25">
      <c r="C311"/>
      <c r="D311"/>
      <c r="E311"/>
      <c r="F311"/>
    </row>
    <row r="312" spans="3:6" x14ac:dyDescent="0.25">
      <c r="C312"/>
      <c r="D312"/>
      <c r="E312"/>
      <c r="F312"/>
    </row>
    <row r="313" spans="3:6" x14ac:dyDescent="0.25">
      <c r="C313"/>
      <c r="D313"/>
      <c r="E313"/>
      <c r="F313"/>
    </row>
    <row r="314" spans="3:6" x14ac:dyDescent="0.25">
      <c r="C314"/>
      <c r="D314"/>
      <c r="E314"/>
      <c r="F314"/>
    </row>
    <row r="315" spans="3:6" x14ac:dyDescent="0.25">
      <c r="C315"/>
      <c r="D315"/>
      <c r="E315"/>
      <c r="F315"/>
    </row>
    <row r="316" spans="3:6" x14ac:dyDescent="0.25">
      <c r="C316"/>
      <c r="D316"/>
      <c r="E316"/>
      <c r="F316"/>
    </row>
    <row r="317" spans="3:6" x14ac:dyDescent="0.25">
      <c r="C317"/>
      <c r="D317"/>
      <c r="E317"/>
      <c r="F317"/>
    </row>
    <row r="318" spans="3:6" x14ac:dyDescent="0.25">
      <c r="C318"/>
      <c r="D318"/>
      <c r="E318"/>
      <c r="F318"/>
    </row>
    <row r="319" spans="3:6" x14ac:dyDescent="0.25">
      <c r="C319"/>
      <c r="D319"/>
      <c r="E319"/>
      <c r="F319"/>
    </row>
    <row r="320" spans="3:6" x14ac:dyDescent="0.25">
      <c r="C320"/>
      <c r="D320"/>
      <c r="E320"/>
      <c r="F320"/>
    </row>
    <row r="321" spans="3:6" x14ac:dyDescent="0.25">
      <c r="C321"/>
      <c r="D321"/>
      <c r="E321"/>
      <c r="F321"/>
    </row>
    <row r="322" spans="3:6" x14ac:dyDescent="0.25">
      <c r="C322"/>
      <c r="D322"/>
      <c r="E322"/>
      <c r="F322"/>
    </row>
    <row r="323" spans="3:6" x14ac:dyDescent="0.25">
      <c r="C323"/>
      <c r="D323"/>
      <c r="E323"/>
      <c r="F323"/>
    </row>
    <row r="324" spans="3:6" x14ac:dyDescent="0.25">
      <c r="C324"/>
      <c r="D324"/>
      <c r="E324"/>
      <c r="F324"/>
    </row>
    <row r="325" spans="3:6" x14ac:dyDescent="0.25">
      <c r="C325"/>
      <c r="D325"/>
      <c r="E325"/>
      <c r="F325"/>
    </row>
    <row r="326" spans="3:6" x14ac:dyDescent="0.25">
      <c r="C326"/>
      <c r="D326"/>
      <c r="E326"/>
      <c r="F326"/>
    </row>
    <row r="327" spans="3:6" x14ac:dyDescent="0.25">
      <c r="C327"/>
      <c r="D327"/>
      <c r="E327"/>
      <c r="F327"/>
    </row>
    <row r="328" spans="3:6" x14ac:dyDescent="0.25">
      <c r="C328"/>
      <c r="D328"/>
      <c r="E328"/>
      <c r="F328"/>
    </row>
    <row r="329" spans="3:6" x14ac:dyDescent="0.25">
      <c r="C329"/>
      <c r="D329"/>
      <c r="E329"/>
      <c r="F329"/>
    </row>
    <row r="330" spans="3:6" x14ac:dyDescent="0.25">
      <c r="C330"/>
      <c r="D330"/>
      <c r="E330"/>
      <c r="F330"/>
    </row>
    <row r="331" spans="3:6" x14ac:dyDescent="0.25">
      <c r="C331"/>
      <c r="D331"/>
      <c r="E331"/>
      <c r="F331"/>
    </row>
    <row r="332" spans="3:6" x14ac:dyDescent="0.25">
      <c r="C332"/>
      <c r="D332"/>
      <c r="E332"/>
      <c r="F332"/>
    </row>
    <row r="333" spans="3:6" x14ac:dyDescent="0.25">
      <c r="C333"/>
      <c r="D333"/>
      <c r="E333"/>
      <c r="F333"/>
    </row>
    <row r="334" spans="3:6" x14ac:dyDescent="0.25">
      <c r="C334"/>
      <c r="D334"/>
      <c r="E334"/>
      <c r="F334"/>
    </row>
    <row r="335" spans="3:6" x14ac:dyDescent="0.25">
      <c r="C335"/>
      <c r="D335"/>
      <c r="E335"/>
      <c r="F335"/>
    </row>
    <row r="336" spans="3:6" x14ac:dyDescent="0.25">
      <c r="C336"/>
      <c r="D336"/>
      <c r="E336"/>
      <c r="F336"/>
    </row>
    <row r="337" spans="3:6" x14ac:dyDescent="0.25">
      <c r="C337"/>
      <c r="D337"/>
      <c r="E337"/>
      <c r="F337"/>
    </row>
    <row r="338" spans="3:6" x14ac:dyDescent="0.25">
      <c r="C338"/>
      <c r="D338"/>
      <c r="E338"/>
      <c r="F338"/>
    </row>
    <row r="339" spans="3:6" x14ac:dyDescent="0.25">
      <c r="C339"/>
      <c r="D339"/>
      <c r="E339"/>
      <c r="F339"/>
    </row>
    <row r="340" spans="3:6" x14ac:dyDescent="0.25">
      <c r="C340"/>
      <c r="D340"/>
      <c r="E340"/>
      <c r="F340"/>
    </row>
    <row r="341" spans="3:6" x14ac:dyDescent="0.25">
      <c r="C341"/>
      <c r="D341"/>
      <c r="E341"/>
      <c r="F341"/>
    </row>
    <row r="342" spans="3:6" x14ac:dyDescent="0.25">
      <c r="C342"/>
      <c r="D342"/>
      <c r="E342"/>
      <c r="F342"/>
    </row>
    <row r="343" spans="3:6" x14ac:dyDescent="0.25">
      <c r="C343"/>
      <c r="D343"/>
      <c r="E343"/>
      <c r="F343"/>
    </row>
    <row r="344" spans="3:6" x14ac:dyDescent="0.25">
      <c r="C344"/>
      <c r="D344"/>
      <c r="E344"/>
      <c r="F344"/>
    </row>
    <row r="345" spans="3:6" x14ac:dyDescent="0.25">
      <c r="C345"/>
      <c r="D345"/>
      <c r="E345"/>
      <c r="F345"/>
    </row>
    <row r="346" spans="3:6" x14ac:dyDescent="0.25">
      <c r="C346"/>
      <c r="D346"/>
      <c r="E346"/>
      <c r="F346"/>
    </row>
    <row r="347" spans="3:6" x14ac:dyDescent="0.25">
      <c r="C347"/>
      <c r="D347"/>
      <c r="E347"/>
      <c r="F347"/>
    </row>
    <row r="348" spans="3:6" x14ac:dyDescent="0.25">
      <c r="C348"/>
      <c r="D348"/>
      <c r="E348"/>
      <c r="F348"/>
    </row>
    <row r="349" spans="3:6" x14ac:dyDescent="0.25">
      <c r="C349"/>
      <c r="D349"/>
      <c r="E349"/>
      <c r="F349"/>
    </row>
    <row r="350" spans="3:6" x14ac:dyDescent="0.25">
      <c r="C350"/>
      <c r="D350"/>
      <c r="E350"/>
      <c r="F350"/>
    </row>
    <row r="351" spans="3:6" x14ac:dyDescent="0.25">
      <c r="C351"/>
      <c r="D351"/>
      <c r="E351"/>
      <c r="F351"/>
    </row>
    <row r="352" spans="3:6" x14ac:dyDescent="0.25">
      <c r="C352"/>
      <c r="D352"/>
      <c r="E352"/>
      <c r="F352"/>
    </row>
    <row r="353" spans="3:6" x14ac:dyDescent="0.25">
      <c r="C353"/>
      <c r="D353"/>
      <c r="E353"/>
      <c r="F353"/>
    </row>
    <row r="354" spans="3:6" x14ac:dyDescent="0.25">
      <c r="C354"/>
      <c r="D354"/>
      <c r="E354"/>
      <c r="F354"/>
    </row>
    <row r="355" spans="3:6" x14ac:dyDescent="0.25">
      <c r="C355"/>
      <c r="D355"/>
      <c r="E355"/>
      <c r="F355"/>
    </row>
    <row r="356" spans="3:6" x14ac:dyDescent="0.25">
      <c r="C356"/>
      <c r="D356"/>
      <c r="E356"/>
      <c r="F356"/>
    </row>
    <row r="357" spans="3:6" x14ac:dyDescent="0.25">
      <c r="C357"/>
      <c r="D357"/>
      <c r="E357"/>
      <c r="F357"/>
    </row>
    <row r="358" spans="3:6" x14ac:dyDescent="0.25">
      <c r="C358"/>
      <c r="D358"/>
      <c r="E358"/>
      <c r="F358"/>
    </row>
    <row r="359" spans="3:6" x14ac:dyDescent="0.25">
      <c r="C359"/>
      <c r="D359"/>
      <c r="E359"/>
      <c r="F359"/>
    </row>
    <row r="360" spans="3:6" x14ac:dyDescent="0.25">
      <c r="C360"/>
      <c r="D360"/>
      <c r="E360"/>
      <c r="F360"/>
    </row>
    <row r="361" spans="3:6" x14ac:dyDescent="0.25">
      <c r="C361"/>
      <c r="D361"/>
      <c r="E361"/>
      <c r="F361"/>
    </row>
    <row r="362" spans="3:6" x14ac:dyDescent="0.25">
      <c r="C362"/>
      <c r="D362"/>
      <c r="E362"/>
      <c r="F362"/>
    </row>
    <row r="363" spans="3:6" x14ac:dyDescent="0.25">
      <c r="C363"/>
      <c r="D363"/>
      <c r="E363"/>
      <c r="F363"/>
    </row>
    <row r="364" spans="3:6" x14ac:dyDescent="0.25">
      <c r="C364"/>
      <c r="D364"/>
      <c r="E364"/>
      <c r="F364"/>
    </row>
    <row r="365" spans="3:6" x14ac:dyDescent="0.25">
      <c r="C365"/>
      <c r="D365"/>
      <c r="E365"/>
      <c r="F365"/>
    </row>
    <row r="366" spans="3:6" x14ac:dyDescent="0.25">
      <c r="C366"/>
      <c r="D366"/>
      <c r="E366"/>
      <c r="F366"/>
    </row>
    <row r="367" spans="3:6" x14ac:dyDescent="0.25">
      <c r="C367"/>
      <c r="D367"/>
      <c r="E367"/>
      <c r="F367"/>
    </row>
    <row r="368" spans="3:6" x14ac:dyDescent="0.25">
      <c r="C368"/>
      <c r="D368"/>
      <c r="E368"/>
      <c r="F368"/>
    </row>
    <row r="369" spans="3:6" x14ac:dyDescent="0.25">
      <c r="C369"/>
      <c r="D369"/>
      <c r="E369"/>
      <c r="F369"/>
    </row>
    <row r="370" spans="3:6" x14ac:dyDescent="0.25">
      <c r="C370"/>
      <c r="D370"/>
      <c r="E370"/>
      <c r="F370"/>
    </row>
    <row r="371" spans="3:6" x14ac:dyDescent="0.25">
      <c r="C371"/>
      <c r="D371"/>
      <c r="E371"/>
      <c r="F371"/>
    </row>
    <row r="372" spans="3:6" x14ac:dyDescent="0.25">
      <c r="C372"/>
      <c r="D372"/>
      <c r="E372"/>
      <c r="F372"/>
    </row>
    <row r="373" spans="3:6" x14ac:dyDescent="0.25">
      <c r="C373"/>
      <c r="D373"/>
      <c r="E373"/>
      <c r="F373"/>
    </row>
    <row r="374" spans="3:6" x14ac:dyDescent="0.25">
      <c r="C374"/>
      <c r="D374"/>
      <c r="E374"/>
      <c r="F374"/>
    </row>
    <row r="375" spans="3:6" x14ac:dyDescent="0.25">
      <c r="C375"/>
      <c r="D375"/>
      <c r="E375"/>
      <c r="F375"/>
    </row>
    <row r="376" spans="3:6" x14ac:dyDescent="0.25">
      <c r="C376"/>
      <c r="D376"/>
      <c r="E376"/>
      <c r="F376"/>
    </row>
    <row r="377" spans="3:6" x14ac:dyDescent="0.25">
      <c r="C377"/>
      <c r="D377"/>
      <c r="E377"/>
      <c r="F377"/>
    </row>
    <row r="378" spans="3:6" x14ac:dyDescent="0.25">
      <c r="C378"/>
      <c r="D378"/>
      <c r="E378"/>
      <c r="F378"/>
    </row>
    <row r="379" spans="3:6" x14ac:dyDescent="0.25">
      <c r="C379"/>
      <c r="D379"/>
      <c r="E379"/>
      <c r="F379"/>
    </row>
    <row r="380" spans="3:6" x14ac:dyDescent="0.25">
      <c r="C380"/>
      <c r="D380"/>
      <c r="E380"/>
      <c r="F380"/>
    </row>
    <row r="381" spans="3:6" x14ac:dyDescent="0.25">
      <c r="C381"/>
      <c r="D381"/>
      <c r="E381"/>
      <c r="F381"/>
    </row>
    <row r="382" spans="3:6" x14ac:dyDescent="0.25">
      <c r="C382"/>
      <c r="D382"/>
      <c r="E382"/>
      <c r="F382"/>
    </row>
    <row r="383" spans="3:6" x14ac:dyDescent="0.25">
      <c r="C383"/>
      <c r="D383"/>
      <c r="E383"/>
      <c r="F383"/>
    </row>
    <row r="384" spans="3:6" x14ac:dyDescent="0.25">
      <c r="C384"/>
      <c r="D384"/>
      <c r="E384"/>
      <c r="F384"/>
    </row>
    <row r="385" spans="3:6" x14ac:dyDescent="0.25">
      <c r="C385"/>
      <c r="D385"/>
      <c r="E385"/>
      <c r="F385"/>
    </row>
    <row r="386" spans="3:6" x14ac:dyDescent="0.25">
      <c r="C386"/>
      <c r="D386"/>
      <c r="E386"/>
      <c r="F386"/>
    </row>
    <row r="387" spans="3:6" x14ac:dyDescent="0.25">
      <c r="C387"/>
      <c r="D387"/>
      <c r="E387"/>
      <c r="F387"/>
    </row>
    <row r="388" spans="3:6" x14ac:dyDescent="0.25">
      <c r="C388"/>
      <c r="D388"/>
      <c r="E388"/>
      <c r="F388"/>
    </row>
    <row r="389" spans="3:6" x14ac:dyDescent="0.25">
      <c r="C389"/>
      <c r="D389"/>
      <c r="E389"/>
      <c r="F389"/>
    </row>
    <row r="390" spans="3:6" x14ac:dyDescent="0.25">
      <c r="C390"/>
      <c r="D390"/>
      <c r="E390"/>
      <c r="F390"/>
    </row>
    <row r="391" spans="3:6" x14ac:dyDescent="0.25">
      <c r="C391"/>
      <c r="D391"/>
      <c r="E391"/>
      <c r="F391"/>
    </row>
    <row r="392" spans="3:6" x14ac:dyDescent="0.25">
      <c r="C392"/>
      <c r="D392"/>
      <c r="E392"/>
      <c r="F392"/>
    </row>
    <row r="393" spans="3:6" x14ac:dyDescent="0.25">
      <c r="C393"/>
      <c r="D393"/>
      <c r="E393"/>
      <c r="F393"/>
    </row>
    <row r="394" spans="3:6" x14ac:dyDescent="0.25">
      <c r="C394"/>
      <c r="D394"/>
      <c r="E394"/>
      <c r="F394"/>
    </row>
    <row r="395" spans="3:6" x14ac:dyDescent="0.25">
      <c r="C395"/>
      <c r="D395"/>
      <c r="E395"/>
      <c r="F395"/>
    </row>
    <row r="396" spans="3:6" x14ac:dyDescent="0.25">
      <c r="C396"/>
      <c r="D396"/>
      <c r="E396"/>
      <c r="F396"/>
    </row>
    <row r="397" spans="3:6" x14ac:dyDescent="0.25">
      <c r="C397"/>
      <c r="D397"/>
      <c r="E397"/>
      <c r="F397"/>
    </row>
    <row r="398" spans="3:6" x14ac:dyDescent="0.25">
      <c r="C398"/>
      <c r="D398"/>
      <c r="E398"/>
      <c r="F398"/>
    </row>
    <row r="399" spans="3:6" x14ac:dyDescent="0.25">
      <c r="C399"/>
      <c r="D399"/>
      <c r="E399"/>
      <c r="F399"/>
    </row>
    <row r="400" spans="3:6" x14ac:dyDescent="0.25">
      <c r="C400"/>
      <c r="D400"/>
      <c r="E400"/>
      <c r="F400"/>
    </row>
    <row r="401" spans="3:6" x14ac:dyDescent="0.25">
      <c r="C401"/>
      <c r="D401"/>
      <c r="E401"/>
      <c r="F401"/>
    </row>
    <row r="402" spans="3:6" x14ac:dyDescent="0.25">
      <c r="C402"/>
      <c r="D402"/>
      <c r="E402"/>
      <c r="F402"/>
    </row>
    <row r="403" spans="3:6" x14ac:dyDescent="0.25">
      <c r="C403"/>
      <c r="D403"/>
      <c r="E403"/>
      <c r="F403"/>
    </row>
    <row r="404" spans="3:6" x14ac:dyDescent="0.25">
      <c r="C404"/>
      <c r="D404"/>
      <c r="E404"/>
      <c r="F404"/>
    </row>
    <row r="405" spans="3:6" x14ac:dyDescent="0.25">
      <c r="C405"/>
      <c r="D405"/>
      <c r="E405"/>
      <c r="F405"/>
    </row>
    <row r="406" spans="3:6" x14ac:dyDescent="0.25">
      <c r="C406"/>
      <c r="D406"/>
      <c r="E406"/>
      <c r="F406"/>
    </row>
    <row r="407" spans="3:6" x14ac:dyDescent="0.25">
      <c r="C407"/>
      <c r="D407"/>
      <c r="E407"/>
      <c r="F407"/>
    </row>
    <row r="408" spans="3:6" x14ac:dyDescent="0.25">
      <c r="C408"/>
      <c r="D408"/>
      <c r="E408"/>
      <c r="F408"/>
    </row>
    <row r="409" spans="3:6" x14ac:dyDescent="0.25">
      <c r="C409"/>
      <c r="D409"/>
      <c r="E409"/>
      <c r="F409"/>
    </row>
    <row r="410" spans="3:6" x14ac:dyDescent="0.25">
      <c r="C410"/>
      <c r="D410"/>
      <c r="E410"/>
      <c r="F410"/>
    </row>
    <row r="411" spans="3:6" x14ac:dyDescent="0.25">
      <c r="C411"/>
      <c r="D411"/>
      <c r="E411"/>
      <c r="F411"/>
    </row>
    <row r="412" spans="3:6" x14ac:dyDescent="0.25">
      <c r="C412"/>
      <c r="D412"/>
      <c r="E412"/>
      <c r="F412"/>
    </row>
    <row r="413" spans="3:6" x14ac:dyDescent="0.25">
      <c r="C413"/>
      <c r="D413"/>
      <c r="E413"/>
      <c r="F413"/>
    </row>
    <row r="414" spans="3:6" x14ac:dyDescent="0.25">
      <c r="C414"/>
      <c r="D414"/>
      <c r="E414"/>
      <c r="F414"/>
    </row>
    <row r="415" spans="3:6" x14ac:dyDescent="0.25">
      <c r="C415"/>
      <c r="D415"/>
      <c r="E415"/>
      <c r="F415"/>
    </row>
    <row r="416" spans="3:6" x14ac:dyDescent="0.25">
      <c r="C416"/>
      <c r="D416"/>
      <c r="E416"/>
      <c r="F416"/>
    </row>
    <row r="417" spans="3:6" x14ac:dyDescent="0.25">
      <c r="C417"/>
      <c r="D417"/>
      <c r="E417"/>
      <c r="F417"/>
    </row>
    <row r="418" spans="3:6" x14ac:dyDescent="0.25">
      <c r="C418"/>
      <c r="D418"/>
      <c r="E418"/>
      <c r="F418"/>
    </row>
    <row r="419" spans="3:6" x14ac:dyDescent="0.25">
      <c r="C419"/>
      <c r="D419"/>
      <c r="E419"/>
      <c r="F419"/>
    </row>
    <row r="420" spans="3:6" x14ac:dyDescent="0.25">
      <c r="C420"/>
      <c r="D420"/>
      <c r="E420"/>
      <c r="F420"/>
    </row>
    <row r="421" spans="3:6" x14ac:dyDescent="0.25">
      <c r="C421"/>
      <c r="D421"/>
      <c r="E421"/>
      <c r="F421"/>
    </row>
    <row r="422" spans="3:6" x14ac:dyDescent="0.25">
      <c r="C422"/>
      <c r="D422"/>
      <c r="E422"/>
      <c r="F422"/>
    </row>
    <row r="423" spans="3:6" x14ac:dyDescent="0.25">
      <c r="C423"/>
      <c r="D423"/>
      <c r="E423"/>
      <c r="F423"/>
    </row>
    <row r="424" spans="3:6" x14ac:dyDescent="0.25">
      <c r="C424"/>
      <c r="D424"/>
      <c r="E424"/>
      <c r="F424"/>
    </row>
    <row r="425" spans="3:6" x14ac:dyDescent="0.25">
      <c r="C425"/>
      <c r="D425"/>
      <c r="E425"/>
      <c r="F425"/>
    </row>
    <row r="426" spans="3:6" x14ac:dyDescent="0.25">
      <c r="C426"/>
      <c r="D426"/>
      <c r="E426"/>
      <c r="F426"/>
    </row>
    <row r="427" spans="3:6" x14ac:dyDescent="0.25">
      <c r="C427"/>
      <c r="D427"/>
      <c r="E427"/>
      <c r="F427"/>
    </row>
    <row r="428" spans="3:6" x14ac:dyDescent="0.25">
      <c r="C428"/>
      <c r="D428"/>
      <c r="E428"/>
      <c r="F428"/>
    </row>
    <row r="429" spans="3:6" x14ac:dyDescent="0.25">
      <c r="C429"/>
      <c r="D429"/>
      <c r="E429"/>
      <c r="F429"/>
    </row>
    <row r="430" spans="3:6" x14ac:dyDescent="0.25">
      <c r="C430"/>
      <c r="D430"/>
      <c r="E430"/>
      <c r="F430"/>
    </row>
    <row r="431" spans="3:6" x14ac:dyDescent="0.25">
      <c r="C431"/>
      <c r="D431"/>
      <c r="E431"/>
      <c r="F431"/>
    </row>
    <row r="432" spans="3:6" x14ac:dyDescent="0.25">
      <c r="C432"/>
      <c r="D432"/>
      <c r="E432"/>
      <c r="F432"/>
    </row>
    <row r="433" spans="3:6" x14ac:dyDescent="0.25">
      <c r="C433"/>
      <c r="D433"/>
      <c r="E433"/>
      <c r="F433"/>
    </row>
    <row r="434" spans="3:6" x14ac:dyDescent="0.25">
      <c r="C434"/>
      <c r="D434"/>
      <c r="E434"/>
      <c r="F434"/>
    </row>
    <row r="435" spans="3:6" x14ac:dyDescent="0.25">
      <c r="C435"/>
      <c r="D435"/>
      <c r="E435"/>
      <c r="F435"/>
    </row>
    <row r="436" spans="3:6" x14ac:dyDescent="0.25">
      <c r="C436"/>
      <c r="D436"/>
      <c r="E436"/>
      <c r="F436"/>
    </row>
    <row r="437" spans="3:6" x14ac:dyDescent="0.25">
      <c r="C437"/>
      <c r="D437"/>
      <c r="E437"/>
      <c r="F437"/>
    </row>
    <row r="438" spans="3:6" x14ac:dyDescent="0.25">
      <c r="C438"/>
      <c r="D438"/>
      <c r="E438"/>
      <c r="F438"/>
    </row>
    <row r="439" spans="3:6" x14ac:dyDescent="0.25">
      <c r="C439"/>
      <c r="D439"/>
      <c r="E439"/>
      <c r="F439"/>
    </row>
    <row r="440" spans="3:6" x14ac:dyDescent="0.25">
      <c r="C440"/>
      <c r="D440"/>
      <c r="E440"/>
      <c r="F440"/>
    </row>
    <row r="441" spans="3:6" x14ac:dyDescent="0.25">
      <c r="C441"/>
      <c r="D441"/>
      <c r="E441"/>
      <c r="F441"/>
    </row>
    <row r="442" spans="3:6" x14ac:dyDescent="0.25">
      <c r="C442"/>
      <c r="D442"/>
      <c r="E442"/>
      <c r="F442"/>
    </row>
    <row r="443" spans="3:6" x14ac:dyDescent="0.25">
      <c r="C443"/>
      <c r="D443"/>
      <c r="E443"/>
      <c r="F443"/>
    </row>
    <row r="444" spans="3:6" x14ac:dyDescent="0.25">
      <c r="C444"/>
      <c r="D444"/>
      <c r="E444"/>
      <c r="F444"/>
    </row>
    <row r="445" spans="3:6" x14ac:dyDescent="0.25">
      <c r="C445"/>
      <c r="D445"/>
      <c r="E445"/>
      <c r="F445"/>
    </row>
    <row r="446" spans="3:6" x14ac:dyDescent="0.25">
      <c r="C446"/>
      <c r="D446"/>
      <c r="E446"/>
      <c r="F446"/>
    </row>
    <row r="447" spans="3:6" x14ac:dyDescent="0.25">
      <c r="C447"/>
      <c r="D447"/>
      <c r="E447"/>
      <c r="F447"/>
    </row>
    <row r="448" spans="3:6" x14ac:dyDescent="0.25">
      <c r="C448"/>
      <c r="D448"/>
      <c r="E448"/>
      <c r="F448"/>
    </row>
    <row r="449" spans="3:6" x14ac:dyDescent="0.25">
      <c r="C449"/>
      <c r="D449"/>
      <c r="E449"/>
      <c r="F449"/>
    </row>
    <row r="450" spans="3:6" x14ac:dyDescent="0.25">
      <c r="C450"/>
      <c r="D450"/>
      <c r="E450"/>
      <c r="F450"/>
    </row>
    <row r="451" spans="3:6" x14ac:dyDescent="0.25">
      <c r="C451"/>
      <c r="D451"/>
      <c r="E451"/>
      <c r="F451"/>
    </row>
    <row r="452" spans="3:6" x14ac:dyDescent="0.25">
      <c r="C452"/>
      <c r="D452"/>
      <c r="E452"/>
      <c r="F452"/>
    </row>
    <row r="453" spans="3:6" x14ac:dyDescent="0.25">
      <c r="C453"/>
      <c r="D453"/>
      <c r="E453"/>
      <c r="F453"/>
    </row>
    <row r="454" spans="3:6" x14ac:dyDescent="0.25">
      <c r="C454"/>
      <c r="D454"/>
      <c r="E454"/>
      <c r="F454"/>
    </row>
    <row r="455" spans="3:6" x14ac:dyDescent="0.25">
      <c r="C455"/>
      <c r="D455"/>
      <c r="E455"/>
      <c r="F455"/>
    </row>
    <row r="456" spans="3:6" x14ac:dyDescent="0.25">
      <c r="C456"/>
      <c r="D456"/>
      <c r="E456"/>
      <c r="F456"/>
    </row>
    <row r="457" spans="3:6" x14ac:dyDescent="0.25">
      <c r="C457"/>
      <c r="D457"/>
      <c r="E457"/>
      <c r="F457"/>
    </row>
    <row r="458" spans="3:6" x14ac:dyDescent="0.25">
      <c r="C458"/>
      <c r="D458"/>
      <c r="E458"/>
      <c r="F458"/>
    </row>
    <row r="459" spans="3:6" x14ac:dyDescent="0.25">
      <c r="C459"/>
      <c r="D459"/>
      <c r="E459"/>
      <c r="F459"/>
    </row>
    <row r="460" spans="3:6" x14ac:dyDescent="0.25">
      <c r="C460"/>
      <c r="D460"/>
      <c r="E460"/>
      <c r="F460"/>
    </row>
    <row r="461" spans="3:6" x14ac:dyDescent="0.25">
      <c r="C461"/>
      <c r="D461"/>
      <c r="E461"/>
      <c r="F461"/>
    </row>
    <row r="462" spans="3:6" x14ac:dyDescent="0.25">
      <c r="C462"/>
      <c r="D462"/>
      <c r="E462"/>
      <c r="F462"/>
    </row>
    <row r="463" spans="3:6" x14ac:dyDescent="0.25">
      <c r="C463"/>
      <c r="D463"/>
      <c r="E463"/>
      <c r="F463"/>
    </row>
    <row r="464" spans="3:6" x14ac:dyDescent="0.25">
      <c r="C464"/>
      <c r="D464"/>
      <c r="E464"/>
      <c r="F464"/>
    </row>
    <row r="465" spans="3:6" x14ac:dyDescent="0.25">
      <c r="C465"/>
      <c r="D465"/>
      <c r="E465"/>
      <c r="F465"/>
    </row>
    <row r="466" spans="3:6" x14ac:dyDescent="0.25">
      <c r="C466"/>
      <c r="D466"/>
      <c r="E466"/>
      <c r="F466"/>
    </row>
    <row r="467" spans="3:6" x14ac:dyDescent="0.25">
      <c r="C467"/>
      <c r="D467"/>
      <c r="E467"/>
      <c r="F467"/>
    </row>
    <row r="468" spans="3:6" x14ac:dyDescent="0.25">
      <c r="C468"/>
      <c r="D468"/>
      <c r="E468"/>
      <c r="F468"/>
    </row>
    <row r="469" spans="3:6" x14ac:dyDescent="0.25">
      <c r="C469"/>
      <c r="D469"/>
      <c r="E469"/>
      <c r="F469"/>
    </row>
    <row r="470" spans="3:6" x14ac:dyDescent="0.25">
      <c r="C470"/>
      <c r="D470"/>
      <c r="E470"/>
      <c r="F470"/>
    </row>
    <row r="471" spans="3:6" x14ac:dyDescent="0.25">
      <c r="C471"/>
      <c r="D471"/>
      <c r="E471"/>
      <c r="F471"/>
    </row>
    <row r="472" spans="3:6" x14ac:dyDescent="0.25">
      <c r="C472"/>
      <c r="D472"/>
      <c r="E472"/>
      <c r="F472"/>
    </row>
    <row r="473" spans="3:6" x14ac:dyDescent="0.25">
      <c r="C473"/>
      <c r="D473"/>
      <c r="E473"/>
      <c r="F473"/>
    </row>
    <row r="474" spans="3:6" x14ac:dyDescent="0.25">
      <c r="C474"/>
      <c r="D474"/>
      <c r="E474"/>
      <c r="F474"/>
    </row>
    <row r="475" spans="3:6" x14ac:dyDescent="0.25">
      <c r="C475"/>
      <c r="D475"/>
      <c r="E475"/>
      <c r="F475"/>
    </row>
    <row r="476" spans="3:6" x14ac:dyDescent="0.25">
      <c r="C476"/>
      <c r="D476"/>
      <c r="E476"/>
      <c r="F476"/>
    </row>
    <row r="477" spans="3:6" x14ac:dyDescent="0.25">
      <c r="C477"/>
      <c r="D477"/>
      <c r="E477"/>
      <c r="F477"/>
    </row>
    <row r="478" spans="3:6" x14ac:dyDescent="0.25">
      <c r="C478"/>
      <c r="D478"/>
      <c r="E478"/>
      <c r="F478"/>
    </row>
    <row r="479" spans="3:6" x14ac:dyDescent="0.25">
      <c r="C479"/>
      <c r="D479"/>
      <c r="E479"/>
      <c r="F479"/>
    </row>
    <row r="480" spans="3:6" x14ac:dyDescent="0.25">
      <c r="C480"/>
      <c r="D480"/>
      <c r="E480"/>
      <c r="F480"/>
    </row>
    <row r="481" spans="3:6" x14ac:dyDescent="0.25">
      <c r="C481"/>
      <c r="D481"/>
      <c r="E481"/>
      <c r="F481"/>
    </row>
    <row r="482" spans="3:6" x14ac:dyDescent="0.25">
      <c r="C482"/>
      <c r="D482"/>
      <c r="E482"/>
      <c r="F482"/>
    </row>
    <row r="483" spans="3:6" x14ac:dyDescent="0.25">
      <c r="C483"/>
      <c r="D483"/>
      <c r="E483"/>
      <c r="F483"/>
    </row>
    <row r="484" spans="3:6" x14ac:dyDescent="0.25">
      <c r="C484"/>
      <c r="D484"/>
      <c r="E484"/>
      <c r="F484"/>
    </row>
    <row r="485" spans="3:6" x14ac:dyDescent="0.25">
      <c r="C485"/>
      <c r="D485"/>
      <c r="E485"/>
      <c r="F485"/>
    </row>
    <row r="486" spans="3:6" x14ac:dyDescent="0.25">
      <c r="C486"/>
      <c r="D486"/>
      <c r="E486"/>
      <c r="F486"/>
    </row>
    <row r="487" spans="3:6" x14ac:dyDescent="0.25">
      <c r="C487"/>
      <c r="D487"/>
      <c r="E487"/>
      <c r="F487"/>
    </row>
    <row r="488" spans="3:6" x14ac:dyDescent="0.25">
      <c r="C488"/>
      <c r="D488"/>
      <c r="E488"/>
      <c r="F488"/>
    </row>
    <row r="489" spans="3:6" x14ac:dyDescent="0.25">
      <c r="C489"/>
      <c r="D489"/>
      <c r="E489"/>
      <c r="F489"/>
    </row>
    <row r="490" spans="3:6" x14ac:dyDescent="0.25">
      <c r="C490"/>
      <c r="D490"/>
      <c r="E490"/>
      <c r="F490"/>
    </row>
    <row r="491" spans="3:6" x14ac:dyDescent="0.25">
      <c r="C491"/>
      <c r="D491"/>
      <c r="E491"/>
      <c r="F491"/>
    </row>
    <row r="492" spans="3:6" x14ac:dyDescent="0.25">
      <c r="C492"/>
      <c r="D492"/>
      <c r="E492"/>
      <c r="F492"/>
    </row>
    <row r="493" spans="3:6" x14ac:dyDescent="0.25">
      <c r="C493"/>
      <c r="D493"/>
      <c r="E493"/>
      <c r="F493"/>
    </row>
    <row r="494" spans="3:6" x14ac:dyDescent="0.25">
      <c r="C494"/>
      <c r="D494"/>
      <c r="E494"/>
      <c r="F494"/>
    </row>
    <row r="495" spans="3:6" x14ac:dyDescent="0.25">
      <c r="C495"/>
      <c r="D495"/>
      <c r="E495"/>
      <c r="F495"/>
    </row>
    <row r="496" spans="3:6" x14ac:dyDescent="0.25">
      <c r="C496"/>
      <c r="D496"/>
      <c r="E496"/>
      <c r="F496"/>
    </row>
    <row r="497" spans="3:6" x14ac:dyDescent="0.25">
      <c r="C497"/>
      <c r="D497"/>
      <c r="E497"/>
      <c r="F497"/>
    </row>
    <row r="498" spans="3:6" x14ac:dyDescent="0.25">
      <c r="C498"/>
      <c r="D498"/>
      <c r="E498"/>
      <c r="F498"/>
    </row>
    <row r="499" spans="3:6" x14ac:dyDescent="0.25">
      <c r="C499"/>
      <c r="D499"/>
      <c r="E499"/>
      <c r="F499"/>
    </row>
    <row r="500" spans="3:6" x14ac:dyDescent="0.25">
      <c r="C500"/>
      <c r="D500"/>
      <c r="E500"/>
      <c r="F500"/>
    </row>
    <row r="501" spans="3:6" x14ac:dyDescent="0.25">
      <c r="C501"/>
      <c r="D501"/>
      <c r="E501"/>
      <c r="F501"/>
    </row>
    <row r="502" spans="3:6" x14ac:dyDescent="0.25">
      <c r="C502"/>
      <c r="D502"/>
      <c r="E502"/>
      <c r="F502"/>
    </row>
    <row r="503" spans="3:6" x14ac:dyDescent="0.25">
      <c r="C503"/>
      <c r="D503"/>
      <c r="E503"/>
      <c r="F503"/>
    </row>
    <row r="504" spans="3:6" x14ac:dyDescent="0.25">
      <c r="C504"/>
      <c r="D504"/>
      <c r="E504"/>
      <c r="F504"/>
    </row>
    <row r="505" spans="3:6" x14ac:dyDescent="0.25">
      <c r="C505"/>
      <c r="D505"/>
      <c r="E505"/>
      <c r="F505"/>
    </row>
    <row r="506" spans="3:6" x14ac:dyDescent="0.25">
      <c r="C506"/>
      <c r="D506"/>
      <c r="E506"/>
      <c r="F506"/>
    </row>
    <row r="507" spans="3:6" x14ac:dyDescent="0.25">
      <c r="C507"/>
      <c r="D507"/>
      <c r="E507"/>
      <c r="F507"/>
    </row>
    <row r="508" spans="3:6" x14ac:dyDescent="0.25">
      <c r="C508"/>
      <c r="D508"/>
      <c r="E508"/>
      <c r="F508"/>
    </row>
    <row r="509" spans="3:6" x14ac:dyDescent="0.25">
      <c r="C509"/>
      <c r="D509"/>
      <c r="E509"/>
      <c r="F509"/>
    </row>
    <row r="510" spans="3:6" x14ac:dyDescent="0.25">
      <c r="C510"/>
      <c r="D510"/>
      <c r="E510"/>
      <c r="F510"/>
    </row>
    <row r="511" spans="3:6" x14ac:dyDescent="0.25">
      <c r="C511"/>
      <c r="D511"/>
      <c r="E511"/>
      <c r="F511"/>
    </row>
    <row r="512" spans="3:6" x14ac:dyDescent="0.25">
      <c r="C512"/>
      <c r="D512"/>
      <c r="E512"/>
      <c r="F512"/>
    </row>
    <row r="513" spans="3:6" x14ac:dyDescent="0.25">
      <c r="C513"/>
      <c r="D513"/>
      <c r="E513"/>
      <c r="F513"/>
    </row>
    <row r="514" spans="3:6" x14ac:dyDescent="0.25">
      <c r="C514"/>
      <c r="D514"/>
      <c r="E514"/>
      <c r="F514"/>
    </row>
    <row r="515" spans="3:6" x14ac:dyDescent="0.25">
      <c r="C515"/>
      <c r="D515"/>
      <c r="E515"/>
      <c r="F515"/>
    </row>
    <row r="516" spans="3:6" x14ac:dyDescent="0.25">
      <c r="C516"/>
      <c r="D516"/>
      <c r="E516"/>
      <c r="F516"/>
    </row>
    <row r="517" spans="3:6" x14ac:dyDescent="0.25">
      <c r="C517"/>
      <c r="D517"/>
      <c r="E517"/>
      <c r="F517"/>
    </row>
    <row r="518" spans="3:6" x14ac:dyDescent="0.25">
      <c r="C518"/>
      <c r="D518"/>
      <c r="E518"/>
      <c r="F518"/>
    </row>
    <row r="519" spans="3:6" x14ac:dyDescent="0.25">
      <c r="C519"/>
      <c r="D519"/>
      <c r="E519"/>
      <c r="F519"/>
    </row>
    <row r="520" spans="3:6" x14ac:dyDescent="0.25">
      <c r="C520"/>
      <c r="D520"/>
      <c r="E520"/>
      <c r="F520"/>
    </row>
    <row r="521" spans="3:6" x14ac:dyDescent="0.25">
      <c r="C521"/>
      <c r="D521"/>
      <c r="E521"/>
      <c r="F521"/>
    </row>
    <row r="522" spans="3:6" x14ac:dyDescent="0.25">
      <c r="C522"/>
      <c r="D522"/>
      <c r="E522"/>
      <c r="F522"/>
    </row>
    <row r="523" spans="3:6" x14ac:dyDescent="0.25">
      <c r="C523"/>
      <c r="D523"/>
      <c r="E523"/>
      <c r="F523"/>
    </row>
    <row r="524" spans="3:6" x14ac:dyDescent="0.25">
      <c r="C524"/>
      <c r="D524"/>
      <c r="E524"/>
      <c r="F524"/>
    </row>
    <row r="525" spans="3:6" x14ac:dyDescent="0.25">
      <c r="C525"/>
      <c r="D525"/>
      <c r="E525"/>
      <c r="F525"/>
    </row>
    <row r="526" spans="3:6" x14ac:dyDescent="0.25">
      <c r="C526"/>
      <c r="D526"/>
      <c r="E526"/>
      <c r="F526"/>
    </row>
    <row r="527" spans="3:6" x14ac:dyDescent="0.25">
      <c r="C527"/>
      <c r="D527"/>
      <c r="E527"/>
      <c r="F527"/>
    </row>
    <row r="528" spans="3:6" x14ac:dyDescent="0.25">
      <c r="C528"/>
      <c r="D528"/>
      <c r="E528"/>
      <c r="F528"/>
    </row>
    <row r="529" spans="3:6" x14ac:dyDescent="0.25">
      <c r="C529"/>
      <c r="D529"/>
      <c r="E529"/>
      <c r="F529"/>
    </row>
    <row r="530" spans="3:6" x14ac:dyDescent="0.25">
      <c r="C530"/>
      <c r="D530"/>
      <c r="E530"/>
      <c r="F530"/>
    </row>
    <row r="531" spans="3:6" x14ac:dyDescent="0.25">
      <c r="C531"/>
      <c r="D531"/>
      <c r="E531"/>
      <c r="F531"/>
    </row>
    <row r="532" spans="3:6" x14ac:dyDescent="0.25">
      <c r="C532"/>
      <c r="D532"/>
      <c r="E532"/>
      <c r="F532"/>
    </row>
    <row r="533" spans="3:6" x14ac:dyDescent="0.25">
      <c r="C533"/>
      <c r="D533"/>
      <c r="E533"/>
      <c r="F533"/>
    </row>
    <row r="534" spans="3:6" x14ac:dyDescent="0.25">
      <c r="C534"/>
      <c r="D534"/>
      <c r="E534"/>
      <c r="F534"/>
    </row>
    <row r="535" spans="3:6" x14ac:dyDescent="0.25">
      <c r="C535"/>
      <c r="D535"/>
      <c r="E535"/>
      <c r="F535"/>
    </row>
    <row r="536" spans="3:6" x14ac:dyDescent="0.25">
      <c r="C536"/>
      <c r="D536"/>
      <c r="E536"/>
      <c r="F536"/>
    </row>
    <row r="537" spans="3:6" x14ac:dyDescent="0.25">
      <c r="C537"/>
      <c r="D537"/>
      <c r="E537"/>
      <c r="F537"/>
    </row>
    <row r="538" spans="3:6" x14ac:dyDescent="0.25">
      <c r="C538"/>
      <c r="D538"/>
      <c r="E538"/>
      <c r="F538"/>
    </row>
    <row r="539" spans="3:6" x14ac:dyDescent="0.25">
      <c r="C539"/>
      <c r="D539"/>
      <c r="E539"/>
      <c r="F539"/>
    </row>
    <row r="540" spans="3:6" x14ac:dyDescent="0.25">
      <c r="C540"/>
      <c r="D540"/>
      <c r="E540"/>
      <c r="F540"/>
    </row>
    <row r="541" spans="3:6" x14ac:dyDescent="0.25">
      <c r="C541"/>
      <c r="D541"/>
      <c r="E541"/>
      <c r="F541"/>
    </row>
    <row r="542" spans="3:6" x14ac:dyDescent="0.25">
      <c r="C542"/>
      <c r="D542"/>
      <c r="E542"/>
      <c r="F542"/>
    </row>
    <row r="543" spans="3:6" x14ac:dyDescent="0.25">
      <c r="C543"/>
      <c r="D543"/>
      <c r="E543"/>
      <c r="F543"/>
    </row>
    <row r="544" spans="3:6" x14ac:dyDescent="0.25">
      <c r="C544"/>
      <c r="D544"/>
      <c r="E544"/>
      <c r="F544"/>
    </row>
    <row r="545" spans="3:6" x14ac:dyDescent="0.25">
      <c r="C545"/>
      <c r="D545"/>
      <c r="E545"/>
      <c r="F545"/>
    </row>
    <row r="546" spans="3:6" x14ac:dyDescent="0.25">
      <c r="C546"/>
      <c r="D546"/>
      <c r="E546"/>
      <c r="F546"/>
    </row>
    <row r="547" spans="3:6" x14ac:dyDescent="0.25">
      <c r="C547"/>
      <c r="D547"/>
      <c r="E547"/>
      <c r="F547"/>
    </row>
    <row r="548" spans="3:6" x14ac:dyDescent="0.25">
      <c r="C548"/>
      <c r="D548"/>
      <c r="E548"/>
      <c r="F548"/>
    </row>
    <row r="549" spans="3:6" x14ac:dyDescent="0.25">
      <c r="C549"/>
      <c r="D549"/>
      <c r="E549"/>
      <c r="F549"/>
    </row>
    <row r="550" spans="3:6" x14ac:dyDescent="0.25">
      <c r="C550"/>
      <c r="D550"/>
      <c r="E550"/>
      <c r="F550"/>
    </row>
    <row r="551" spans="3:6" x14ac:dyDescent="0.25">
      <c r="C551"/>
      <c r="D551"/>
      <c r="E551"/>
      <c r="F551"/>
    </row>
    <row r="552" spans="3:6" x14ac:dyDescent="0.25">
      <c r="C552"/>
      <c r="D552"/>
      <c r="E552"/>
      <c r="F552"/>
    </row>
    <row r="553" spans="3:6" x14ac:dyDescent="0.25">
      <c r="C553"/>
      <c r="D553"/>
      <c r="E553"/>
      <c r="F553"/>
    </row>
    <row r="554" spans="3:6" x14ac:dyDescent="0.25">
      <c r="C554"/>
      <c r="D554"/>
      <c r="E554"/>
      <c r="F554"/>
    </row>
    <row r="555" spans="3:6" x14ac:dyDescent="0.25">
      <c r="C555"/>
      <c r="D555"/>
      <c r="E555"/>
      <c r="F555"/>
    </row>
    <row r="556" spans="3:6" x14ac:dyDescent="0.25">
      <c r="C556"/>
      <c r="D556"/>
      <c r="E556"/>
      <c r="F556"/>
    </row>
    <row r="557" spans="3:6" x14ac:dyDescent="0.25">
      <c r="C557"/>
      <c r="D557"/>
      <c r="E557"/>
      <c r="F557"/>
    </row>
    <row r="558" spans="3:6" x14ac:dyDescent="0.25">
      <c r="C558"/>
      <c r="D558"/>
      <c r="E558"/>
      <c r="F558"/>
    </row>
    <row r="559" spans="3:6" x14ac:dyDescent="0.25">
      <c r="C559"/>
      <c r="D559"/>
      <c r="E559"/>
      <c r="F559"/>
    </row>
    <row r="560" spans="3:6" x14ac:dyDescent="0.25">
      <c r="C560"/>
      <c r="D560"/>
      <c r="E560"/>
      <c r="F560"/>
    </row>
    <row r="561" spans="3:6" x14ac:dyDescent="0.25">
      <c r="C561"/>
      <c r="D561"/>
      <c r="E561"/>
      <c r="F561"/>
    </row>
    <row r="562" spans="3:6" x14ac:dyDescent="0.25">
      <c r="C562"/>
      <c r="D562"/>
      <c r="E562"/>
      <c r="F562"/>
    </row>
    <row r="563" spans="3:6" x14ac:dyDescent="0.25">
      <c r="C563"/>
      <c r="D563"/>
      <c r="E563"/>
      <c r="F563"/>
    </row>
    <row r="564" spans="3:6" x14ac:dyDescent="0.25">
      <c r="C564"/>
      <c r="D564"/>
      <c r="E564"/>
      <c r="F564"/>
    </row>
    <row r="565" spans="3:6" x14ac:dyDescent="0.25">
      <c r="C565"/>
      <c r="D565"/>
      <c r="E565"/>
      <c r="F565"/>
    </row>
    <row r="566" spans="3:6" x14ac:dyDescent="0.25">
      <c r="C566"/>
      <c r="D566"/>
      <c r="E566"/>
      <c r="F566"/>
    </row>
    <row r="567" spans="3:6" x14ac:dyDescent="0.25">
      <c r="C567"/>
      <c r="D567"/>
      <c r="E567"/>
      <c r="F567"/>
    </row>
    <row r="568" spans="3:6" x14ac:dyDescent="0.25">
      <c r="C568"/>
      <c r="D568"/>
      <c r="E568"/>
      <c r="F568"/>
    </row>
    <row r="569" spans="3:6" x14ac:dyDescent="0.25">
      <c r="C569"/>
      <c r="D569"/>
      <c r="E569"/>
      <c r="F569"/>
    </row>
    <row r="570" spans="3:6" x14ac:dyDescent="0.25">
      <c r="C570"/>
      <c r="D570"/>
      <c r="E570"/>
      <c r="F570"/>
    </row>
    <row r="571" spans="3:6" x14ac:dyDescent="0.25">
      <c r="C571"/>
      <c r="D571"/>
      <c r="E571"/>
      <c r="F571"/>
    </row>
    <row r="572" spans="3:6" x14ac:dyDescent="0.25">
      <c r="C572"/>
      <c r="D572"/>
      <c r="E572"/>
      <c r="F572"/>
    </row>
    <row r="573" spans="3:6" x14ac:dyDescent="0.25">
      <c r="C573"/>
      <c r="D573"/>
      <c r="E573"/>
      <c r="F573"/>
    </row>
    <row r="574" spans="3:6" x14ac:dyDescent="0.25">
      <c r="C574"/>
      <c r="D574"/>
      <c r="E574"/>
      <c r="F574"/>
    </row>
    <row r="575" spans="3:6" x14ac:dyDescent="0.25">
      <c r="C575"/>
      <c r="D575"/>
      <c r="E575"/>
      <c r="F575"/>
    </row>
    <row r="576" spans="3:6" x14ac:dyDescent="0.25">
      <c r="C576"/>
      <c r="D576"/>
      <c r="E576"/>
      <c r="F576"/>
    </row>
    <row r="577" spans="3:6" x14ac:dyDescent="0.25">
      <c r="C577"/>
      <c r="D577"/>
      <c r="E577"/>
      <c r="F577"/>
    </row>
    <row r="578" spans="3:6" x14ac:dyDescent="0.25">
      <c r="C578"/>
      <c r="D578"/>
      <c r="E578"/>
      <c r="F578"/>
    </row>
    <row r="579" spans="3:6" x14ac:dyDescent="0.25">
      <c r="C579"/>
      <c r="D579"/>
      <c r="E579"/>
      <c r="F579"/>
    </row>
    <row r="580" spans="3:6" x14ac:dyDescent="0.25">
      <c r="C580"/>
      <c r="D580"/>
      <c r="E580"/>
      <c r="F580"/>
    </row>
    <row r="581" spans="3:6" x14ac:dyDescent="0.25">
      <c r="C581"/>
      <c r="D581"/>
      <c r="E581"/>
      <c r="F581"/>
    </row>
    <row r="582" spans="3:6" x14ac:dyDescent="0.25">
      <c r="C582"/>
      <c r="D582"/>
      <c r="E582"/>
      <c r="F582"/>
    </row>
    <row r="583" spans="3:6" x14ac:dyDescent="0.25">
      <c r="C583"/>
      <c r="D583"/>
      <c r="E583"/>
      <c r="F583"/>
    </row>
    <row r="584" spans="3:6" x14ac:dyDescent="0.25">
      <c r="C584"/>
      <c r="D584"/>
      <c r="E584"/>
      <c r="F584"/>
    </row>
    <row r="585" spans="3:6" x14ac:dyDescent="0.25">
      <c r="C585"/>
      <c r="D585"/>
      <c r="E585"/>
      <c r="F585"/>
    </row>
    <row r="586" spans="3:6" x14ac:dyDescent="0.25">
      <c r="C586"/>
      <c r="D586"/>
      <c r="E586"/>
      <c r="F586"/>
    </row>
    <row r="587" spans="3:6" x14ac:dyDescent="0.25">
      <c r="C587"/>
      <c r="D587"/>
      <c r="E587"/>
      <c r="F587"/>
    </row>
    <row r="588" spans="3:6" x14ac:dyDescent="0.25">
      <c r="C588"/>
      <c r="D588"/>
      <c r="E588"/>
      <c r="F588"/>
    </row>
    <row r="589" spans="3:6" x14ac:dyDescent="0.25">
      <c r="C589"/>
      <c r="D589"/>
      <c r="E589"/>
      <c r="F589"/>
    </row>
    <row r="590" spans="3:6" x14ac:dyDescent="0.25">
      <c r="C590"/>
      <c r="D590"/>
      <c r="E590"/>
      <c r="F590"/>
    </row>
    <row r="591" spans="3:6" x14ac:dyDescent="0.25">
      <c r="C591"/>
      <c r="D591"/>
      <c r="E591"/>
      <c r="F591"/>
    </row>
    <row r="592" spans="3:6" x14ac:dyDescent="0.25">
      <c r="C592"/>
      <c r="D592"/>
      <c r="E592"/>
      <c r="F592"/>
    </row>
    <row r="593" spans="3:6" x14ac:dyDescent="0.25">
      <c r="C593"/>
      <c r="D593"/>
      <c r="E593"/>
      <c r="F593"/>
    </row>
    <row r="594" spans="3:6" x14ac:dyDescent="0.25">
      <c r="C594"/>
      <c r="D594"/>
      <c r="E594"/>
      <c r="F594"/>
    </row>
    <row r="595" spans="3:6" x14ac:dyDescent="0.25">
      <c r="C595"/>
      <c r="D595"/>
      <c r="E595"/>
      <c r="F595"/>
    </row>
    <row r="596" spans="3:6" x14ac:dyDescent="0.25">
      <c r="C596"/>
      <c r="D596"/>
      <c r="E596"/>
      <c r="F596"/>
    </row>
    <row r="597" spans="3:6" x14ac:dyDescent="0.25">
      <c r="C597"/>
      <c r="D597"/>
      <c r="E597"/>
      <c r="F597"/>
    </row>
    <row r="598" spans="3:6" x14ac:dyDescent="0.25">
      <c r="C598"/>
      <c r="D598"/>
      <c r="E598"/>
      <c r="F598"/>
    </row>
    <row r="599" spans="3:6" x14ac:dyDescent="0.25">
      <c r="C599"/>
      <c r="D599"/>
      <c r="E599"/>
      <c r="F599"/>
    </row>
    <row r="600" spans="3:6" x14ac:dyDescent="0.25">
      <c r="C600"/>
      <c r="D600"/>
      <c r="E600"/>
      <c r="F600"/>
    </row>
    <row r="601" spans="3:6" x14ac:dyDescent="0.25">
      <c r="C601"/>
      <c r="D601"/>
      <c r="E601"/>
      <c r="F601"/>
    </row>
    <row r="602" spans="3:6" x14ac:dyDescent="0.25">
      <c r="C602"/>
      <c r="D602"/>
      <c r="E602"/>
      <c r="F602"/>
    </row>
    <row r="603" spans="3:6" x14ac:dyDescent="0.25">
      <c r="C603"/>
      <c r="D603"/>
      <c r="E603"/>
      <c r="F603"/>
    </row>
    <row r="604" spans="3:6" x14ac:dyDescent="0.25">
      <c r="C604"/>
      <c r="D604"/>
      <c r="E604"/>
      <c r="F604"/>
    </row>
    <row r="605" spans="3:6" x14ac:dyDescent="0.25">
      <c r="C605"/>
      <c r="D605"/>
      <c r="E605"/>
      <c r="F605"/>
    </row>
    <row r="606" spans="3:6" x14ac:dyDescent="0.25">
      <c r="C606"/>
      <c r="D606"/>
      <c r="E606"/>
      <c r="F606"/>
    </row>
    <row r="607" spans="3:6" x14ac:dyDescent="0.25">
      <c r="C607"/>
      <c r="D607"/>
      <c r="E607"/>
      <c r="F607"/>
    </row>
    <row r="608" spans="3:6" x14ac:dyDescent="0.25">
      <c r="C608"/>
      <c r="D608"/>
      <c r="E608"/>
      <c r="F608"/>
    </row>
    <row r="609" spans="3:6" x14ac:dyDescent="0.25">
      <c r="C609"/>
      <c r="D609"/>
      <c r="E609"/>
      <c r="F609"/>
    </row>
    <row r="610" spans="3:6" x14ac:dyDescent="0.25">
      <c r="C610"/>
      <c r="D610"/>
      <c r="E610"/>
      <c r="F610"/>
    </row>
    <row r="611" spans="3:6" x14ac:dyDescent="0.25">
      <c r="C611"/>
      <c r="D611"/>
      <c r="E611"/>
      <c r="F611"/>
    </row>
    <row r="612" spans="3:6" x14ac:dyDescent="0.25">
      <c r="C612"/>
      <c r="D612"/>
      <c r="E612"/>
      <c r="F612"/>
    </row>
    <row r="613" spans="3:6" x14ac:dyDescent="0.25">
      <c r="C613"/>
      <c r="D613"/>
      <c r="E613"/>
      <c r="F613"/>
    </row>
    <row r="614" spans="3:6" x14ac:dyDescent="0.25">
      <c r="C614"/>
      <c r="D614"/>
      <c r="E614"/>
      <c r="F614"/>
    </row>
    <row r="615" spans="3:6" x14ac:dyDescent="0.25">
      <c r="C615"/>
      <c r="D615"/>
      <c r="E615"/>
      <c r="F615"/>
    </row>
    <row r="616" spans="3:6" x14ac:dyDescent="0.25">
      <c r="C616"/>
      <c r="D616"/>
      <c r="E616"/>
      <c r="F616"/>
    </row>
    <row r="617" spans="3:6" x14ac:dyDescent="0.25">
      <c r="C617"/>
      <c r="D617"/>
      <c r="E617"/>
      <c r="F617"/>
    </row>
    <row r="618" spans="3:6" x14ac:dyDescent="0.25">
      <c r="C618"/>
      <c r="D618"/>
      <c r="E618"/>
      <c r="F618"/>
    </row>
    <row r="619" spans="3:6" x14ac:dyDescent="0.25">
      <c r="C619"/>
      <c r="D619"/>
      <c r="E619"/>
      <c r="F619"/>
    </row>
    <row r="620" spans="3:6" x14ac:dyDescent="0.25">
      <c r="C620"/>
      <c r="D620"/>
      <c r="E620"/>
      <c r="F620"/>
    </row>
    <row r="621" spans="3:6" x14ac:dyDescent="0.25">
      <c r="C621"/>
      <c r="D621"/>
      <c r="E621"/>
      <c r="F621"/>
    </row>
    <row r="622" spans="3:6" x14ac:dyDescent="0.25">
      <c r="C622"/>
      <c r="D622"/>
      <c r="E622"/>
      <c r="F622"/>
    </row>
    <row r="623" spans="3:6" x14ac:dyDescent="0.25">
      <c r="C623"/>
      <c r="D623"/>
      <c r="E623"/>
      <c r="F623"/>
    </row>
    <row r="624" spans="3:6" x14ac:dyDescent="0.25">
      <c r="C624"/>
      <c r="D624"/>
      <c r="E624"/>
      <c r="F624"/>
    </row>
    <row r="625" spans="3:6" x14ac:dyDescent="0.25">
      <c r="C625"/>
      <c r="D625"/>
      <c r="E625"/>
      <c r="F625"/>
    </row>
    <row r="626" spans="3:6" x14ac:dyDescent="0.25">
      <c r="C626"/>
      <c r="D626"/>
      <c r="E626"/>
      <c r="F626"/>
    </row>
    <row r="627" spans="3:6" x14ac:dyDescent="0.25">
      <c r="C627"/>
      <c r="D627"/>
      <c r="E627"/>
      <c r="F627"/>
    </row>
    <row r="628" spans="3:6" x14ac:dyDescent="0.25">
      <c r="C628"/>
      <c r="D628"/>
      <c r="E628"/>
      <c r="F628"/>
    </row>
    <row r="629" spans="3:6" x14ac:dyDescent="0.25">
      <c r="C629"/>
      <c r="D629"/>
      <c r="E629"/>
      <c r="F629"/>
    </row>
    <row r="630" spans="3:6" x14ac:dyDescent="0.25">
      <c r="C630"/>
      <c r="D630"/>
      <c r="E630"/>
      <c r="F630"/>
    </row>
    <row r="631" spans="3:6" x14ac:dyDescent="0.25">
      <c r="C631"/>
      <c r="D631"/>
      <c r="E631"/>
      <c r="F631"/>
    </row>
    <row r="632" spans="3:6" x14ac:dyDescent="0.25">
      <c r="C632"/>
      <c r="D632"/>
      <c r="E632"/>
      <c r="F632"/>
    </row>
    <row r="633" spans="3:6" x14ac:dyDescent="0.25">
      <c r="C633"/>
      <c r="D633"/>
      <c r="E633"/>
      <c r="F633"/>
    </row>
    <row r="634" spans="3:6" x14ac:dyDescent="0.25">
      <c r="C634"/>
      <c r="D634"/>
      <c r="E634"/>
      <c r="F634"/>
    </row>
    <row r="635" spans="3:6" x14ac:dyDescent="0.25">
      <c r="C635"/>
      <c r="D635"/>
      <c r="E635"/>
      <c r="F635"/>
    </row>
    <row r="636" spans="3:6" x14ac:dyDescent="0.25">
      <c r="C636"/>
      <c r="D636"/>
      <c r="E636"/>
      <c r="F636"/>
    </row>
    <row r="637" spans="3:6" x14ac:dyDescent="0.25">
      <c r="C637"/>
      <c r="D637"/>
      <c r="E637"/>
      <c r="F637"/>
    </row>
    <row r="638" spans="3:6" x14ac:dyDescent="0.25">
      <c r="C638"/>
      <c r="D638"/>
      <c r="E638"/>
      <c r="F638"/>
    </row>
    <row r="639" spans="3:6" x14ac:dyDescent="0.25">
      <c r="C639"/>
      <c r="D639"/>
      <c r="E639"/>
      <c r="F639"/>
    </row>
    <row r="640" spans="3:6" x14ac:dyDescent="0.25">
      <c r="C640"/>
      <c r="D640"/>
      <c r="E640"/>
      <c r="F640"/>
    </row>
    <row r="641" spans="3:6" x14ac:dyDescent="0.25">
      <c r="C641"/>
      <c r="D641"/>
      <c r="E641"/>
      <c r="F641"/>
    </row>
    <row r="642" spans="3:6" x14ac:dyDescent="0.25">
      <c r="C642"/>
      <c r="D642"/>
      <c r="E642"/>
      <c r="F642"/>
    </row>
    <row r="643" spans="3:6" x14ac:dyDescent="0.25">
      <c r="C643"/>
      <c r="D643"/>
      <c r="E643"/>
      <c r="F643"/>
    </row>
    <row r="644" spans="3:6" x14ac:dyDescent="0.25">
      <c r="C644"/>
      <c r="D644"/>
      <c r="E644"/>
      <c r="F644"/>
    </row>
    <row r="645" spans="3:6" x14ac:dyDescent="0.25">
      <c r="C645"/>
      <c r="D645"/>
      <c r="E645"/>
      <c r="F645"/>
    </row>
    <row r="646" spans="3:6" x14ac:dyDescent="0.25">
      <c r="C646"/>
      <c r="D646"/>
      <c r="E646"/>
      <c r="F646"/>
    </row>
    <row r="647" spans="3:6" x14ac:dyDescent="0.25">
      <c r="C647"/>
      <c r="D647"/>
      <c r="E647"/>
      <c r="F647"/>
    </row>
    <row r="648" spans="3:6" x14ac:dyDescent="0.25">
      <c r="C648"/>
      <c r="D648"/>
      <c r="E648"/>
      <c r="F648"/>
    </row>
    <row r="649" spans="3:6" x14ac:dyDescent="0.25">
      <c r="C649"/>
      <c r="D649"/>
      <c r="E649"/>
      <c r="F649"/>
    </row>
    <row r="650" spans="3:6" x14ac:dyDescent="0.25">
      <c r="C650"/>
      <c r="D650"/>
      <c r="E650"/>
      <c r="F650"/>
    </row>
    <row r="651" spans="3:6" x14ac:dyDescent="0.25">
      <c r="C651"/>
      <c r="D651"/>
      <c r="E651"/>
      <c r="F651"/>
    </row>
    <row r="652" spans="3:6" x14ac:dyDescent="0.25">
      <c r="C652"/>
      <c r="D652"/>
      <c r="E652"/>
      <c r="F652"/>
    </row>
    <row r="653" spans="3:6" x14ac:dyDescent="0.25">
      <c r="C653"/>
      <c r="D653"/>
      <c r="E653"/>
      <c r="F653"/>
    </row>
    <row r="654" spans="3:6" x14ac:dyDescent="0.25">
      <c r="C654"/>
      <c r="D654"/>
      <c r="E654"/>
      <c r="F654"/>
    </row>
    <row r="655" spans="3:6" x14ac:dyDescent="0.25">
      <c r="C655"/>
      <c r="D655"/>
      <c r="E655"/>
      <c r="F655"/>
    </row>
    <row r="656" spans="3:6" x14ac:dyDescent="0.25">
      <c r="C656"/>
      <c r="D656"/>
      <c r="E656"/>
      <c r="F656"/>
    </row>
    <row r="657" spans="3:6" x14ac:dyDescent="0.25">
      <c r="C657"/>
      <c r="D657"/>
      <c r="E657"/>
      <c r="F657"/>
    </row>
    <row r="658" spans="3:6" x14ac:dyDescent="0.25">
      <c r="C658"/>
      <c r="D658"/>
      <c r="E658"/>
      <c r="F658"/>
    </row>
    <row r="659" spans="3:6" x14ac:dyDescent="0.25">
      <c r="C659"/>
      <c r="D659"/>
      <c r="E659"/>
      <c r="F659"/>
    </row>
    <row r="660" spans="3:6" x14ac:dyDescent="0.25">
      <c r="C660"/>
      <c r="D660"/>
      <c r="E660"/>
      <c r="F660"/>
    </row>
    <row r="661" spans="3:6" x14ac:dyDescent="0.25">
      <c r="C661"/>
      <c r="D661"/>
      <c r="E661"/>
      <c r="F661"/>
    </row>
    <row r="662" spans="3:6" x14ac:dyDescent="0.25">
      <c r="C662"/>
      <c r="D662"/>
      <c r="E662"/>
      <c r="F662"/>
    </row>
    <row r="663" spans="3:6" x14ac:dyDescent="0.25">
      <c r="C663"/>
      <c r="D663"/>
      <c r="E663"/>
      <c r="F663"/>
    </row>
    <row r="664" spans="3:6" x14ac:dyDescent="0.25">
      <c r="C664"/>
      <c r="D664"/>
      <c r="E664"/>
      <c r="F664"/>
    </row>
    <row r="665" spans="3:6" x14ac:dyDescent="0.25">
      <c r="C665"/>
      <c r="D665"/>
      <c r="E665"/>
      <c r="F665"/>
    </row>
    <row r="666" spans="3:6" x14ac:dyDescent="0.25">
      <c r="C666"/>
      <c r="D666"/>
      <c r="E666"/>
      <c r="F666"/>
    </row>
    <row r="667" spans="3:6" x14ac:dyDescent="0.25">
      <c r="C667"/>
      <c r="D667"/>
      <c r="E667"/>
      <c r="F667"/>
    </row>
    <row r="668" spans="3:6" x14ac:dyDescent="0.25">
      <c r="C668"/>
      <c r="D668"/>
      <c r="E668"/>
      <c r="F668"/>
    </row>
    <row r="669" spans="3:6" x14ac:dyDescent="0.25">
      <c r="C669"/>
      <c r="D669"/>
      <c r="E669"/>
      <c r="F669"/>
    </row>
    <row r="670" spans="3:6" x14ac:dyDescent="0.25">
      <c r="C670"/>
      <c r="D670"/>
      <c r="E670"/>
      <c r="F670"/>
    </row>
    <row r="671" spans="3:6" x14ac:dyDescent="0.25">
      <c r="C671"/>
      <c r="D671"/>
      <c r="E671"/>
      <c r="F671"/>
    </row>
    <row r="672" spans="3:6" x14ac:dyDescent="0.25">
      <c r="C672"/>
      <c r="D672"/>
      <c r="E672"/>
      <c r="F672"/>
    </row>
    <row r="673" spans="3:6" x14ac:dyDescent="0.25">
      <c r="C673"/>
      <c r="D673"/>
      <c r="E673"/>
      <c r="F673"/>
    </row>
    <row r="674" spans="3:6" x14ac:dyDescent="0.25">
      <c r="C674"/>
      <c r="D674"/>
      <c r="E674"/>
      <c r="F674"/>
    </row>
    <row r="675" spans="3:6" x14ac:dyDescent="0.25">
      <c r="C675"/>
      <c r="D675"/>
      <c r="E675"/>
      <c r="F675"/>
    </row>
    <row r="676" spans="3:6" x14ac:dyDescent="0.25">
      <c r="C676"/>
      <c r="D676"/>
      <c r="E676"/>
      <c r="F676"/>
    </row>
    <row r="677" spans="3:6" x14ac:dyDescent="0.25">
      <c r="C677"/>
      <c r="D677"/>
      <c r="E677"/>
      <c r="F677"/>
    </row>
    <row r="678" spans="3:6" x14ac:dyDescent="0.25">
      <c r="C678"/>
      <c r="D678"/>
      <c r="E678"/>
      <c r="F678"/>
    </row>
    <row r="679" spans="3:6" x14ac:dyDescent="0.25">
      <c r="C679"/>
      <c r="D679"/>
      <c r="E679"/>
      <c r="F679"/>
    </row>
    <row r="680" spans="3:6" x14ac:dyDescent="0.25">
      <c r="C680"/>
      <c r="D680"/>
      <c r="E680"/>
      <c r="F680"/>
    </row>
    <row r="681" spans="3:6" x14ac:dyDescent="0.25">
      <c r="C681"/>
      <c r="D681"/>
      <c r="E681"/>
      <c r="F681"/>
    </row>
    <row r="682" spans="3:6" x14ac:dyDescent="0.25">
      <c r="C682"/>
      <c r="D682"/>
      <c r="E682"/>
      <c r="F682"/>
    </row>
    <row r="683" spans="3:6" x14ac:dyDescent="0.25">
      <c r="C683"/>
      <c r="D683"/>
      <c r="E683"/>
      <c r="F683"/>
    </row>
    <row r="684" spans="3:6" x14ac:dyDescent="0.25">
      <c r="C684"/>
      <c r="D684"/>
      <c r="E684"/>
      <c r="F684"/>
    </row>
    <row r="685" spans="3:6" x14ac:dyDescent="0.25">
      <c r="C685"/>
      <c r="D685"/>
      <c r="E685"/>
      <c r="F685"/>
    </row>
    <row r="686" spans="3:6" x14ac:dyDescent="0.25">
      <c r="C686"/>
      <c r="D686"/>
      <c r="E686"/>
      <c r="F686"/>
    </row>
    <row r="687" spans="3:6" x14ac:dyDescent="0.25">
      <c r="C687"/>
      <c r="D687"/>
      <c r="E687"/>
      <c r="F687"/>
    </row>
    <row r="688" spans="3:6" x14ac:dyDescent="0.25">
      <c r="C688"/>
      <c r="D688"/>
      <c r="E688"/>
      <c r="F688"/>
    </row>
    <row r="689" spans="3:6" x14ac:dyDescent="0.25">
      <c r="C689"/>
      <c r="D689"/>
      <c r="E689"/>
      <c r="F689"/>
    </row>
    <row r="690" spans="3:6" x14ac:dyDescent="0.25">
      <c r="C690"/>
      <c r="D690"/>
      <c r="E690"/>
      <c r="F690"/>
    </row>
    <row r="691" spans="3:6" x14ac:dyDescent="0.25">
      <c r="C691"/>
      <c r="D691"/>
      <c r="E691"/>
      <c r="F691"/>
    </row>
    <row r="692" spans="3:6" x14ac:dyDescent="0.25">
      <c r="C692"/>
      <c r="D692"/>
      <c r="E692"/>
      <c r="F692"/>
    </row>
    <row r="693" spans="3:6" x14ac:dyDescent="0.25">
      <c r="C693"/>
      <c r="D693"/>
      <c r="E693"/>
      <c r="F693"/>
    </row>
    <row r="694" spans="3:6" x14ac:dyDescent="0.25">
      <c r="C694"/>
      <c r="D694"/>
      <c r="E694"/>
      <c r="F694"/>
    </row>
    <row r="695" spans="3:6" x14ac:dyDescent="0.25">
      <c r="C695"/>
      <c r="D695"/>
      <c r="E695"/>
      <c r="F695"/>
    </row>
    <row r="696" spans="3:6" x14ac:dyDescent="0.25">
      <c r="C696"/>
      <c r="D696"/>
      <c r="E696"/>
      <c r="F696"/>
    </row>
    <row r="697" spans="3:6" x14ac:dyDescent="0.25">
      <c r="C697"/>
      <c r="D697"/>
      <c r="E697"/>
      <c r="F697"/>
    </row>
    <row r="698" spans="3:6" x14ac:dyDescent="0.25">
      <c r="C698"/>
      <c r="D698"/>
      <c r="E698"/>
      <c r="F698"/>
    </row>
    <row r="699" spans="3:6" x14ac:dyDescent="0.25">
      <c r="C699"/>
      <c r="D699"/>
      <c r="E699"/>
      <c r="F699"/>
    </row>
    <row r="700" spans="3:6" x14ac:dyDescent="0.25">
      <c r="C700"/>
      <c r="D700"/>
      <c r="E700"/>
      <c r="F700"/>
    </row>
    <row r="701" spans="3:6" x14ac:dyDescent="0.25">
      <c r="C701"/>
      <c r="D701"/>
      <c r="E701"/>
      <c r="F701"/>
    </row>
    <row r="702" spans="3:6" x14ac:dyDescent="0.25">
      <c r="C702"/>
      <c r="D702"/>
      <c r="E702"/>
      <c r="F702"/>
    </row>
    <row r="703" spans="3:6" x14ac:dyDescent="0.25">
      <c r="C703"/>
      <c r="D703"/>
      <c r="E703"/>
      <c r="F703"/>
    </row>
    <row r="704" spans="3:6" x14ac:dyDescent="0.25">
      <c r="C704"/>
      <c r="D704"/>
      <c r="E704"/>
      <c r="F704"/>
    </row>
    <row r="705" spans="3:6" x14ac:dyDescent="0.25">
      <c r="C705"/>
      <c r="D705"/>
      <c r="E705"/>
      <c r="F705"/>
    </row>
    <row r="706" spans="3:6" x14ac:dyDescent="0.25">
      <c r="C706"/>
      <c r="D706"/>
      <c r="E706"/>
      <c r="F706"/>
    </row>
    <row r="707" spans="3:6" x14ac:dyDescent="0.25">
      <c r="C707"/>
      <c r="D707"/>
      <c r="E707"/>
      <c r="F707"/>
    </row>
    <row r="708" spans="3:6" x14ac:dyDescent="0.25">
      <c r="C708"/>
      <c r="D708"/>
      <c r="E708"/>
      <c r="F708"/>
    </row>
    <row r="709" spans="3:6" x14ac:dyDescent="0.25">
      <c r="C709"/>
      <c r="D709"/>
      <c r="E709"/>
      <c r="F709"/>
    </row>
    <row r="710" spans="3:6" x14ac:dyDescent="0.25">
      <c r="C710"/>
      <c r="D710"/>
      <c r="E710"/>
      <c r="F710"/>
    </row>
    <row r="711" spans="3:6" x14ac:dyDescent="0.25">
      <c r="C711"/>
      <c r="D711"/>
      <c r="E711"/>
      <c r="F711"/>
    </row>
    <row r="712" spans="3:6" x14ac:dyDescent="0.25">
      <c r="C712"/>
      <c r="D712"/>
      <c r="E712"/>
      <c r="F712"/>
    </row>
    <row r="713" spans="3:6" x14ac:dyDescent="0.25">
      <c r="C713"/>
      <c r="D713"/>
      <c r="E713"/>
      <c r="F713"/>
    </row>
    <row r="714" spans="3:6" x14ac:dyDescent="0.25">
      <c r="C714"/>
      <c r="D714"/>
      <c r="E714"/>
      <c r="F714"/>
    </row>
    <row r="715" spans="3:6" x14ac:dyDescent="0.25">
      <c r="C715"/>
      <c r="D715"/>
      <c r="E715"/>
      <c r="F715"/>
    </row>
    <row r="716" spans="3:6" x14ac:dyDescent="0.25">
      <c r="C716"/>
      <c r="D716"/>
      <c r="E716"/>
      <c r="F716"/>
    </row>
    <row r="717" spans="3:6" x14ac:dyDescent="0.25">
      <c r="C717"/>
      <c r="D717"/>
      <c r="E717"/>
      <c r="F717"/>
    </row>
    <row r="718" spans="3:6" x14ac:dyDescent="0.25">
      <c r="C718"/>
      <c r="D718"/>
      <c r="E718"/>
      <c r="F718"/>
    </row>
    <row r="719" spans="3:6" x14ac:dyDescent="0.25">
      <c r="C719"/>
      <c r="D719"/>
      <c r="E719"/>
      <c r="F719"/>
    </row>
    <row r="720" spans="3:6" x14ac:dyDescent="0.25">
      <c r="C720"/>
      <c r="D720"/>
      <c r="E720"/>
      <c r="F720"/>
    </row>
    <row r="721" spans="3:6" x14ac:dyDescent="0.25">
      <c r="C721"/>
      <c r="D721"/>
      <c r="E721"/>
      <c r="F721"/>
    </row>
    <row r="722" spans="3:6" x14ac:dyDescent="0.25">
      <c r="C722"/>
      <c r="D722"/>
      <c r="E722"/>
      <c r="F722"/>
    </row>
    <row r="723" spans="3:6" x14ac:dyDescent="0.25">
      <c r="C723"/>
      <c r="D723"/>
      <c r="E723"/>
      <c r="F723"/>
    </row>
    <row r="724" spans="3:6" x14ac:dyDescent="0.25">
      <c r="C724"/>
      <c r="D724"/>
      <c r="E724"/>
      <c r="F724"/>
    </row>
    <row r="725" spans="3:6" x14ac:dyDescent="0.25">
      <c r="C725"/>
      <c r="D725"/>
      <c r="E725"/>
      <c r="F725"/>
    </row>
    <row r="726" spans="3:6" x14ac:dyDescent="0.25">
      <c r="C726"/>
      <c r="D726"/>
      <c r="E726"/>
      <c r="F726"/>
    </row>
    <row r="727" spans="3:6" x14ac:dyDescent="0.25">
      <c r="C727"/>
      <c r="D727"/>
      <c r="E727"/>
      <c r="F727"/>
    </row>
    <row r="728" spans="3:6" x14ac:dyDescent="0.25">
      <c r="C728"/>
      <c r="D728"/>
      <c r="E728"/>
      <c r="F728"/>
    </row>
    <row r="729" spans="3:6" x14ac:dyDescent="0.25">
      <c r="C729"/>
      <c r="D729"/>
      <c r="E729"/>
      <c r="F729"/>
    </row>
    <row r="730" spans="3:6" x14ac:dyDescent="0.25">
      <c r="C730"/>
      <c r="D730"/>
      <c r="E730"/>
      <c r="F730"/>
    </row>
    <row r="731" spans="3:6" x14ac:dyDescent="0.25">
      <c r="C731"/>
      <c r="D731"/>
      <c r="E731"/>
      <c r="F731"/>
    </row>
    <row r="732" spans="3:6" x14ac:dyDescent="0.25">
      <c r="C732"/>
      <c r="D732"/>
      <c r="E732"/>
      <c r="F732"/>
    </row>
    <row r="733" spans="3:6" x14ac:dyDescent="0.25">
      <c r="C733"/>
      <c r="D733"/>
      <c r="E733"/>
      <c r="F733"/>
    </row>
    <row r="734" spans="3:6" x14ac:dyDescent="0.25">
      <c r="C734"/>
      <c r="D734"/>
      <c r="E734"/>
      <c r="F734"/>
    </row>
    <row r="735" spans="3:6" x14ac:dyDescent="0.25">
      <c r="C735"/>
      <c r="D735"/>
      <c r="E735"/>
      <c r="F735"/>
    </row>
    <row r="736" spans="3:6" x14ac:dyDescent="0.25">
      <c r="C736"/>
      <c r="D736"/>
      <c r="E736"/>
      <c r="F736"/>
    </row>
    <row r="737" spans="3:6" x14ac:dyDescent="0.25">
      <c r="C737"/>
      <c r="D737"/>
      <c r="E737"/>
      <c r="F737"/>
    </row>
    <row r="738" spans="3:6" x14ac:dyDescent="0.25">
      <c r="C738"/>
      <c r="D738"/>
      <c r="E738"/>
      <c r="F738"/>
    </row>
    <row r="739" spans="3:6" x14ac:dyDescent="0.25">
      <c r="C739"/>
      <c r="D739"/>
      <c r="E739"/>
      <c r="F739"/>
    </row>
    <row r="740" spans="3:6" x14ac:dyDescent="0.25">
      <c r="C740"/>
      <c r="D740"/>
      <c r="E740"/>
      <c r="F740"/>
    </row>
    <row r="741" spans="3:6" x14ac:dyDescent="0.25">
      <c r="C741"/>
      <c r="D741"/>
      <c r="E741"/>
      <c r="F741"/>
    </row>
    <row r="742" spans="3:6" x14ac:dyDescent="0.25">
      <c r="C742"/>
      <c r="D742"/>
      <c r="E742"/>
      <c r="F742"/>
    </row>
    <row r="743" spans="3:6" x14ac:dyDescent="0.25">
      <c r="C743"/>
      <c r="D743"/>
      <c r="E743"/>
      <c r="F743"/>
    </row>
    <row r="744" spans="3:6" x14ac:dyDescent="0.25">
      <c r="C744"/>
      <c r="D744"/>
      <c r="E744"/>
      <c r="F744"/>
    </row>
    <row r="745" spans="3:6" x14ac:dyDescent="0.25">
      <c r="C745"/>
      <c r="D745"/>
      <c r="E745"/>
      <c r="F745"/>
    </row>
    <row r="746" spans="3:6" x14ac:dyDescent="0.25">
      <c r="C746"/>
      <c r="D746"/>
      <c r="E746"/>
      <c r="F746"/>
    </row>
    <row r="747" spans="3:6" x14ac:dyDescent="0.25">
      <c r="C747"/>
      <c r="D747"/>
      <c r="E747"/>
      <c r="F747"/>
    </row>
    <row r="748" spans="3:6" x14ac:dyDescent="0.25">
      <c r="C748"/>
      <c r="D748"/>
      <c r="E748"/>
      <c r="F748"/>
    </row>
    <row r="749" spans="3:6" x14ac:dyDescent="0.25">
      <c r="C749"/>
      <c r="D749"/>
      <c r="E749"/>
      <c r="F749"/>
    </row>
    <row r="750" spans="3:6" x14ac:dyDescent="0.25">
      <c r="C750"/>
      <c r="D750"/>
      <c r="E750"/>
      <c r="F750"/>
    </row>
    <row r="751" spans="3:6" x14ac:dyDescent="0.25">
      <c r="C751"/>
      <c r="D751"/>
      <c r="E751"/>
      <c r="F751"/>
    </row>
    <row r="752" spans="3:6" x14ac:dyDescent="0.25">
      <c r="C752"/>
      <c r="D752"/>
      <c r="E752"/>
      <c r="F752"/>
    </row>
    <row r="753" spans="3:6" x14ac:dyDescent="0.25">
      <c r="C753"/>
      <c r="D753"/>
      <c r="E753"/>
      <c r="F753"/>
    </row>
    <row r="754" spans="3:6" x14ac:dyDescent="0.25">
      <c r="C754"/>
      <c r="D754"/>
      <c r="E754"/>
      <c r="F754"/>
    </row>
    <row r="755" spans="3:6" x14ac:dyDescent="0.25">
      <c r="C755"/>
      <c r="D755"/>
      <c r="E755"/>
      <c r="F755"/>
    </row>
    <row r="756" spans="3:6" x14ac:dyDescent="0.25">
      <c r="C756"/>
      <c r="D756"/>
      <c r="E756"/>
      <c r="F756"/>
    </row>
    <row r="757" spans="3:6" x14ac:dyDescent="0.25">
      <c r="C757"/>
      <c r="D757"/>
      <c r="E757"/>
      <c r="F757"/>
    </row>
    <row r="758" spans="3:6" x14ac:dyDescent="0.25">
      <c r="C758"/>
      <c r="D758"/>
      <c r="E758"/>
      <c r="F758"/>
    </row>
    <row r="759" spans="3:6" x14ac:dyDescent="0.25">
      <c r="C759"/>
      <c r="D759"/>
      <c r="E759"/>
      <c r="F759"/>
    </row>
    <row r="760" spans="3:6" x14ac:dyDescent="0.25">
      <c r="C760"/>
      <c r="D760"/>
      <c r="E760"/>
      <c r="F760"/>
    </row>
    <row r="761" spans="3:6" x14ac:dyDescent="0.25">
      <c r="C761"/>
      <c r="D761"/>
      <c r="E761"/>
      <c r="F761"/>
    </row>
    <row r="762" spans="3:6" x14ac:dyDescent="0.25">
      <c r="C762"/>
      <c r="D762"/>
      <c r="E762"/>
      <c r="F762"/>
    </row>
    <row r="763" spans="3:6" x14ac:dyDescent="0.25">
      <c r="C763"/>
      <c r="D763"/>
      <c r="E763"/>
      <c r="F763"/>
    </row>
    <row r="764" spans="3:6" x14ac:dyDescent="0.25">
      <c r="C764"/>
      <c r="D764"/>
      <c r="E764"/>
      <c r="F764"/>
    </row>
    <row r="765" spans="3:6" x14ac:dyDescent="0.25">
      <c r="C765"/>
      <c r="D765"/>
      <c r="E765"/>
      <c r="F765"/>
    </row>
    <row r="766" spans="3:6" x14ac:dyDescent="0.25">
      <c r="C766"/>
      <c r="D766"/>
      <c r="E766"/>
      <c r="F766"/>
    </row>
    <row r="767" spans="3:6" x14ac:dyDescent="0.25">
      <c r="C767"/>
      <c r="D767"/>
      <c r="E767"/>
      <c r="F767"/>
    </row>
    <row r="768" spans="3:6" x14ac:dyDescent="0.25">
      <c r="C768"/>
      <c r="D768"/>
      <c r="E768"/>
      <c r="F768"/>
    </row>
    <row r="769" spans="3:6" x14ac:dyDescent="0.25">
      <c r="C769"/>
      <c r="D769"/>
      <c r="E769"/>
      <c r="F769"/>
    </row>
    <row r="770" spans="3:6" x14ac:dyDescent="0.25">
      <c r="C770"/>
      <c r="D770"/>
      <c r="E770"/>
      <c r="F770"/>
    </row>
    <row r="771" spans="3:6" x14ac:dyDescent="0.25">
      <c r="C771"/>
      <c r="D771"/>
      <c r="E771"/>
      <c r="F771"/>
    </row>
    <row r="772" spans="3:6" x14ac:dyDescent="0.25">
      <c r="C772"/>
      <c r="D772"/>
      <c r="E772"/>
      <c r="F772"/>
    </row>
    <row r="773" spans="3:6" x14ac:dyDescent="0.25">
      <c r="C773"/>
      <c r="D773"/>
      <c r="E773"/>
      <c r="F773"/>
    </row>
    <row r="774" spans="3:6" x14ac:dyDescent="0.25">
      <c r="C774"/>
      <c r="D774"/>
      <c r="E774"/>
      <c r="F774"/>
    </row>
    <row r="775" spans="3:6" x14ac:dyDescent="0.25">
      <c r="C775"/>
      <c r="D775"/>
      <c r="E775"/>
      <c r="F775"/>
    </row>
    <row r="776" spans="3:6" x14ac:dyDescent="0.25">
      <c r="C776"/>
      <c r="D776"/>
      <c r="E776"/>
      <c r="F776"/>
    </row>
    <row r="777" spans="3:6" x14ac:dyDescent="0.25">
      <c r="C777"/>
      <c r="D777"/>
      <c r="E777"/>
      <c r="F777"/>
    </row>
    <row r="778" spans="3:6" x14ac:dyDescent="0.25">
      <c r="C778"/>
      <c r="D778"/>
      <c r="E778"/>
      <c r="F778"/>
    </row>
    <row r="779" spans="3:6" x14ac:dyDescent="0.25">
      <c r="C779"/>
      <c r="D779"/>
      <c r="E779"/>
      <c r="F779"/>
    </row>
    <row r="780" spans="3:6" x14ac:dyDescent="0.25">
      <c r="C780"/>
      <c r="D780"/>
      <c r="E780"/>
      <c r="F780"/>
    </row>
    <row r="781" spans="3:6" x14ac:dyDescent="0.25">
      <c r="C781"/>
      <c r="D781"/>
      <c r="E781"/>
      <c r="F781"/>
    </row>
    <row r="782" spans="3:6" x14ac:dyDescent="0.25">
      <c r="C782"/>
      <c r="D782"/>
      <c r="E782"/>
      <c r="F782"/>
    </row>
    <row r="783" spans="3:6" x14ac:dyDescent="0.25">
      <c r="C783"/>
      <c r="D783"/>
      <c r="E783"/>
      <c r="F783"/>
    </row>
    <row r="784" spans="3:6" x14ac:dyDescent="0.25">
      <c r="C784"/>
      <c r="D784"/>
      <c r="E784"/>
      <c r="F784"/>
    </row>
    <row r="785" spans="3:6" x14ac:dyDescent="0.25">
      <c r="C785"/>
      <c r="D785"/>
      <c r="E785"/>
      <c r="F785"/>
    </row>
    <row r="786" spans="3:6" x14ac:dyDescent="0.25">
      <c r="C786"/>
      <c r="D786"/>
      <c r="E786"/>
      <c r="F786"/>
    </row>
    <row r="787" spans="3:6" x14ac:dyDescent="0.25">
      <c r="C787"/>
      <c r="D787"/>
      <c r="E787"/>
      <c r="F787"/>
    </row>
    <row r="788" spans="3:6" x14ac:dyDescent="0.25">
      <c r="C788"/>
      <c r="D788"/>
      <c r="E788"/>
      <c r="F788"/>
    </row>
    <row r="789" spans="3:6" x14ac:dyDescent="0.25">
      <c r="C789"/>
      <c r="D789"/>
      <c r="E789"/>
      <c r="F789"/>
    </row>
    <row r="790" spans="3:6" x14ac:dyDescent="0.25">
      <c r="C790"/>
      <c r="D790"/>
      <c r="E790"/>
      <c r="F790"/>
    </row>
    <row r="791" spans="3:6" x14ac:dyDescent="0.25">
      <c r="C791"/>
      <c r="D791"/>
      <c r="E791"/>
      <c r="F791"/>
    </row>
    <row r="792" spans="3:6" x14ac:dyDescent="0.25">
      <c r="C792"/>
      <c r="D792"/>
      <c r="E792"/>
      <c r="F792"/>
    </row>
    <row r="793" spans="3:6" x14ac:dyDescent="0.25">
      <c r="C793"/>
      <c r="D793"/>
      <c r="E793"/>
      <c r="F793"/>
    </row>
    <row r="794" spans="3:6" x14ac:dyDescent="0.25">
      <c r="C794"/>
      <c r="D794"/>
      <c r="E794"/>
      <c r="F794"/>
    </row>
    <row r="795" spans="3:6" x14ac:dyDescent="0.25">
      <c r="C795"/>
      <c r="D795"/>
      <c r="E795"/>
      <c r="F795"/>
    </row>
    <row r="796" spans="3:6" x14ac:dyDescent="0.25">
      <c r="C796"/>
      <c r="D796"/>
      <c r="E796"/>
      <c r="F796"/>
    </row>
    <row r="797" spans="3:6" x14ac:dyDescent="0.25">
      <c r="C797"/>
      <c r="D797"/>
      <c r="E797"/>
      <c r="F797"/>
    </row>
    <row r="798" spans="3:6" x14ac:dyDescent="0.25">
      <c r="C798"/>
      <c r="D798"/>
      <c r="E798"/>
      <c r="F798"/>
    </row>
    <row r="799" spans="3:6" x14ac:dyDescent="0.25">
      <c r="C799"/>
      <c r="D799"/>
      <c r="E799"/>
      <c r="F799"/>
    </row>
    <row r="800" spans="3:6" x14ac:dyDescent="0.25">
      <c r="C800"/>
      <c r="D800"/>
      <c r="E800"/>
      <c r="F800"/>
    </row>
    <row r="801" spans="3:6" x14ac:dyDescent="0.25">
      <c r="C801"/>
      <c r="D801"/>
      <c r="E801"/>
      <c r="F801"/>
    </row>
    <row r="802" spans="3:6" x14ac:dyDescent="0.25">
      <c r="C802"/>
      <c r="D802"/>
      <c r="E802"/>
      <c r="F802"/>
    </row>
    <row r="803" spans="3:6" x14ac:dyDescent="0.25">
      <c r="C803"/>
      <c r="D803"/>
      <c r="E803"/>
      <c r="F803"/>
    </row>
    <row r="804" spans="3:6" x14ac:dyDescent="0.25">
      <c r="C804"/>
      <c r="D804"/>
      <c r="E804"/>
      <c r="F804"/>
    </row>
    <row r="805" spans="3:6" x14ac:dyDescent="0.25">
      <c r="C805"/>
      <c r="D805"/>
      <c r="E805"/>
      <c r="F805"/>
    </row>
    <row r="806" spans="3:6" x14ac:dyDescent="0.25">
      <c r="C806"/>
      <c r="D806"/>
      <c r="E806"/>
      <c r="F806"/>
    </row>
    <row r="807" spans="3:6" x14ac:dyDescent="0.25">
      <c r="C807"/>
      <c r="D807"/>
      <c r="E807"/>
      <c r="F807"/>
    </row>
    <row r="808" spans="3:6" x14ac:dyDescent="0.25">
      <c r="C808"/>
      <c r="D808"/>
      <c r="E808"/>
      <c r="F808"/>
    </row>
    <row r="809" spans="3:6" x14ac:dyDescent="0.25">
      <c r="C809"/>
      <c r="D809"/>
      <c r="E809"/>
      <c r="F809"/>
    </row>
    <row r="810" spans="3:6" x14ac:dyDescent="0.25">
      <c r="C810"/>
      <c r="D810"/>
      <c r="E810"/>
      <c r="F810"/>
    </row>
    <row r="811" spans="3:6" x14ac:dyDescent="0.25">
      <c r="C811"/>
      <c r="D811"/>
      <c r="E811"/>
      <c r="F811"/>
    </row>
    <row r="812" spans="3:6" x14ac:dyDescent="0.25">
      <c r="C812"/>
      <c r="D812"/>
      <c r="E812"/>
      <c r="F812"/>
    </row>
    <row r="813" spans="3:6" x14ac:dyDescent="0.25">
      <c r="C813"/>
      <c r="D813"/>
      <c r="E813"/>
      <c r="F813"/>
    </row>
    <row r="814" spans="3:6" x14ac:dyDescent="0.25">
      <c r="C814"/>
      <c r="D814"/>
      <c r="E814"/>
      <c r="F814"/>
    </row>
    <row r="815" spans="3:6" x14ac:dyDescent="0.25">
      <c r="C815"/>
      <c r="D815"/>
      <c r="E815"/>
      <c r="F815"/>
    </row>
    <row r="816" spans="3:6" x14ac:dyDescent="0.25">
      <c r="C816"/>
      <c r="D816"/>
      <c r="E816"/>
      <c r="F816"/>
    </row>
    <row r="817" spans="3:6" x14ac:dyDescent="0.25">
      <c r="C817"/>
      <c r="D817"/>
      <c r="E817"/>
      <c r="F817"/>
    </row>
    <row r="818" spans="3:6" x14ac:dyDescent="0.25">
      <c r="C818"/>
      <c r="D818"/>
      <c r="E818"/>
      <c r="F818"/>
    </row>
    <row r="819" spans="3:6" x14ac:dyDescent="0.25">
      <c r="C819"/>
      <c r="D819"/>
      <c r="E819"/>
      <c r="F819"/>
    </row>
    <row r="820" spans="3:6" x14ac:dyDescent="0.25">
      <c r="C820"/>
      <c r="D820"/>
      <c r="E820"/>
      <c r="F820"/>
    </row>
    <row r="821" spans="3:6" x14ac:dyDescent="0.25">
      <c r="C821"/>
      <c r="D821"/>
      <c r="E821"/>
      <c r="F821"/>
    </row>
    <row r="822" spans="3:6" x14ac:dyDescent="0.25">
      <c r="C822"/>
      <c r="D822"/>
      <c r="E822"/>
      <c r="F822"/>
    </row>
    <row r="823" spans="3:6" x14ac:dyDescent="0.25">
      <c r="C823"/>
      <c r="D823"/>
      <c r="E823"/>
      <c r="F823"/>
    </row>
    <row r="824" spans="3:6" x14ac:dyDescent="0.25">
      <c r="C824"/>
      <c r="D824"/>
      <c r="E824"/>
      <c r="F824"/>
    </row>
    <row r="825" spans="3:6" x14ac:dyDescent="0.25">
      <c r="C825"/>
      <c r="D825"/>
      <c r="E825"/>
      <c r="F825"/>
    </row>
    <row r="826" spans="3:6" x14ac:dyDescent="0.25">
      <c r="C826"/>
      <c r="D826"/>
      <c r="E826"/>
      <c r="F826"/>
    </row>
    <row r="827" spans="3:6" x14ac:dyDescent="0.25">
      <c r="C827"/>
      <c r="D827"/>
      <c r="E827"/>
      <c r="F827"/>
    </row>
    <row r="828" spans="3:6" x14ac:dyDescent="0.25">
      <c r="C828"/>
      <c r="D828"/>
      <c r="E828"/>
      <c r="F828"/>
    </row>
    <row r="829" spans="3:6" x14ac:dyDescent="0.25">
      <c r="C829"/>
      <c r="D829"/>
      <c r="E829"/>
      <c r="F829"/>
    </row>
    <row r="830" spans="3:6" x14ac:dyDescent="0.25">
      <c r="C830"/>
      <c r="D830"/>
      <c r="E830"/>
      <c r="F830"/>
    </row>
    <row r="831" spans="3:6" x14ac:dyDescent="0.25">
      <c r="C831"/>
      <c r="D831"/>
      <c r="E831"/>
      <c r="F831"/>
    </row>
    <row r="832" spans="3:6" x14ac:dyDescent="0.25">
      <c r="C832"/>
      <c r="D832"/>
      <c r="E832"/>
      <c r="F832"/>
    </row>
    <row r="833" spans="3:6" x14ac:dyDescent="0.25">
      <c r="C833"/>
      <c r="D833"/>
      <c r="E833"/>
      <c r="F833"/>
    </row>
    <row r="834" spans="3:6" x14ac:dyDescent="0.25">
      <c r="C834"/>
      <c r="D834"/>
      <c r="E834"/>
      <c r="F834"/>
    </row>
    <row r="835" spans="3:6" x14ac:dyDescent="0.25">
      <c r="C835"/>
      <c r="D835"/>
      <c r="E835"/>
      <c r="F835"/>
    </row>
    <row r="836" spans="3:6" x14ac:dyDescent="0.25">
      <c r="C836"/>
      <c r="D836"/>
      <c r="E836"/>
      <c r="F836"/>
    </row>
    <row r="837" spans="3:6" x14ac:dyDescent="0.25">
      <c r="C837"/>
      <c r="D837"/>
      <c r="E837"/>
      <c r="F837"/>
    </row>
    <row r="838" spans="3:6" x14ac:dyDescent="0.25">
      <c r="C838"/>
      <c r="D838"/>
      <c r="E838"/>
      <c r="F838"/>
    </row>
    <row r="839" spans="3:6" x14ac:dyDescent="0.25">
      <c r="C839"/>
      <c r="D839"/>
      <c r="E839"/>
      <c r="F839"/>
    </row>
    <row r="840" spans="3:6" x14ac:dyDescent="0.25">
      <c r="C840"/>
      <c r="D840"/>
      <c r="E840"/>
      <c r="F840"/>
    </row>
    <row r="841" spans="3:6" x14ac:dyDescent="0.25">
      <c r="C841"/>
      <c r="D841"/>
      <c r="E841"/>
      <c r="F841"/>
    </row>
    <row r="842" spans="3:6" x14ac:dyDescent="0.25">
      <c r="C842"/>
      <c r="D842"/>
      <c r="E842"/>
      <c r="F842"/>
    </row>
    <row r="843" spans="3:6" x14ac:dyDescent="0.25">
      <c r="C843"/>
      <c r="D843"/>
      <c r="E843"/>
      <c r="F843"/>
    </row>
    <row r="844" spans="3:6" x14ac:dyDescent="0.25">
      <c r="C844"/>
      <c r="D844"/>
      <c r="E844"/>
      <c r="F844"/>
    </row>
    <row r="845" spans="3:6" x14ac:dyDescent="0.25">
      <c r="C845"/>
      <c r="D845"/>
      <c r="E845"/>
      <c r="F845"/>
    </row>
    <row r="846" spans="3:6" x14ac:dyDescent="0.25">
      <c r="C846"/>
      <c r="D846"/>
      <c r="E846"/>
      <c r="F846"/>
    </row>
    <row r="847" spans="3:6" x14ac:dyDescent="0.25">
      <c r="C847"/>
      <c r="D847"/>
      <c r="E847"/>
      <c r="F847"/>
    </row>
    <row r="848" spans="3:6" x14ac:dyDescent="0.25">
      <c r="C848"/>
      <c r="D848"/>
      <c r="E848"/>
      <c r="F848"/>
    </row>
    <row r="849" spans="3:6" x14ac:dyDescent="0.25">
      <c r="C849"/>
      <c r="D849"/>
      <c r="E849"/>
      <c r="F849"/>
    </row>
    <row r="850" spans="3:6" x14ac:dyDescent="0.25">
      <c r="C850"/>
      <c r="D850"/>
      <c r="E850"/>
      <c r="F850"/>
    </row>
    <row r="851" spans="3:6" x14ac:dyDescent="0.25">
      <c r="C851"/>
      <c r="D851"/>
      <c r="E851"/>
      <c r="F851"/>
    </row>
    <row r="852" spans="3:6" x14ac:dyDescent="0.25">
      <c r="C852"/>
      <c r="D852"/>
      <c r="E852"/>
      <c r="F852"/>
    </row>
    <row r="853" spans="3:6" x14ac:dyDescent="0.25">
      <c r="C853"/>
      <c r="D853"/>
      <c r="E853"/>
      <c r="F853"/>
    </row>
    <row r="854" spans="3:6" x14ac:dyDescent="0.25">
      <c r="C854"/>
      <c r="D854"/>
      <c r="E854"/>
      <c r="F854"/>
    </row>
    <row r="855" spans="3:6" x14ac:dyDescent="0.25">
      <c r="C855"/>
      <c r="D855"/>
      <c r="E855"/>
      <c r="F855"/>
    </row>
    <row r="856" spans="3:6" x14ac:dyDescent="0.25">
      <c r="C856"/>
      <c r="D856"/>
      <c r="E856"/>
      <c r="F856"/>
    </row>
    <row r="857" spans="3:6" x14ac:dyDescent="0.25">
      <c r="C857"/>
      <c r="D857"/>
      <c r="E857"/>
      <c r="F857"/>
    </row>
    <row r="858" spans="3:6" x14ac:dyDescent="0.25">
      <c r="C858"/>
      <c r="D858"/>
      <c r="E858"/>
      <c r="F858"/>
    </row>
    <row r="859" spans="3:6" x14ac:dyDescent="0.25">
      <c r="C859"/>
      <c r="D859"/>
      <c r="E859"/>
      <c r="F859"/>
    </row>
    <row r="860" spans="3:6" x14ac:dyDescent="0.25">
      <c r="C860"/>
      <c r="D860"/>
      <c r="E860"/>
      <c r="F860"/>
    </row>
    <row r="861" spans="3:6" x14ac:dyDescent="0.25">
      <c r="C861"/>
      <c r="D861"/>
      <c r="E861"/>
      <c r="F861"/>
    </row>
    <row r="862" spans="3:6" x14ac:dyDescent="0.25">
      <c r="C862"/>
      <c r="D862"/>
      <c r="E862"/>
      <c r="F862"/>
    </row>
    <row r="863" spans="3:6" x14ac:dyDescent="0.25">
      <c r="C863"/>
      <c r="D863"/>
      <c r="E863"/>
      <c r="F863"/>
    </row>
    <row r="864" spans="3:6" x14ac:dyDescent="0.25">
      <c r="C864"/>
      <c r="D864"/>
      <c r="E864"/>
      <c r="F864"/>
    </row>
    <row r="865" spans="3:6" x14ac:dyDescent="0.25">
      <c r="C865"/>
      <c r="D865"/>
      <c r="E865"/>
      <c r="F865"/>
    </row>
    <row r="866" spans="3:6" x14ac:dyDescent="0.25">
      <c r="C866"/>
      <c r="D866"/>
      <c r="E866"/>
      <c r="F866"/>
    </row>
    <row r="867" spans="3:6" x14ac:dyDescent="0.25">
      <c r="C867"/>
      <c r="D867"/>
      <c r="E867"/>
      <c r="F867"/>
    </row>
    <row r="868" spans="3:6" x14ac:dyDescent="0.25">
      <c r="C868"/>
      <c r="D868"/>
      <c r="E868"/>
      <c r="F868"/>
    </row>
    <row r="869" spans="3:6" x14ac:dyDescent="0.25">
      <c r="C869"/>
      <c r="D869"/>
      <c r="E869"/>
      <c r="F869"/>
    </row>
    <row r="870" spans="3:6" x14ac:dyDescent="0.25">
      <c r="C870"/>
      <c r="D870"/>
      <c r="E870"/>
      <c r="F870"/>
    </row>
    <row r="871" spans="3:6" x14ac:dyDescent="0.25">
      <c r="C871"/>
      <c r="D871"/>
      <c r="E871"/>
      <c r="F871"/>
    </row>
    <row r="872" spans="3:6" x14ac:dyDescent="0.25">
      <c r="C872"/>
      <c r="D872"/>
      <c r="E872"/>
      <c r="F872"/>
    </row>
    <row r="873" spans="3:6" x14ac:dyDescent="0.25">
      <c r="C873"/>
      <c r="D873"/>
      <c r="E873"/>
      <c r="F873"/>
    </row>
    <row r="874" spans="3:6" x14ac:dyDescent="0.25">
      <c r="C874"/>
      <c r="D874"/>
      <c r="E874"/>
      <c r="F874"/>
    </row>
    <row r="875" spans="3:6" x14ac:dyDescent="0.25">
      <c r="C875"/>
      <c r="D875"/>
      <c r="E875"/>
      <c r="F875"/>
    </row>
    <row r="876" spans="3:6" x14ac:dyDescent="0.25">
      <c r="C876"/>
      <c r="D876"/>
      <c r="E876"/>
      <c r="F876"/>
    </row>
    <row r="877" spans="3:6" x14ac:dyDescent="0.25">
      <c r="C877"/>
      <c r="D877"/>
      <c r="E877"/>
      <c r="F877"/>
    </row>
    <row r="878" spans="3:6" x14ac:dyDescent="0.25">
      <c r="C878"/>
      <c r="D878"/>
      <c r="E878"/>
      <c r="F878"/>
    </row>
    <row r="879" spans="3:6" x14ac:dyDescent="0.25">
      <c r="C879"/>
      <c r="D879"/>
      <c r="E879"/>
      <c r="F879"/>
    </row>
    <row r="880" spans="3:6" x14ac:dyDescent="0.25">
      <c r="C880"/>
      <c r="D880"/>
      <c r="E880"/>
      <c r="F880"/>
    </row>
    <row r="881" spans="3:6" x14ac:dyDescent="0.25">
      <c r="C881"/>
      <c r="D881"/>
      <c r="E881"/>
      <c r="F881"/>
    </row>
    <row r="882" spans="3:6" x14ac:dyDescent="0.25">
      <c r="C882"/>
      <c r="D882"/>
      <c r="E882"/>
      <c r="F882"/>
    </row>
    <row r="883" spans="3:6" x14ac:dyDescent="0.25">
      <c r="C883"/>
      <c r="D883"/>
      <c r="E883"/>
      <c r="F883"/>
    </row>
    <row r="884" spans="3:6" x14ac:dyDescent="0.25">
      <c r="C884"/>
      <c r="D884"/>
      <c r="E884"/>
      <c r="F884"/>
    </row>
    <row r="885" spans="3:6" x14ac:dyDescent="0.25">
      <c r="C885"/>
      <c r="D885"/>
      <c r="E885"/>
      <c r="F885"/>
    </row>
    <row r="886" spans="3:6" x14ac:dyDescent="0.25">
      <c r="C886"/>
      <c r="D886"/>
      <c r="E886"/>
      <c r="F886"/>
    </row>
    <row r="887" spans="3:6" x14ac:dyDescent="0.25">
      <c r="C887"/>
      <c r="D887"/>
      <c r="E887"/>
      <c r="F887"/>
    </row>
    <row r="888" spans="3:6" x14ac:dyDescent="0.25">
      <c r="C888"/>
      <c r="D888"/>
      <c r="E888"/>
      <c r="F888"/>
    </row>
    <row r="889" spans="3:6" x14ac:dyDescent="0.25">
      <c r="C889"/>
      <c r="D889"/>
      <c r="E889"/>
      <c r="F889"/>
    </row>
    <row r="890" spans="3:6" x14ac:dyDescent="0.25">
      <c r="C890"/>
      <c r="D890"/>
      <c r="E890"/>
      <c r="F890"/>
    </row>
    <row r="891" spans="3:6" x14ac:dyDescent="0.25">
      <c r="C891"/>
      <c r="D891"/>
      <c r="E891"/>
      <c r="F891"/>
    </row>
    <row r="892" spans="3:6" x14ac:dyDescent="0.25">
      <c r="C892"/>
      <c r="D892"/>
      <c r="E892"/>
      <c r="F892"/>
    </row>
    <row r="893" spans="3:6" x14ac:dyDescent="0.25">
      <c r="C893"/>
      <c r="D893"/>
      <c r="E893"/>
      <c r="F893"/>
    </row>
    <row r="894" spans="3:6" x14ac:dyDescent="0.25">
      <c r="C894"/>
      <c r="D894"/>
      <c r="E894"/>
      <c r="F894"/>
    </row>
    <row r="895" spans="3:6" x14ac:dyDescent="0.25">
      <c r="C895"/>
      <c r="D895"/>
      <c r="E895"/>
      <c r="F895"/>
    </row>
    <row r="896" spans="3:6" x14ac:dyDescent="0.25">
      <c r="C896"/>
      <c r="D896"/>
      <c r="E896"/>
      <c r="F896"/>
    </row>
    <row r="897" spans="3:6" x14ac:dyDescent="0.25">
      <c r="C897"/>
      <c r="D897"/>
      <c r="E897"/>
      <c r="F897"/>
    </row>
    <row r="898" spans="3:6" x14ac:dyDescent="0.25">
      <c r="C898"/>
      <c r="D898"/>
      <c r="E898"/>
      <c r="F898"/>
    </row>
    <row r="899" spans="3:6" x14ac:dyDescent="0.25">
      <c r="C899"/>
      <c r="D899"/>
      <c r="E899"/>
      <c r="F899"/>
    </row>
    <row r="900" spans="3:6" x14ac:dyDescent="0.25">
      <c r="C900"/>
      <c r="D900"/>
      <c r="E900"/>
      <c r="F900"/>
    </row>
    <row r="901" spans="3:6" x14ac:dyDescent="0.25">
      <c r="C901"/>
      <c r="D901"/>
      <c r="E901"/>
      <c r="F901"/>
    </row>
    <row r="902" spans="3:6" x14ac:dyDescent="0.25">
      <c r="C902"/>
      <c r="D902"/>
      <c r="E902"/>
      <c r="F902"/>
    </row>
    <row r="903" spans="3:6" x14ac:dyDescent="0.25">
      <c r="C903"/>
      <c r="D903"/>
      <c r="E903"/>
      <c r="F903"/>
    </row>
    <row r="904" spans="3:6" x14ac:dyDescent="0.25">
      <c r="C904"/>
      <c r="D904"/>
      <c r="E904"/>
      <c r="F904"/>
    </row>
    <row r="905" spans="3:6" x14ac:dyDescent="0.25">
      <c r="C905"/>
      <c r="D905"/>
      <c r="E905"/>
      <c r="F905"/>
    </row>
    <row r="906" spans="3:6" x14ac:dyDescent="0.25">
      <c r="C906"/>
      <c r="D906"/>
      <c r="E906"/>
      <c r="F906"/>
    </row>
    <row r="907" spans="3:6" x14ac:dyDescent="0.25">
      <c r="C907"/>
      <c r="D907"/>
      <c r="E907"/>
      <c r="F907"/>
    </row>
    <row r="908" spans="3:6" x14ac:dyDescent="0.25">
      <c r="C908"/>
      <c r="D908"/>
      <c r="E908"/>
      <c r="F908"/>
    </row>
    <row r="909" spans="3:6" x14ac:dyDescent="0.25">
      <c r="C909"/>
      <c r="D909"/>
      <c r="E909"/>
      <c r="F909"/>
    </row>
    <row r="910" spans="3:6" x14ac:dyDescent="0.25">
      <c r="C910"/>
      <c r="D910"/>
      <c r="E910"/>
      <c r="F910"/>
    </row>
    <row r="911" spans="3:6" x14ac:dyDescent="0.25">
      <c r="C911"/>
      <c r="D911"/>
      <c r="E911"/>
      <c r="F911"/>
    </row>
    <row r="912" spans="3:6" x14ac:dyDescent="0.25">
      <c r="C912"/>
      <c r="D912"/>
      <c r="E912"/>
      <c r="F912"/>
    </row>
    <row r="913" spans="3:6" x14ac:dyDescent="0.25">
      <c r="C913"/>
      <c r="D913"/>
      <c r="E913"/>
      <c r="F913"/>
    </row>
    <row r="914" spans="3:6" x14ac:dyDescent="0.25">
      <c r="C914"/>
      <c r="D914"/>
      <c r="E914"/>
      <c r="F914"/>
    </row>
    <row r="915" spans="3:6" x14ac:dyDescent="0.25">
      <c r="C915"/>
      <c r="D915"/>
      <c r="E915"/>
      <c r="F915"/>
    </row>
    <row r="916" spans="3:6" x14ac:dyDescent="0.25">
      <c r="C916"/>
      <c r="D916"/>
      <c r="E916"/>
      <c r="F916"/>
    </row>
    <row r="917" spans="3:6" x14ac:dyDescent="0.25">
      <c r="C917"/>
      <c r="D917"/>
      <c r="E917"/>
      <c r="F917"/>
    </row>
    <row r="918" spans="3:6" x14ac:dyDescent="0.25">
      <c r="C918"/>
      <c r="D918"/>
      <c r="E918"/>
      <c r="F918"/>
    </row>
    <row r="919" spans="3:6" x14ac:dyDescent="0.25">
      <c r="C919"/>
      <c r="D919"/>
      <c r="E919"/>
      <c r="F919"/>
    </row>
    <row r="920" spans="3:6" x14ac:dyDescent="0.25">
      <c r="C920"/>
      <c r="D920"/>
      <c r="E920"/>
      <c r="F920"/>
    </row>
    <row r="921" spans="3:6" x14ac:dyDescent="0.25">
      <c r="C921"/>
      <c r="D921"/>
      <c r="E921"/>
      <c r="F921"/>
    </row>
    <row r="922" spans="3:6" x14ac:dyDescent="0.25">
      <c r="C922"/>
      <c r="D922"/>
      <c r="E922"/>
      <c r="F922"/>
    </row>
    <row r="923" spans="3:6" x14ac:dyDescent="0.25">
      <c r="C923"/>
      <c r="D923"/>
      <c r="E923"/>
      <c r="F923"/>
    </row>
    <row r="924" spans="3:6" x14ac:dyDescent="0.25">
      <c r="C924"/>
      <c r="D924"/>
      <c r="E924"/>
      <c r="F924"/>
    </row>
    <row r="925" spans="3:6" x14ac:dyDescent="0.25">
      <c r="C925"/>
      <c r="D925"/>
      <c r="E925"/>
      <c r="F925"/>
    </row>
    <row r="926" spans="3:6" x14ac:dyDescent="0.25">
      <c r="C926"/>
      <c r="D926"/>
      <c r="E926"/>
      <c r="F926"/>
    </row>
    <row r="927" spans="3:6" x14ac:dyDescent="0.25">
      <c r="C927"/>
      <c r="D927"/>
      <c r="E927"/>
      <c r="F927"/>
    </row>
    <row r="928" spans="3:6" x14ac:dyDescent="0.25">
      <c r="C928"/>
      <c r="D928"/>
      <c r="E928"/>
      <c r="F928"/>
    </row>
    <row r="929" spans="3:6" x14ac:dyDescent="0.25">
      <c r="C929"/>
      <c r="D929"/>
      <c r="E929"/>
      <c r="F929"/>
    </row>
    <row r="930" spans="3:6" x14ac:dyDescent="0.25">
      <c r="C930"/>
      <c r="D930"/>
      <c r="E930"/>
      <c r="F930"/>
    </row>
    <row r="931" spans="3:6" x14ac:dyDescent="0.25">
      <c r="C931"/>
      <c r="D931"/>
      <c r="E931"/>
      <c r="F931"/>
    </row>
    <row r="932" spans="3:6" x14ac:dyDescent="0.25">
      <c r="C932"/>
      <c r="D932"/>
      <c r="E932"/>
      <c r="F932"/>
    </row>
    <row r="933" spans="3:6" x14ac:dyDescent="0.25">
      <c r="C933"/>
      <c r="D933"/>
      <c r="E933"/>
      <c r="F933"/>
    </row>
    <row r="934" spans="3:6" x14ac:dyDescent="0.25">
      <c r="C934"/>
      <c r="D934"/>
      <c r="E934"/>
      <c r="F934"/>
    </row>
    <row r="935" spans="3:6" x14ac:dyDescent="0.25">
      <c r="C935"/>
      <c r="D935"/>
      <c r="E935"/>
      <c r="F935"/>
    </row>
    <row r="936" spans="3:6" x14ac:dyDescent="0.25">
      <c r="C936"/>
      <c r="D936"/>
      <c r="E936"/>
      <c r="F936"/>
    </row>
    <row r="937" spans="3:6" x14ac:dyDescent="0.25">
      <c r="C937"/>
      <c r="D937"/>
      <c r="E937"/>
      <c r="F937"/>
    </row>
    <row r="938" spans="3:6" x14ac:dyDescent="0.25">
      <c r="C938"/>
      <c r="D938"/>
      <c r="E938"/>
      <c r="F938"/>
    </row>
    <row r="939" spans="3:6" x14ac:dyDescent="0.25">
      <c r="C939"/>
      <c r="D939"/>
      <c r="E939"/>
      <c r="F939"/>
    </row>
    <row r="940" spans="3:6" x14ac:dyDescent="0.25">
      <c r="C940"/>
      <c r="D940"/>
      <c r="E940"/>
      <c r="F940"/>
    </row>
    <row r="941" spans="3:6" x14ac:dyDescent="0.25">
      <c r="C941"/>
      <c r="D941"/>
      <c r="E941"/>
      <c r="F941"/>
    </row>
    <row r="942" spans="3:6" x14ac:dyDescent="0.25">
      <c r="C942"/>
      <c r="D942"/>
      <c r="E942"/>
      <c r="F942"/>
    </row>
    <row r="943" spans="3:6" x14ac:dyDescent="0.25">
      <c r="C943"/>
      <c r="D943"/>
      <c r="E943"/>
      <c r="F943"/>
    </row>
    <row r="944" spans="3:6" x14ac:dyDescent="0.25">
      <c r="C944"/>
      <c r="D944"/>
      <c r="E944"/>
      <c r="F944"/>
    </row>
    <row r="945" spans="3:6" x14ac:dyDescent="0.25">
      <c r="C945"/>
      <c r="D945"/>
      <c r="E945"/>
      <c r="F945"/>
    </row>
    <row r="946" spans="3:6" x14ac:dyDescent="0.25">
      <c r="C946"/>
      <c r="D946"/>
      <c r="E946"/>
      <c r="F946"/>
    </row>
    <row r="947" spans="3:6" x14ac:dyDescent="0.25">
      <c r="C947"/>
      <c r="D947"/>
      <c r="E947"/>
      <c r="F947"/>
    </row>
    <row r="948" spans="3:6" x14ac:dyDescent="0.25">
      <c r="C948"/>
      <c r="D948"/>
      <c r="E948"/>
      <c r="F948"/>
    </row>
    <row r="949" spans="3:6" x14ac:dyDescent="0.25">
      <c r="C949"/>
      <c r="D949"/>
      <c r="E949"/>
      <c r="F949"/>
    </row>
    <row r="950" spans="3:6" x14ac:dyDescent="0.25">
      <c r="C950"/>
      <c r="D950"/>
      <c r="E950"/>
      <c r="F950"/>
    </row>
    <row r="951" spans="3:6" x14ac:dyDescent="0.25">
      <c r="C951"/>
      <c r="D951"/>
      <c r="E951"/>
      <c r="F951"/>
    </row>
    <row r="952" spans="3:6" x14ac:dyDescent="0.25">
      <c r="C952"/>
      <c r="D952"/>
      <c r="E952"/>
      <c r="F952"/>
    </row>
    <row r="953" spans="3:6" x14ac:dyDescent="0.25">
      <c r="C953"/>
      <c r="D953"/>
      <c r="E953"/>
      <c r="F953"/>
    </row>
    <row r="954" spans="3:6" x14ac:dyDescent="0.25">
      <c r="C954"/>
      <c r="D954"/>
      <c r="E954"/>
      <c r="F954"/>
    </row>
    <row r="955" spans="3:6" x14ac:dyDescent="0.25">
      <c r="C955"/>
      <c r="D955"/>
      <c r="E955"/>
      <c r="F955"/>
    </row>
    <row r="956" spans="3:6" x14ac:dyDescent="0.25">
      <c r="C956"/>
      <c r="D956"/>
      <c r="E956"/>
      <c r="F956"/>
    </row>
    <row r="957" spans="3:6" x14ac:dyDescent="0.25">
      <c r="C957"/>
      <c r="D957"/>
      <c r="E957"/>
      <c r="F957"/>
    </row>
    <row r="958" spans="3:6" x14ac:dyDescent="0.25">
      <c r="C958"/>
      <c r="D958"/>
      <c r="E958"/>
      <c r="F958"/>
    </row>
    <row r="959" spans="3:6" x14ac:dyDescent="0.25">
      <c r="C959"/>
      <c r="D959"/>
      <c r="E959"/>
      <c r="F959"/>
    </row>
    <row r="960" spans="3:6" x14ac:dyDescent="0.25">
      <c r="C960"/>
      <c r="D960"/>
      <c r="E960"/>
      <c r="F960"/>
    </row>
    <row r="961" spans="3:6" x14ac:dyDescent="0.25">
      <c r="C961"/>
      <c r="D961"/>
      <c r="E961"/>
      <c r="F961"/>
    </row>
    <row r="962" spans="3:6" x14ac:dyDescent="0.25">
      <c r="C962"/>
      <c r="D962"/>
      <c r="E962"/>
      <c r="F962"/>
    </row>
    <row r="963" spans="3:6" x14ac:dyDescent="0.25">
      <c r="C963"/>
      <c r="D963"/>
      <c r="E963"/>
      <c r="F963"/>
    </row>
    <row r="964" spans="3:6" x14ac:dyDescent="0.25">
      <c r="C964"/>
      <c r="D964"/>
      <c r="E964"/>
      <c r="F964"/>
    </row>
    <row r="965" spans="3:6" x14ac:dyDescent="0.25">
      <c r="C965"/>
      <c r="D965"/>
      <c r="E965"/>
      <c r="F965"/>
    </row>
    <row r="966" spans="3:6" x14ac:dyDescent="0.25">
      <c r="C966"/>
      <c r="D966"/>
      <c r="E966"/>
      <c r="F966"/>
    </row>
    <row r="967" spans="3:6" x14ac:dyDescent="0.25">
      <c r="C967"/>
      <c r="D967"/>
      <c r="E967"/>
      <c r="F967"/>
    </row>
    <row r="968" spans="3:6" x14ac:dyDescent="0.25">
      <c r="C968"/>
      <c r="D968"/>
      <c r="E968"/>
      <c r="F968"/>
    </row>
    <row r="969" spans="3:6" x14ac:dyDescent="0.25">
      <c r="C969"/>
      <c r="D969"/>
      <c r="E969"/>
      <c r="F969"/>
    </row>
    <row r="970" spans="3:6" x14ac:dyDescent="0.25">
      <c r="C970"/>
      <c r="D970"/>
      <c r="E970"/>
      <c r="F970"/>
    </row>
    <row r="971" spans="3:6" x14ac:dyDescent="0.25">
      <c r="C971"/>
      <c r="D971"/>
      <c r="E971"/>
      <c r="F971"/>
    </row>
    <row r="972" spans="3:6" x14ac:dyDescent="0.25">
      <c r="C972"/>
      <c r="D972"/>
      <c r="E972"/>
      <c r="F972"/>
    </row>
    <row r="973" spans="3:6" x14ac:dyDescent="0.25">
      <c r="C973"/>
      <c r="D973"/>
      <c r="E973"/>
      <c r="F973"/>
    </row>
    <row r="974" spans="3:6" x14ac:dyDescent="0.25">
      <c r="C974"/>
      <c r="D974"/>
      <c r="E974"/>
      <c r="F974"/>
    </row>
    <row r="975" spans="3:6" x14ac:dyDescent="0.25">
      <c r="C975"/>
      <c r="D975"/>
      <c r="E975"/>
      <c r="F975"/>
    </row>
    <row r="976" spans="3:6" x14ac:dyDescent="0.25">
      <c r="C976"/>
      <c r="D976"/>
      <c r="E976"/>
      <c r="F976"/>
    </row>
    <row r="977" spans="3:6" x14ac:dyDescent="0.25">
      <c r="C977"/>
      <c r="D977"/>
      <c r="E977"/>
      <c r="F977"/>
    </row>
    <row r="978" spans="3:6" x14ac:dyDescent="0.25">
      <c r="C978"/>
      <c r="D978"/>
      <c r="E978"/>
      <c r="F978"/>
    </row>
    <row r="979" spans="3:6" x14ac:dyDescent="0.25">
      <c r="C979"/>
      <c r="D979"/>
      <c r="E979"/>
      <c r="F979"/>
    </row>
    <row r="980" spans="3:6" x14ac:dyDescent="0.25">
      <c r="C980"/>
      <c r="D980"/>
      <c r="E980"/>
      <c r="F980"/>
    </row>
    <row r="981" spans="3:6" x14ac:dyDescent="0.25">
      <c r="C981"/>
      <c r="D981"/>
      <c r="E981"/>
      <c r="F981"/>
    </row>
    <row r="982" spans="3:6" x14ac:dyDescent="0.25">
      <c r="C982"/>
      <c r="D982"/>
      <c r="E982"/>
      <c r="F982"/>
    </row>
    <row r="983" spans="3:6" x14ac:dyDescent="0.25">
      <c r="C983"/>
      <c r="D983"/>
      <c r="E983"/>
      <c r="F983"/>
    </row>
    <row r="984" spans="3:6" x14ac:dyDescent="0.25">
      <c r="C984"/>
      <c r="D984"/>
      <c r="E984"/>
      <c r="F984"/>
    </row>
    <row r="985" spans="3:6" x14ac:dyDescent="0.25">
      <c r="C985"/>
      <c r="D985"/>
      <c r="E985"/>
      <c r="F985"/>
    </row>
    <row r="986" spans="3:6" x14ac:dyDescent="0.25">
      <c r="C986"/>
      <c r="D986"/>
      <c r="E986"/>
      <c r="F986"/>
    </row>
    <row r="987" spans="3:6" x14ac:dyDescent="0.25">
      <c r="C987"/>
      <c r="D987"/>
      <c r="E987"/>
      <c r="F987"/>
    </row>
    <row r="988" spans="3:6" x14ac:dyDescent="0.25">
      <c r="C988"/>
      <c r="D988"/>
      <c r="E988"/>
      <c r="F988"/>
    </row>
    <row r="989" spans="3:6" x14ac:dyDescent="0.25">
      <c r="C989"/>
      <c r="D989"/>
      <c r="E989"/>
      <c r="F989"/>
    </row>
    <row r="990" spans="3:6" x14ac:dyDescent="0.25">
      <c r="C990"/>
      <c r="D990"/>
      <c r="E990"/>
      <c r="F990"/>
    </row>
    <row r="991" spans="3:6" x14ac:dyDescent="0.25">
      <c r="C991"/>
      <c r="D991"/>
      <c r="E991"/>
      <c r="F991"/>
    </row>
    <row r="992" spans="3:6" x14ac:dyDescent="0.25">
      <c r="C992"/>
      <c r="D992"/>
      <c r="E992"/>
      <c r="F992"/>
    </row>
    <row r="993" spans="3:6" x14ac:dyDescent="0.25">
      <c r="C993"/>
      <c r="D993"/>
      <c r="E993"/>
      <c r="F993"/>
    </row>
    <row r="994" spans="3:6" x14ac:dyDescent="0.25">
      <c r="C994"/>
      <c r="D994"/>
      <c r="E994"/>
      <c r="F994"/>
    </row>
    <row r="995" spans="3:6" x14ac:dyDescent="0.25">
      <c r="C995"/>
      <c r="D995"/>
      <c r="E995"/>
      <c r="F995"/>
    </row>
    <row r="996" spans="3:6" x14ac:dyDescent="0.25">
      <c r="C996"/>
      <c r="D996"/>
      <c r="E996"/>
      <c r="F996"/>
    </row>
    <row r="997" spans="3:6" x14ac:dyDescent="0.25">
      <c r="C997"/>
      <c r="D997"/>
      <c r="E997"/>
      <c r="F997"/>
    </row>
    <row r="998" spans="3:6" x14ac:dyDescent="0.25">
      <c r="C998"/>
      <c r="D998"/>
      <c r="E998"/>
      <c r="F998"/>
    </row>
    <row r="999" spans="3:6" x14ac:dyDescent="0.25">
      <c r="C999"/>
      <c r="D999"/>
      <c r="E999"/>
      <c r="F999"/>
    </row>
    <row r="1000" spans="3:6" x14ac:dyDescent="0.25">
      <c r="C1000"/>
      <c r="D1000"/>
      <c r="E1000"/>
      <c r="F1000"/>
    </row>
    <row r="1001" spans="3:6" x14ac:dyDescent="0.25">
      <c r="C1001"/>
      <c r="D1001"/>
      <c r="E1001"/>
      <c r="F1001"/>
    </row>
    <row r="1002" spans="3:6" x14ac:dyDescent="0.25">
      <c r="C1002"/>
      <c r="D1002"/>
      <c r="E1002"/>
      <c r="F1002"/>
    </row>
    <row r="1003" spans="3:6" x14ac:dyDescent="0.25">
      <c r="C1003"/>
      <c r="D1003"/>
      <c r="E1003"/>
      <c r="F1003"/>
    </row>
    <row r="1004" spans="3:6" x14ac:dyDescent="0.25">
      <c r="C1004"/>
      <c r="D1004"/>
      <c r="E1004"/>
      <c r="F1004"/>
    </row>
    <row r="1005" spans="3:6" x14ac:dyDescent="0.25">
      <c r="C1005"/>
      <c r="D1005"/>
      <c r="E1005"/>
      <c r="F1005"/>
    </row>
    <row r="1006" spans="3:6" x14ac:dyDescent="0.25">
      <c r="C1006"/>
      <c r="D1006"/>
      <c r="E1006"/>
      <c r="F1006"/>
    </row>
    <row r="1007" spans="3:6" x14ac:dyDescent="0.25">
      <c r="C1007"/>
      <c r="D1007"/>
      <c r="E1007"/>
      <c r="F1007"/>
    </row>
    <row r="1008" spans="3:6" x14ac:dyDescent="0.25">
      <c r="C1008"/>
      <c r="D1008"/>
      <c r="E1008"/>
      <c r="F1008"/>
    </row>
    <row r="1009" spans="3:6" x14ac:dyDescent="0.25">
      <c r="C1009"/>
      <c r="D1009"/>
      <c r="E1009"/>
      <c r="F1009"/>
    </row>
    <row r="1010" spans="3:6" x14ac:dyDescent="0.25">
      <c r="C1010"/>
      <c r="D1010"/>
      <c r="E1010"/>
      <c r="F1010"/>
    </row>
    <row r="1011" spans="3:6" x14ac:dyDescent="0.25">
      <c r="C1011"/>
      <c r="D1011"/>
      <c r="E1011"/>
      <c r="F1011"/>
    </row>
    <row r="1012" spans="3:6" x14ac:dyDescent="0.25">
      <c r="C1012"/>
      <c r="D1012"/>
      <c r="E1012"/>
      <c r="F1012"/>
    </row>
    <row r="1013" spans="3:6" x14ac:dyDescent="0.25">
      <c r="C1013"/>
      <c r="D1013"/>
      <c r="E1013"/>
      <c r="F1013"/>
    </row>
    <row r="1014" spans="3:6" x14ac:dyDescent="0.25">
      <c r="C1014"/>
      <c r="D1014"/>
      <c r="E1014"/>
      <c r="F1014"/>
    </row>
    <row r="1015" spans="3:6" x14ac:dyDescent="0.25">
      <c r="C1015"/>
      <c r="D1015"/>
      <c r="E1015"/>
      <c r="F1015"/>
    </row>
    <row r="1016" spans="3:6" x14ac:dyDescent="0.25">
      <c r="C1016"/>
      <c r="D1016"/>
      <c r="E1016"/>
      <c r="F1016"/>
    </row>
    <row r="1017" spans="3:6" x14ac:dyDescent="0.25">
      <c r="C1017"/>
      <c r="D1017"/>
      <c r="E1017"/>
      <c r="F1017"/>
    </row>
    <row r="1018" spans="3:6" x14ac:dyDescent="0.25">
      <c r="C1018"/>
      <c r="D1018"/>
      <c r="E1018"/>
      <c r="F1018"/>
    </row>
    <row r="1019" spans="3:6" x14ac:dyDescent="0.25">
      <c r="C1019"/>
      <c r="D1019"/>
      <c r="E1019"/>
      <c r="F1019"/>
    </row>
    <row r="1020" spans="3:6" x14ac:dyDescent="0.25">
      <c r="C1020"/>
      <c r="D1020"/>
      <c r="E1020"/>
      <c r="F1020"/>
    </row>
    <row r="1021" spans="3:6" x14ac:dyDescent="0.25">
      <c r="C1021"/>
      <c r="D1021"/>
      <c r="E1021"/>
      <c r="F1021"/>
    </row>
    <row r="1022" spans="3:6" x14ac:dyDescent="0.25">
      <c r="C1022"/>
      <c r="D1022"/>
      <c r="E1022"/>
      <c r="F1022"/>
    </row>
    <row r="1023" spans="3:6" x14ac:dyDescent="0.25">
      <c r="C1023"/>
      <c r="D1023"/>
      <c r="E1023"/>
      <c r="F1023"/>
    </row>
    <row r="1024" spans="3:6" x14ac:dyDescent="0.25">
      <c r="C1024"/>
      <c r="D1024"/>
      <c r="E1024"/>
      <c r="F1024"/>
    </row>
    <row r="1025" spans="3:6" x14ac:dyDescent="0.25">
      <c r="C1025"/>
      <c r="D1025"/>
      <c r="E1025"/>
      <c r="F1025"/>
    </row>
    <row r="1026" spans="3:6" x14ac:dyDescent="0.25">
      <c r="C1026"/>
      <c r="D1026"/>
      <c r="E1026"/>
      <c r="F1026"/>
    </row>
    <row r="1027" spans="3:6" x14ac:dyDescent="0.25">
      <c r="C1027"/>
      <c r="D1027"/>
      <c r="E1027"/>
      <c r="F1027"/>
    </row>
    <row r="1028" spans="3:6" x14ac:dyDescent="0.25">
      <c r="C1028"/>
      <c r="D1028"/>
      <c r="E1028"/>
      <c r="F1028"/>
    </row>
    <row r="1029" spans="3:6" x14ac:dyDescent="0.25">
      <c r="C1029"/>
      <c r="D1029"/>
      <c r="E1029"/>
      <c r="F1029"/>
    </row>
    <row r="1030" spans="3:6" x14ac:dyDescent="0.25">
      <c r="C1030"/>
      <c r="D1030"/>
      <c r="E1030"/>
      <c r="F1030"/>
    </row>
    <row r="1031" spans="3:6" x14ac:dyDescent="0.25">
      <c r="C1031"/>
      <c r="D1031"/>
      <c r="E1031"/>
      <c r="F1031"/>
    </row>
    <row r="1032" spans="3:6" x14ac:dyDescent="0.25">
      <c r="C1032"/>
      <c r="D1032"/>
      <c r="E1032"/>
      <c r="F1032"/>
    </row>
    <row r="1033" spans="3:6" x14ac:dyDescent="0.25">
      <c r="C1033"/>
      <c r="D1033"/>
      <c r="E1033"/>
      <c r="F1033"/>
    </row>
    <row r="1034" spans="3:6" x14ac:dyDescent="0.25">
      <c r="C1034"/>
      <c r="D1034"/>
      <c r="E1034"/>
      <c r="F1034"/>
    </row>
    <row r="1035" spans="3:6" x14ac:dyDescent="0.25">
      <c r="C1035"/>
      <c r="D1035"/>
      <c r="E1035"/>
      <c r="F1035"/>
    </row>
    <row r="1036" spans="3:6" x14ac:dyDescent="0.25">
      <c r="C1036"/>
      <c r="D1036"/>
      <c r="E1036"/>
      <c r="F1036"/>
    </row>
    <row r="1037" spans="3:6" x14ac:dyDescent="0.25">
      <c r="C1037"/>
      <c r="D1037"/>
      <c r="E1037"/>
      <c r="F1037"/>
    </row>
    <row r="1038" spans="3:6" x14ac:dyDescent="0.25">
      <c r="C1038"/>
      <c r="D1038"/>
      <c r="E1038"/>
      <c r="F1038"/>
    </row>
    <row r="1039" spans="3:6" x14ac:dyDescent="0.25">
      <c r="C1039"/>
      <c r="D1039"/>
      <c r="E1039"/>
      <c r="F1039"/>
    </row>
    <row r="1040" spans="3:6" x14ac:dyDescent="0.25">
      <c r="C1040"/>
      <c r="D1040"/>
      <c r="E1040"/>
      <c r="F1040"/>
    </row>
    <row r="1041" spans="3:6" x14ac:dyDescent="0.25">
      <c r="C1041"/>
      <c r="D1041"/>
      <c r="E1041"/>
      <c r="F1041"/>
    </row>
    <row r="1042" spans="3:6" x14ac:dyDescent="0.25">
      <c r="C1042"/>
      <c r="D1042"/>
      <c r="E1042"/>
      <c r="F1042"/>
    </row>
    <row r="1043" spans="3:6" x14ac:dyDescent="0.25">
      <c r="C1043"/>
      <c r="D1043"/>
      <c r="E1043"/>
      <c r="F1043"/>
    </row>
    <row r="1044" spans="3:6" x14ac:dyDescent="0.25">
      <c r="C1044"/>
      <c r="D1044"/>
      <c r="E1044"/>
      <c r="F1044"/>
    </row>
    <row r="1045" spans="3:6" x14ac:dyDescent="0.25">
      <c r="C1045"/>
      <c r="D1045"/>
      <c r="E1045"/>
      <c r="F1045"/>
    </row>
    <row r="1046" spans="3:6" x14ac:dyDescent="0.25">
      <c r="C1046"/>
      <c r="D1046"/>
      <c r="E1046"/>
      <c r="F1046"/>
    </row>
    <row r="1047" spans="3:6" x14ac:dyDescent="0.25">
      <c r="C1047"/>
      <c r="D1047"/>
      <c r="E1047"/>
      <c r="F1047"/>
    </row>
    <row r="1048" spans="3:6" x14ac:dyDescent="0.25">
      <c r="C1048"/>
      <c r="D1048"/>
      <c r="E1048"/>
      <c r="F1048"/>
    </row>
    <row r="1049" spans="3:6" x14ac:dyDescent="0.25">
      <c r="C1049"/>
      <c r="D1049"/>
      <c r="E1049"/>
      <c r="F1049"/>
    </row>
    <row r="1050" spans="3:6" x14ac:dyDescent="0.25">
      <c r="C1050"/>
      <c r="D1050"/>
      <c r="E1050"/>
      <c r="F1050"/>
    </row>
    <row r="1051" spans="3:6" x14ac:dyDescent="0.25">
      <c r="C1051"/>
      <c r="D1051"/>
      <c r="E1051"/>
      <c r="F1051"/>
    </row>
    <row r="1052" spans="3:6" x14ac:dyDescent="0.25">
      <c r="C1052"/>
      <c r="D1052"/>
      <c r="E1052"/>
      <c r="F1052"/>
    </row>
    <row r="1053" spans="3:6" x14ac:dyDescent="0.25">
      <c r="C1053"/>
      <c r="D1053"/>
      <c r="E1053"/>
      <c r="F1053"/>
    </row>
    <row r="1054" spans="3:6" x14ac:dyDescent="0.25">
      <c r="C1054"/>
      <c r="D1054"/>
      <c r="E1054"/>
      <c r="F1054"/>
    </row>
    <row r="1055" spans="3:6" x14ac:dyDescent="0.25">
      <c r="C1055"/>
      <c r="D1055"/>
      <c r="E1055"/>
      <c r="F1055"/>
    </row>
    <row r="1056" spans="3:6" x14ac:dyDescent="0.25">
      <c r="C1056"/>
      <c r="D1056"/>
      <c r="E1056"/>
      <c r="F1056"/>
    </row>
    <row r="1057" spans="3:6" x14ac:dyDescent="0.25">
      <c r="C1057"/>
      <c r="D1057"/>
      <c r="E1057"/>
      <c r="F1057"/>
    </row>
    <row r="1058" spans="3:6" x14ac:dyDescent="0.25">
      <c r="C1058"/>
      <c r="D1058"/>
      <c r="E1058"/>
      <c r="F1058"/>
    </row>
    <row r="1059" spans="3:6" x14ac:dyDescent="0.25">
      <c r="C1059"/>
      <c r="D1059"/>
      <c r="E1059"/>
      <c r="F1059"/>
    </row>
    <row r="1060" spans="3:6" x14ac:dyDescent="0.25">
      <c r="C1060"/>
      <c r="D1060"/>
      <c r="E1060"/>
      <c r="F1060"/>
    </row>
    <row r="1061" spans="3:6" x14ac:dyDescent="0.25">
      <c r="C1061"/>
      <c r="D1061"/>
      <c r="E1061"/>
      <c r="F1061"/>
    </row>
    <row r="1062" spans="3:6" x14ac:dyDescent="0.25">
      <c r="C1062"/>
      <c r="D1062"/>
      <c r="E1062"/>
      <c r="F1062"/>
    </row>
    <row r="1063" spans="3:6" x14ac:dyDescent="0.25">
      <c r="C1063"/>
      <c r="D1063"/>
      <c r="E1063"/>
      <c r="F1063"/>
    </row>
    <row r="1064" spans="3:6" x14ac:dyDescent="0.25">
      <c r="C1064"/>
      <c r="D1064"/>
      <c r="E1064"/>
      <c r="F1064"/>
    </row>
    <row r="1065" spans="3:6" x14ac:dyDescent="0.25">
      <c r="C1065"/>
      <c r="D1065"/>
      <c r="E1065"/>
      <c r="F1065"/>
    </row>
    <row r="1066" spans="3:6" x14ac:dyDescent="0.25">
      <c r="C1066"/>
      <c r="D1066"/>
      <c r="E1066"/>
      <c r="F1066"/>
    </row>
    <row r="1067" spans="3:6" x14ac:dyDescent="0.25">
      <c r="C1067"/>
      <c r="D1067"/>
      <c r="E1067"/>
      <c r="F1067"/>
    </row>
    <row r="1068" spans="3:6" x14ac:dyDescent="0.25">
      <c r="C1068"/>
      <c r="D1068"/>
      <c r="E1068"/>
      <c r="F1068"/>
    </row>
    <row r="1069" spans="3:6" x14ac:dyDescent="0.25">
      <c r="C1069"/>
      <c r="D1069"/>
      <c r="E1069"/>
      <c r="F1069"/>
    </row>
    <row r="1070" spans="3:6" x14ac:dyDescent="0.25">
      <c r="C1070"/>
      <c r="D1070"/>
      <c r="E1070"/>
      <c r="F1070"/>
    </row>
    <row r="1071" spans="3:6" x14ac:dyDescent="0.25">
      <c r="C1071"/>
      <c r="D1071"/>
      <c r="E1071"/>
      <c r="F1071"/>
    </row>
    <row r="1072" spans="3:6" x14ac:dyDescent="0.25">
      <c r="C1072"/>
      <c r="D1072"/>
      <c r="E1072"/>
      <c r="F1072"/>
    </row>
    <row r="1073" spans="3:6" x14ac:dyDescent="0.25">
      <c r="C1073"/>
      <c r="D1073"/>
      <c r="E1073"/>
      <c r="F1073"/>
    </row>
    <row r="1074" spans="3:6" x14ac:dyDescent="0.25">
      <c r="C1074"/>
      <c r="D1074"/>
      <c r="E1074"/>
      <c r="F1074"/>
    </row>
    <row r="1075" spans="3:6" x14ac:dyDescent="0.25">
      <c r="C1075"/>
      <c r="D1075"/>
      <c r="E1075"/>
      <c r="F1075"/>
    </row>
    <row r="1076" spans="3:6" x14ac:dyDescent="0.25">
      <c r="C1076"/>
      <c r="D1076"/>
      <c r="E1076"/>
      <c r="F1076"/>
    </row>
    <row r="1077" spans="3:6" x14ac:dyDescent="0.25">
      <c r="C1077"/>
      <c r="D1077"/>
      <c r="E1077"/>
      <c r="F1077"/>
    </row>
    <row r="1078" spans="3:6" x14ac:dyDescent="0.25">
      <c r="C1078"/>
      <c r="D1078"/>
      <c r="E1078"/>
      <c r="F1078"/>
    </row>
    <row r="1079" spans="3:6" x14ac:dyDescent="0.25">
      <c r="C1079"/>
      <c r="D1079"/>
      <c r="E1079"/>
      <c r="F1079"/>
    </row>
    <row r="1080" spans="3:6" x14ac:dyDescent="0.25">
      <c r="C1080"/>
      <c r="D1080"/>
      <c r="E1080"/>
      <c r="F1080"/>
    </row>
    <row r="1081" spans="3:6" x14ac:dyDescent="0.25">
      <c r="C1081"/>
      <c r="D1081"/>
      <c r="E1081"/>
      <c r="F1081"/>
    </row>
    <row r="1082" spans="3:6" x14ac:dyDescent="0.25">
      <c r="C1082"/>
      <c r="D1082"/>
      <c r="E1082"/>
      <c r="F1082"/>
    </row>
    <row r="1083" spans="3:6" x14ac:dyDescent="0.25">
      <c r="C1083"/>
      <c r="D1083"/>
      <c r="E1083"/>
      <c r="F1083"/>
    </row>
    <row r="1084" spans="3:6" x14ac:dyDescent="0.25">
      <c r="C1084"/>
      <c r="D1084"/>
      <c r="E1084"/>
      <c r="F1084"/>
    </row>
    <row r="1085" spans="3:6" x14ac:dyDescent="0.25">
      <c r="C1085"/>
      <c r="D1085"/>
      <c r="E1085"/>
      <c r="F1085"/>
    </row>
    <row r="1086" spans="3:6" x14ac:dyDescent="0.25">
      <c r="C1086"/>
      <c r="D1086"/>
      <c r="E1086"/>
      <c r="F1086"/>
    </row>
    <row r="1087" spans="3:6" x14ac:dyDescent="0.25">
      <c r="C1087"/>
      <c r="D1087"/>
      <c r="E1087"/>
      <c r="F1087"/>
    </row>
    <row r="1088" spans="3:6" x14ac:dyDescent="0.25">
      <c r="C1088"/>
      <c r="D1088"/>
      <c r="E1088"/>
      <c r="F1088"/>
    </row>
    <row r="1089" spans="3:6" x14ac:dyDescent="0.25">
      <c r="C1089"/>
      <c r="D1089"/>
      <c r="E1089"/>
      <c r="F1089"/>
    </row>
    <row r="1090" spans="3:6" x14ac:dyDescent="0.25">
      <c r="C1090"/>
      <c r="D1090"/>
      <c r="E1090"/>
      <c r="F1090"/>
    </row>
    <row r="1091" spans="3:6" x14ac:dyDescent="0.25">
      <c r="C1091"/>
      <c r="D1091"/>
      <c r="E1091"/>
      <c r="F1091"/>
    </row>
    <row r="1092" spans="3:6" x14ac:dyDescent="0.25">
      <c r="C1092"/>
      <c r="D1092"/>
      <c r="E1092"/>
      <c r="F1092"/>
    </row>
    <row r="1093" spans="3:6" x14ac:dyDescent="0.25">
      <c r="C1093"/>
      <c r="D1093"/>
      <c r="E1093"/>
      <c r="F1093"/>
    </row>
    <row r="1094" spans="3:6" x14ac:dyDescent="0.25">
      <c r="C1094"/>
      <c r="D1094"/>
      <c r="E1094"/>
      <c r="F1094"/>
    </row>
    <row r="1095" spans="3:6" x14ac:dyDescent="0.25">
      <c r="C1095"/>
      <c r="D1095"/>
      <c r="E1095"/>
      <c r="F1095"/>
    </row>
    <row r="1096" spans="3:6" x14ac:dyDescent="0.25">
      <c r="C1096"/>
      <c r="D1096"/>
      <c r="E1096"/>
      <c r="F1096"/>
    </row>
    <row r="1097" spans="3:6" x14ac:dyDescent="0.25">
      <c r="C1097"/>
      <c r="D1097"/>
      <c r="E1097"/>
      <c r="F1097"/>
    </row>
    <row r="1098" spans="3:6" x14ac:dyDescent="0.25">
      <c r="C1098"/>
      <c r="D1098"/>
      <c r="E1098"/>
      <c r="F1098"/>
    </row>
    <row r="1099" spans="3:6" x14ac:dyDescent="0.25">
      <c r="C1099"/>
      <c r="D1099"/>
      <c r="E1099"/>
      <c r="F1099"/>
    </row>
    <row r="1100" spans="3:6" x14ac:dyDescent="0.25">
      <c r="C1100"/>
      <c r="D1100"/>
      <c r="E1100"/>
      <c r="F1100"/>
    </row>
    <row r="1101" spans="3:6" x14ac:dyDescent="0.25">
      <c r="C1101"/>
      <c r="D1101"/>
      <c r="E1101"/>
      <c r="F1101"/>
    </row>
    <row r="1102" spans="3:6" x14ac:dyDescent="0.25">
      <c r="C1102"/>
      <c r="D1102"/>
      <c r="E1102"/>
      <c r="F1102"/>
    </row>
    <row r="1103" spans="3:6" x14ac:dyDescent="0.25">
      <c r="C1103"/>
      <c r="D1103"/>
      <c r="E1103"/>
      <c r="F1103"/>
    </row>
    <row r="1104" spans="3:6" x14ac:dyDescent="0.25">
      <c r="C1104"/>
      <c r="D1104"/>
      <c r="E1104"/>
      <c r="F1104"/>
    </row>
    <row r="1105" spans="3:6" x14ac:dyDescent="0.25">
      <c r="C1105"/>
      <c r="D1105"/>
      <c r="E1105"/>
      <c r="F1105"/>
    </row>
    <row r="1106" spans="3:6" x14ac:dyDescent="0.25">
      <c r="C1106"/>
      <c r="D1106"/>
      <c r="E1106"/>
      <c r="F1106"/>
    </row>
    <row r="1107" spans="3:6" x14ac:dyDescent="0.25">
      <c r="C1107"/>
      <c r="D1107"/>
      <c r="E1107"/>
      <c r="F1107"/>
    </row>
    <row r="1108" spans="3:6" x14ac:dyDescent="0.25">
      <c r="C1108"/>
      <c r="D1108"/>
      <c r="E1108"/>
      <c r="F1108"/>
    </row>
    <row r="1109" spans="3:6" x14ac:dyDescent="0.25">
      <c r="C1109"/>
      <c r="D1109"/>
      <c r="E1109"/>
      <c r="F1109"/>
    </row>
    <row r="1110" spans="3:6" x14ac:dyDescent="0.25">
      <c r="C1110"/>
      <c r="D1110"/>
      <c r="E1110"/>
      <c r="F1110"/>
    </row>
    <row r="1111" spans="3:6" x14ac:dyDescent="0.25">
      <c r="C1111"/>
      <c r="D1111"/>
      <c r="E1111"/>
      <c r="F1111"/>
    </row>
    <row r="1112" spans="3:6" x14ac:dyDescent="0.25">
      <c r="C1112"/>
      <c r="D1112"/>
      <c r="E1112"/>
      <c r="F1112"/>
    </row>
    <row r="1113" spans="3:6" x14ac:dyDescent="0.25">
      <c r="C1113"/>
      <c r="D1113"/>
      <c r="E1113"/>
      <c r="F1113"/>
    </row>
    <row r="1114" spans="3:6" x14ac:dyDescent="0.25">
      <c r="C1114"/>
      <c r="D1114"/>
      <c r="E1114"/>
      <c r="F1114"/>
    </row>
    <row r="1115" spans="3:6" x14ac:dyDescent="0.25">
      <c r="C1115"/>
      <c r="D1115"/>
      <c r="E1115"/>
      <c r="F1115"/>
    </row>
    <row r="1116" spans="3:6" x14ac:dyDescent="0.25">
      <c r="C1116"/>
      <c r="D1116"/>
      <c r="E1116"/>
      <c r="F1116"/>
    </row>
    <row r="1117" spans="3:6" x14ac:dyDescent="0.25">
      <c r="C1117"/>
      <c r="D1117"/>
      <c r="E1117"/>
      <c r="F1117"/>
    </row>
    <row r="1118" spans="3:6" x14ac:dyDescent="0.25">
      <c r="C1118"/>
      <c r="D1118"/>
      <c r="E1118"/>
      <c r="F1118"/>
    </row>
    <row r="1119" spans="3:6" x14ac:dyDescent="0.25">
      <c r="C1119"/>
      <c r="D1119"/>
      <c r="E1119"/>
      <c r="F1119"/>
    </row>
    <row r="1120" spans="3:6" x14ac:dyDescent="0.25">
      <c r="C1120"/>
      <c r="D1120"/>
      <c r="E1120"/>
      <c r="F1120"/>
    </row>
    <row r="1121" spans="3:6" x14ac:dyDescent="0.25">
      <c r="C1121"/>
      <c r="D1121"/>
      <c r="E1121"/>
      <c r="F1121"/>
    </row>
    <row r="1122" spans="3:6" x14ac:dyDescent="0.25">
      <c r="C1122"/>
      <c r="D1122"/>
      <c r="E1122"/>
      <c r="F1122"/>
    </row>
    <row r="1123" spans="3:6" x14ac:dyDescent="0.25">
      <c r="C1123"/>
      <c r="D1123"/>
      <c r="E1123"/>
      <c r="F1123"/>
    </row>
    <row r="1124" spans="3:6" x14ac:dyDescent="0.25">
      <c r="C1124"/>
      <c r="D1124"/>
      <c r="E1124"/>
      <c r="F1124"/>
    </row>
    <row r="1125" spans="3:6" x14ac:dyDescent="0.25">
      <c r="C1125"/>
      <c r="D1125"/>
      <c r="E1125"/>
      <c r="F1125"/>
    </row>
    <row r="1126" spans="3:6" x14ac:dyDescent="0.25">
      <c r="C1126"/>
      <c r="D1126"/>
      <c r="E1126"/>
      <c r="F1126"/>
    </row>
    <row r="1127" spans="3:6" x14ac:dyDescent="0.25">
      <c r="C1127"/>
      <c r="D1127"/>
      <c r="E1127"/>
      <c r="F1127"/>
    </row>
    <row r="1128" spans="3:6" x14ac:dyDescent="0.25">
      <c r="C1128"/>
      <c r="D1128"/>
      <c r="E1128"/>
      <c r="F1128"/>
    </row>
    <row r="1129" spans="3:6" x14ac:dyDescent="0.25">
      <c r="C1129"/>
      <c r="D1129"/>
      <c r="E1129"/>
      <c r="F1129"/>
    </row>
    <row r="1130" spans="3:6" x14ac:dyDescent="0.25">
      <c r="C1130"/>
      <c r="D1130"/>
      <c r="E1130"/>
      <c r="F1130"/>
    </row>
    <row r="1131" spans="3:6" x14ac:dyDescent="0.25">
      <c r="C1131"/>
      <c r="D1131"/>
      <c r="E1131"/>
      <c r="F1131"/>
    </row>
    <row r="1132" spans="3:6" x14ac:dyDescent="0.25">
      <c r="C1132"/>
      <c r="D1132"/>
      <c r="E1132"/>
      <c r="F1132"/>
    </row>
    <row r="1133" spans="3:6" x14ac:dyDescent="0.25">
      <c r="C1133"/>
      <c r="D1133"/>
      <c r="E1133"/>
      <c r="F1133"/>
    </row>
    <row r="1134" spans="3:6" x14ac:dyDescent="0.25">
      <c r="C1134"/>
      <c r="D1134"/>
      <c r="E1134"/>
      <c r="F1134"/>
    </row>
    <row r="1135" spans="3:6" x14ac:dyDescent="0.25">
      <c r="C1135"/>
      <c r="D1135"/>
      <c r="E1135"/>
      <c r="F1135"/>
    </row>
    <row r="1136" spans="3:6" x14ac:dyDescent="0.25">
      <c r="C1136"/>
      <c r="D1136"/>
      <c r="E1136"/>
      <c r="F1136"/>
    </row>
    <row r="1137" spans="3:6" x14ac:dyDescent="0.25">
      <c r="C1137"/>
      <c r="D1137"/>
      <c r="E1137"/>
      <c r="F1137"/>
    </row>
    <row r="1138" spans="3:6" x14ac:dyDescent="0.25">
      <c r="C1138"/>
      <c r="D1138"/>
      <c r="E1138"/>
      <c r="F1138"/>
    </row>
    <row r="1139" spans="3:6" x14ac:dyDescent="0.25">
      <c r="C1139"/>
      <c r="D1139"/>
      <c r="E1139"/>
      <c r="F1139"/>
    </row>
    <row r="1140" spans="3:6" x14ac:dyDescent="0.25">
      <c r="C1140"/>
      <c r="D1140"/>
      <c r="E1140"/>
      <c r="F1140"/>
    </row>
    <row r="1141" spans="3:6" x14ac:dyDescent="0.25">
      <c r="C1141"/>
      <c r="D1141"/>
      <c r="E1141"/>
      <c r="F1141"/>
    </row>
    <row r="1142" spans="3:6" x14ac:dyDescent="0.25">
      <c r="C1142"/>
      <c r="D1142"/>
      <c r="E1142"/>
      <c r="F1142"/>
    </row>
    <row r="1143" spans="3:6" x14ac:dyDescent="0.25">
      <c r="C1143"/>
      <c r="D1143"/>
      <c r="E1143"/>
      <c r="F1143"/>
    </row>
    <row r="1144" spans="3:6" x14ac:dyDescent="0.25">
      <c r="C1144"/>
      <c r="D1144"/>
      <c r="E1144"/>
      <c r="F1144"/>
    </row>
    <row r="1145" spans="3:6" x14ac:dyDescent="0.25">
      <c r="C1145"/>
      <c r="D1145"/>
      <c r="E1145"/>
      <c r="F1145"/>
    </row>
    <row r="1146" spans="3:6" x14ac:dyDescent="0.25">
      <c r="C1146"/>
      <c r="D1146"/>
      <c r="E1146"/>
      <c r="F1146"/>
    </row>
    <row r="1147" spans="3:6" x14ac:dyDescent="0.25">
      <c r="C1147"/>
      <c r="D1147"/>
      <c r="E1147"/>
      <c r="F1147"/>
    </row>
    <row r="1148" spans="3:6" x14ac:dyDescent="0.25">
      <c r="C1148"/>
      <c r="D1148"/>
      <c r="E1148"/>
      <c r="F1148"/>
    </row>
    <row r="1149" spans="3:6" x14ac:dyDescent="0.25">
      <c r="C1149"/>
      <c r="D1149"/>
      <c r="E1149"/>
      <c r="F1149"/>
    </row>
    <row r="1150" spans="3:6" x14ac:dyDescent="0.25">
      <c r="C1150"/>
      <c r="D1150"/>
      <c r="E1150"/>
      <c r="F1150"/>
    </row>
    <row r="1151" spans="3:6" x14ac:dyDescent="0.25">
      <c r="C1151"/>
      <c r="D1151"/>
      <c r="E1151"/>
      <c r="F1151"/>
    </row>
    <row r="1152" spans="3:6" x14ac:dyDescent="0.25">
      <c r="C1152"/>
      <c r="D1152"/>
      <c r="E1152"/>
      <c r="F1152"/>
    </row>
    <row r="1153" spans="3:6" x14ac:dyDescent="0.25">
      <c r="C1153"/>
      <c r="D1153"/>
      <c r="E1153"/>
      <c r="F1153"/>
    </row>
    <row r="1154" spans="3:6" x14ac:dyDescent="0.25">
      <c r="C1154"/>
      <c r="D1154"/>
      <c r="E1154"/>
      <c r="F1154"/>
    </row>
    <row r="1155" spans="3:6" x14ac:dyDescent="0.25">
      <c r="C1155"/>
      <c r="D1155"/>
      <c r="E1155"/>
      <c r="F1155"/>
    </row>
    <row r="1156" spans="3:6" x14ac:dyDescent="0.25">
      <c r="C1156"/>
      <c r="D1156"/>
      <c r="E1156"/>
      <c r="F1156"/>
    </row>
    <row r="1157" spans="3:6" x14ac:dyDescent="0.25">
      <c r="C1157"/>
      <c r="D1157"/>
      <c r="E1157"/>
      <c r="F1157"/>
    </row>
    <row r="1158" spans="3:6" x14ac:dyDescent="0.25">
      <c r="C1158"/>
      <c r="D1158"/>
      <c r="E1158"/>
      <c r="F1158"/>
    </row>
    <row r="1159" spans="3:6" x14ac:dyDescent="0.25">
      <c r="C1159"/>
      <c r="D1159"/>
      <c r="E1159"/>
      <c r="F1159"/>
    </row>
    <row r="1160" spans="3:6" x14ac:dyDescent="0.25">
      <c r="C1160"/>
      <c r="D1160"/>
      <c r="E1160"/>
      <c r="F1160"/>
    </row>
    <row r="1161" spans="3:6" x14ac:dyDescent="0.25">
      <c r="C1161"/>
      <c r="D1161"/>
      <c r="E1161"/>
      <c r="F1161"/>
    </row>
    <row r="1162" spans="3:6" x14ac:dyDescent="0.25">
      <c r="C1162"/>
      <c r="D1162"/>
      <c r="E1162"/>
      <c r="F1162"/>
    </row>
    <row r="1163" spans="3:6" x14ac:dyDescent="0.25">
      <c r="C1163"/>
      <c r="D1163"/>
      <c r="E1163"/>
      <c r="F1163"/>
    </row>
    <row r="1164" spans="3:6" x14ac:dyDescent="0.25">
      <c r="C1164"/>
      <c r="D1164"/>
      <c r="E1164"/>
      <c r="F1164"/>
    </row>
    <row r="1165" spans="3:6" x14ac:dyDescent="0.25">
      <c r="C1165"/>
      <c r="D1165"/>
      <c r="E1165"/>
      <c r="F1165"/>
    </row>
    <row r="1166" spans="3:6" x14ac:dyDescent="0.25">
      <c r="C1166"/>
      <c r="D1166"/>
      <c r="E1166"/>
      <c r="F1166"/>
    </row>
    <row r="1167" spans="3:6" x14ac:dyDescent="0.25">
      <c r="C1167"/>
      <c r="D1167"/>
      <c r="E1167"/>
      <c r="F1167"/>
    </row>
    <row r="1168" spans="3:6" x14ac:dyDescent="0.25">
      <c r="C1168"/>
      <c r="D1168"/>
      <c r="E1168"/>
      <c r="F1168"/>
    </row>
    <row r="1169" spans="3:6" x14ac:dyDescent="0.25">
      <c r="C1169"/>
      <c r="D1169"/>
      <c r="E1169"/>
      <c r="F1169"/>
    </row>
    <row r="1170" spans="3:6" x14ac:dyDescent="0.25">
      <c r="C1170"/>
      <c r="D1170"/>
      <c r="E1170"/>
      <c r="F1170"/>
    </row>
    <row r="1171" spans="3:6" x14ac:dyDescent="0.25">
      <c r="C1171"/>
      <c r="D1171"/>
      <c r="E1171"/>
      <c r="F1171"/>
    </row>
    <row r="1172" spans="3:6" x14ac:dyDescent="0.25">
      <c r="C1172"/>
      <c r="D1172"/>
      <c r="E1172"/>
      <c r="F1172"/>
    </row>
    <row r="1173" spans="3:6" x14ac:dyDescent="0.25">
      <c r="C1173"/>
      <c r="D1173"/>
      <c r="E1173"/>
      <c r="F1173"/>
    </row>
    <row r="1174" spans="3:6" x14ac:dyDescent="0.25">
      <c r="C1174"/>
      <c r="D1174"/>
      <c r="E1174"/>
      <c r="F1174"/>
    </row>
    <row r="1175" spans="3:6" x14ac:dyDescent="0.25">
      <c r="C1175"/>
      <c r="D1175"/>
      <c r="E1175"/>
      <c r="F1175"/>
    </row>
    <row r="1176" spans="3:6" x14ac:dyDescent="0.25">
      <c r="C1176"/>
      <c r="D1176"/>
      <c r="E1176"/>
      <c r="F1176"/>
    </row>
    <row r="1177" spans="3:6" x14ac:dyDescent="0.25">
      <c r="C1177"/>
      <c r="D1177"/>
      <c r="E1177"/>
      <c r="F1177"/>
    </row>
    <row r="1178" spans="3:6" x14ac:dyDescent="0.25">
      <c r="C1178"/>
      <c r="D1178"/>
      <c r="E1178"/>
      <c r="F1178"/>
    </row>
    <row r="1179" spans="3:6" x14ac:dyDescent="0.25">
      <c r="C1179"/>
      <c r="D1179"/>
      <c r="E1179"/>
      <c r="F1179"/>
    </row>
    <row r="1180" spans="3:6" x14ac:dyDescent="0.25">
      <c r="C1180"/>
      <c r="D1180"/>
      <c r="E1180"/>
      <c r="F1180"/>
    </row>
    <row r="1181" spans="3:6" x14ac:dyDescent="0.25">
      <c r="C1181"/>
      <c r="D1181"/>
      <c r="E1181"/>
      <c r="F1181"/>
    </row>
    <row r="1182" spans="3:6" x14ac:dyDescent="0.25">
      <c r="C1182"/>
      <c r="D1182"/>
      <c r="E1182"/>
      <c r="F1182"/>
    </row>
    <row r="1183" spans="3:6" x14ac:dyDescent="0.25">
      <c r="C1183"/>
      <c r="D1183"/>
      <c r="E1183"/>
      <c r="F1183"/>
    </row>
    <row r="1184" spans="3:6" x14ac:dyDescent="0.25">
      <c r="C1184"/>
      <c r="D1184"/>
      <c r="E1184"/>
      <c r="F1184"/>
    </row>
    <row r="1185" spans="3:6" x14ac:dyDescent="0.25">
      <c r="C1185"/>
      <c r="D1185"/>
      <c r="E1185"/>
      <c r="F1185"/>
    </row>
    <row r="1186" spans="3:6" x14ac:dyDescent="0.25">
      <c r="C1186"/>
      <c r="D1186"/>
      <c r="E1186"/>
      <c r="F1186"/>
    </row>
    <row r="1187" spans="3:6" x14ac:dyDescent="0.25">
      <c r="C1187"/>
      <c r="D1187"/>
      <c r="E1187"/>
      <c r="F1187"/>
    </row>
    <row r="1188" spans="3:6" x14ac:dyDescent="0.25">
      <c r="C1188"/>
      <c r="D1188"/>
      <c r="E1188"/>
      <c r="F1188"/>
    </row>
    <row r="1189" spans="3:6" x14ac:dyDescent="0.25">
      <c r="C1189"/>
      <c r="D1189"/>
      <c r="E1189"/>
      <c r="F1189"/>
    </row>
    <row r="1190" spans="3:6" x14ac:dyDescent="0.25">
      <c r="C1190"/>
      <c r="D1190"/>
      <c r="E1190"/>
      <c r="F1190"/>
    </row>
    <row r="1191" spans="3:6" x14ac:dyDescent="0.25">
      <c r="C1191"/>
      <c r="D1191"/>
      <c r="E1191"/>
      <c r="F1191"/>
    </row>
    <row r="1192" spans="3:6" x14ac:dyDescent="0.25">
      <c r="C1192"/>
      <c r="D1192"/>
      <c r="E1192"/>
      <c r="F1192"/>
    </row>
    <row r="1193" spans="3:6" x14ac:dyDescent="0.25">
      <c r="C1193"/>
      <c r="D1193"/>
      <c r="E1193"/>
      <c r="F1193"/>
    </row>
    <row r="1194" spans="3:6" x14ac:dyDescent="0.25">
      <c r="C1194"/>
      <c r="D1194"/>
      <c r="E1194"/>
      <c r="F1194"/>
    </row>
    <row r="1195" spans="3:6" x14ac:dyDescent="0.25">
      <c r="C1195"/>
      <c r="D1195"/>
      <c r="E1195"/>
      <c r="F1195"/>
    </row>
    <row r="1196" spans="3:6" x14ac:dyDescent="0.25">
      <c r="C1196"/>
      <c r="D1196"/>
      <c r="E1196"/>
      <c r="F1196"/>
    </row>
    <row r="1197" spans="3:6" x14ac:dyDescent="0.25">
      <c r="C1197"/>
      <c r="D1197"/>
      <c r="E1197"/>
      <c r="F1197"/>
    </row>
    <row r="1198" spans="3:6" x14ac:dyDescent="0.25">
      <c r="C1198"/>
      <c r="D1198"/>
      <c r="E1198"/>
      <c r="F1198"/>
    </row>
    <row r="1199" spans="3:6" x14ac:dyDescent="0.25">
      <c r="C1199"/>
      <c r="D1199"/>
      <c r="E1199"/>
      <c r="F1199"/>
    </row>
    <row r="1200" spans="3:6" x14ac:dyDescent="0.25">
      <c r="C1200"/>
      <c r="D1200"/>
      <c r="E1200"/>
      <c r="F1200"/>
    </row>
    <row r="1201" spans="3:6" x14ac:dyDescent="0.25">
      <c r="C1201"/>
      <c r="D1201"/>
      <c r="E1201"/>
      <c r="F1201"/>
    </row>
    <row r="1202" spans="3:6" x14ac:dyDescent="0.25">
      <c r="C1202"/>
      <c r="D1202"/>
      <c r="E1202"/>
      <c r="F1202"/>
    </row>
    <row r="1203" spans="3:6" x14ac:dyDescent="0.25">
      <c r="C1203"/>
      <c r="D1203"/>
      <c r="E1203"/>
      <c r="F1203"/>
    </row>
    <row r="1204" spans="3:6" x14ac:dyDescent="0.25">
      <c r="C1204"/>
      <c r="D1204"/>
      <c r="E1204"/>
      <c r="F1204"/>
    </row>
    <row r="1205" spans="3:6" x14ac:dyDescent="0.25">
      <c r="C1205"/>
      <c r="D1205"/>
      <c r="E1205"/>
      <c r="F1205"/>
    </row>
    <row r="1206" spans="3:6" x14ac:dyDescent="0.25">
      <c r="C1206"/>
      <c r="D1206"/>
      <c r="E1206"/>
      <c r="F1206"/>
    </row>
    <row r="1207" spans="3:6" x14ac:dyDescent="0.25">
      <c r="C1207"/>
      <c r="D1207"/>
      <c r="E1207"/>
      <c r="F1207"/>
    </row>
    <row r="1208" spans="3:6" x14ac:dyDescent="0.25">
      <c r="C1208"/>
      <c r="D1208"/>
      <c r="E1208"/>
      <c r="F1208"/>
    </row>
    <row r="1209" spans="3:6" x14ac:dyDescent="0.25">
      <c r="C1209"/>
      <c r="D1209"/>
      <c r="E1209"/>
      <c r="F1209"/>
    </row>
    <row r="1210" spans="3:6" x14ac:dyDescent="0.25">
      <c r="C1210"/>
      <c r="D1210"/>
      <c r="E1210"/>
      <c r="F1210"/>
    </row>
    <row r="1211" spans="3:6" x14ac:dyDescent="0.25">
      <c r="C1211"/>
      <c r="D1211"/>
      <c r="E1211"/>
      <c r="F1211"/>
    </row>
    <row r="1212" spans="3:6" x14ac:dyDescent="0.25">
      <c r="C1212"/>
      <c r="D1212"/>
      <c r="E1212"/>
      <c r="F1212"/>
    </row>
    <row r="1213" spans="3:6" x14ac:dyDescent="0.25">
      <c r="C1213"/>
      <c r="D1213"/>
      <c r="E1213"/>
      <c r="F1213"/>
    </row>
    <row r="1214" spans="3:6" x14ac:dyDescent="0.25">
      <c r="C1214"/>
      <c r="D1214"/>
      <c r="E1214"/>
      <c r="F1214"/>
    </row>
    <row r="1215" spans="3:6" x14ac:dyDescent="0.25">
      <c r="C1215"/>
      <c r="D1215"/>
      <c r="E1215"/>
      <c r="F1215"/>
    </row>
    <row r="1216" spans="3:6" x14ac:dyDescent="0.25">
      <c r="C1216"/>
      <c r="D1216"/>
      <c r="E1216"/>
      <c r="F1216"/>
    </row>
    <row r="1217" spans="3:6" x14ac:dyDescent="0.25">
      <c r="C1217"/>
      <c r="D1217"/>
      <c r="E1217"/>
      <c r="F1217"/>
    </row>
    <row r="1218" spans="3:6" x14ac:dyDescent="0.25">
      <c r="C1218"/>
      <c r="D1218"/>
      <c r="E1218"/>
      <c r="F1218"/>
    </row>
    <row r="1219" spans="3:6" x14ac:dyDescent="0.25">
      <c r="C1219"/>
      <c r="D1219"/>
      <c r="E1219"/>
      <c r="F1219"/>
    </row>
    <row r="1220" spans="3:6" x14ac:dyDescent="0.25">
      <c r="C1220"/>
      <c r="D1220"/>
      <c r="E1220"/>
      <c r="F1220"/>
    </row>
    <row r="1221" spans="3:6" x14ac:dyDescent="0.25">
      <c r="C1221"/>
      <c r="D1221"/>
      <c r="E1221"/>
      <c r="F1221"/>
    </row>
    <row r="1222" spans="3:6" x14ac:dyDescent="0.25">
      <c r="C1222"/>
      <c r="D1222"/>
      <c r="E1222"/>
      <c r="F1222"/>
    </row>
    <row r="1223" spans="3:6" x14ac:dyDescent="0.25">
      <c r="C1223"/>
      <c r="D1223"/>
      <c r="E1223"/>
      <c r="F1223"/>
    </row>
    <row r="1224" spans="3:6" x14ac:dyDescent="0.25">
      <c r="C1224"/>
      <c r="D1224"/>
      <c r="E1224"/>
      <c r="F1224"/>
    </row>
    <row r="1225" spans="3:6" x14ac:dyDescent="0.25">
      <c r="C1225"/>
      <c r="D1225"/>
      <c r="E1225"/>
      <c r="F1225"/>
    </row>
    <row r="1226" spans="3:6" x14ac:dyDescent="0.25">
      <c r="C1226"/>
      <c r="D1226"/>
      <c r="E1226"/>
      <c r="F1226"/>
    </row>
    <row r="1227" spans="3:6" x14ac:dyDescent="0.25">
      <c r="C1227"/>
      <c r="D1227"/>
      <c r="E1227"/>
      <c r="F1227"/>
    </row>
    <row r="1228" spans="3:6" x14ac:dyDescent="0.25">
      <c r="C1228"/>
      <c r="D1228"/>
      <c r="E1228"/>
      <c r="F1228"/>
    </row>
    <row r="1229" spans="3:6" x14ac:dyDescent="0.25">
      <c r="C1229"/>
      <c r="D1229"/>
      <c r="E1229"/>
      <c r="F1229"/>
    </row>
    <row r="1230" spans="3:6" x14ac:dyDescent="0.25">
      <c r="C1230"/>
      <c r="D1230"/>
      <c r="E1230"/>
      <c r="F1230"/>
    </row>
    <row r="1231" spans="3:6" x14ac:dyDescent="0.25">
      <c r="C1231"/>
      <c r="D1231"/>
      <c r="E1231"/>
      <c r="F1231"/>
    </row>
    <row r="1232" spans="3:6" x14ac:dyDescent="0.25">
      <c r="C1232"/>
      <c r="D1232"/>
      <c r="E1232"/>
      <c r="F1232"/>
    </row>
    <row r="1233" spans="3:6" x14ac:dyDescent="0.25">
      <c r="C1233"/>
      <c r="D1233"/>
      <c r="E1233"/>
      <c r="F1233"/>
    </row>
    <row r="1234" spans="3:6" x14ac:dyDescent="0.25">
      <c r="C1234"/>
      <c r="D1234"/>
      <c r="E1234"/>
      <c r="F1234"/>
    </row>
    <row r="1235" spans="3:6" x14ac:dyDescent="0.25">
      <c r="C1235"/>
      <c r="D1235"/>
      <c r="E1235"/>
      <c r="F1235"/>
    </row>
    <row r="1236" spans="3:6" x14ac:dyDescent="0.25">
      <c r="C1236"/>
      <c r="D1236"/>
      <c r="E1236"/>
      <c r="F1236"/>
    </row>
    <row r="1237" spans="3:6" x14ac:dyDescent="0.25">
      <c r="C1237"/>
      <c r="D1237"/>
      <c r="E1237"/>
      <c r="F1237"/>
    </row>
    <row r="1238" spans="3:6" x14ac:dyDescent="0.25">
      <c r="C1238"/>
      <c r="D1238"/>
      <c r="E1238"/>
      <c r="F1238"/>
    </row>
    <row r="1239" spans="3:6" x14ac:dyDescent="0.25">
      <c r="C1239"/>
      <c r="D1239"/>
      <c r="E1239"/>
      <c r="F1239"/>
    </row>
    <row r="1240" spans="3:6" x14ac:dyDescent="0.25">
      <c r="C1240"/>
      <c r="D1240"/>
      <c r="E1240"/>
      <c r="F1240"/>
    </row>
    <row r="1241" spans="3:6" x14ac:dyDescent="0.25">
      <c r="C1241"/>
      <c r="D1241"/>
      <c r="E1241"/>
      <c r="F1241"/>
    </row>
    <row r="1242" spans="3:6" x14ac:dyDescent="0.25">
      <c r="C1242"/>
      <c r="D1242"/>
      <c r="E1242"/>
      <c r="F1242"/>
    </row>
    <row r="1243" spans="3:6" x14ac:dyDescent="0.25">
      <c r="C1243"/>
      <c r="D1243"/>
      <c r="E1243"/>
      <c r="F1243"/>
    </row>
    <row r="1244" spans="3:6" x14ac:dyDescent="0.25">
      <c r="C1244"/>
      <c r="D1244"/>
      <c r="E1244"/>
      <c r="F1244"/>
    </row>
    <row r="1245" spans="3:6" x14ac:dyDescent="0.25">
      <c r="C1245"/>
      <c r="D1245"/>
      <c r="E1245"/>
      <c r="F1245"/>
    </row>
    <row r="1246" spans="3:6" x14ac:dyDescent="0.25">
      <c r="C1246"/>
      <c r="D1246"/>
      <c r="E1246"/>
      <c r="F1246"/>
    </row>
    <row r="1247" spans="3:6" x14ac:dyDescent="0.25">
      <c r="C1247"/>
      <c r="D1247"/>
      <c r="E1247"/>
      <c r="F1247"/>
    </row>
    <row r="1248" spans="3:6" x14ac:dyDescent="0.25">
      <c r="C1248"/>
      <c r="D1248"/>
      <c r="E1248"/>
      <c r="F1248"/>
    </row>
    <row r="1249" spans="3:6" x14ac:dyDescent="0.25">
      <c r="C1249"/>
      <c r="D1249"/>
      <c r="E1249"/>
      <c r="F1249"/>
    </row>
    <row r="1250" spans="3:6" x14ac:dyDescent="0.25">
      <c r="C1250"/>
      <c r="D1250"/>
      <c r="E1250"/>
      <c r="F1250"/>
    </row>
    <row r="1251" spans="3:6" x14ac:dyDescent="0.25">
      <c r="C1251"/>
      <c r="D1251"/>
      <c r="E1251"/>
      <c r="F1251"/>
    </row>
    <row r="1252" spans="3:6" x14ac:dyDescent="0.25">
      <c r="C1252"/>
      <c r="D1252"/>
      <c r="E1252"/>
      <c r="F1252"/>
    </row>
    <row r="1253" spans="3:6" x14ac:dyDescent="0.25">
      <c r="C1253"/>
      <c r="D1253"/>
      <c r="E1253"/>
      <c r="F1253"/>
    </row>
    <row r="1254" spans="3:6" x14ac:dyDescent="0.25">
      <c r="C1254"/>
      <c r="D1254"/>
      <c r="E1254"/>
      <c r="F1254"/>
    </row>
    <row r="1255" spans="3:6" x14ac:dyDescent="0.25">
      <c r="C1255"/>
      <c r="D1255"/>
      <c r="E1255"/>
      <c r="F1255"/>
    </row>
    <row r="1256" spans="3:6" x14ac:dyDescent="0.25">
      <c r="C1256"/>
      <c r="D1256"/>
      <c r="E1256"/>
      <c r="F1256"/>
    </row>
    <row r="1257" spans="3:6" x14ac:dyDescent="0.25">
      <c r="C1257"/>
      <c r="D1257"/>
      <c r="E1257"/>
      <c r="F1257"/>
    </row>
    <row r="1258" spans="3:6" x14ac:dyDescent="0.25">
      <c r="C1258"/>
      <c r="D1258"/>
      <c r="E1258"/>
      <c r="F1258"/>
    </row>
    <row r="1259" spans="3:6" x14ac:dyDescent="0.25">
      <c r="C1259"/>
      <c r="D1259"/>
      <c r="E1259"/>
      <c r="F1259"/>
    </row>
    <row r="1260" spans="3:6" x14ac:dyDescent="0.25">
      <c r="C1260"/>
      <c r="D1260"/>
      <c r="E1260"/>
      <c r="F1260"/>
    </row>
    <row r="1261" spans="3:6" x14ac:dyDescent="0.25">
      <c r="C1261"/>
      <c r="D1261"/>
      <c r="E1261"/>
      <c r="F1261"/>
    </row>
    <row r="1262" spans="3:6" x14ac:dyDescent="0.25">
      <c r="C1262"/>
      <c r="D1262"/>
      <c r="E1262"/>
      <c r="F1262"/>
    </row>
    <row r="1263" spans="3:6" x14ac:dyDescent="0.25">
      <c r="C1263"/>
      <c r="D1263"/>
      <c r="E1263"/>
      <c r="F1263"/>
    </row>
    <row r="1264" spans="3:6" x14ac:dyDescent="0.25">
      <c r="C1264"/>
      <c r="D1264"/>
      <c r="E1264"/>
      <c r="F1264"/>
    </row>
    <row r="1265" spans="3:6" x14ac:dyDescent="0.25">
      <c r="C1265"/>
      <c r="D1265"/>
      <c r="E1265"/>
      <c r="F1265"/>
    </row>
    <row r="1266" spans="3:6" x14ac:dyDescent="0.25">
      <c r="C1266"/>
      <c r="D1266"/>
      <c r="E1266"/>
      <c r="F1266"/>
    </row>
    <row r="1267" spans="3:6" x14ac:dyDescent="0.25">
      <c r="C1267"/>
      <c r="D1267"/>
      <c r="E1267"/>
      <c r="F1267"/>
    </row>
    <row r="1268" spans="3:6" x14ac:dyDescent="0.25">
      <c r="C1268"/>
      <c r="D1268"/>
      <c r="E1268"/>
      <c r="F1268"/>
    </row>
    <row r="1269" spans="3:6" x14ac:dyDescent="0.25">
      <c r="C1269"/>
      <c r="D1269"/>
      <c r="E1269"/>
      <c r="F1269"/>
    </row>
    <row r="1270" spans="3:6" x14ac:dyDescent="0.25">
      <c r="C1270"/>
      <c r="D1270"/>
      <c r="E1270"/>
      <c r="F1270"/>
    </row>
    <row r="1271" spans="3:6" x14ac:dyDescent="0.25">
      <c r="C1271"/>
      <c r="D1271"/>
      <c r="E1271"/>
      <c r="F1271"/>
    </row>
    <row r="1272" spans="3:6" x14ac:dyDescent="0.25">
      <c r="C1272"/>
      <c r="D1272"/>
      <c r="E1272"/>
      <c r="F1272"/>
    </row>
    <row r="1273" spans="3:6" x14ac:dyDescent="0.25">
      <c r="C1273"/>
      <c r="D1273"/>
      <c r="E1273"/>
      <c r="F1273"/>
    </row>
    <row r="1274" spans="3:6" x14ac:dyDescent="0.25">
      <c r="C1274"/>
      <c r="D1274"/>
      <c r="E1274"/>
      <c r="F1274"/>
    </row>
    <row r="1275" spans="3:6" x14ac:dyDescent="0.25">
      <c r="C1275"/>
      <c r="D1275"/>
      <c r="E1275"/>
      <c r="F1275"/>
    </row>
    <row r="1276" spans="3:6" x14ac:dyDescent="0.25">
      <c r="C1276"/>
      <c r="D1276"/>
      <c r="E1276"/>
      <c r="F1276"/>
    </row>
    <row r="1277" spans="3:6" x14ac:dyDescent="0.25">
      <c r="C1277"/>
      <c r="D1277"/>
      <c r="E1277"/>
      <c r="F1277"/>
    </row>
    <row r="1278" spans="3:6" x14ac:dyDescent="0.25">
      <c r="C1278"/>
      <c r="D1278"/>
      <c r="E1278"/>
      <c r="F1278"/>
    </row>
    <row r="1279" spans="3:6" x14ac:dyDescent="0.25">
      <c r="C1279"/>
      <c r="D1279"/>
      <c r="E1279"/>
      <c r="F1279"/>
    </row>
    <row r="1280" spans="3:6" x14ac:dyDescent="0.25">
      <c r="C1280"/>
      <c r="D1280"/>
      <c r="E1280"/>
      <c r="F1280"/>
    </row>
    <row r="1281" spans="3:6" x14ac:dyDescent="0.25">
      <c r="C1281"/>
      <c r="D1281"/>
      <c r="E1281"/>
      <c r="F1281"/>
    </row>
    <row r="1282" spans="3:6" x14ac:dyDescent="0.25">
      <c r="C1282"/>
      <c r="D1282"/>
      <c r="E1282"/>
      <c r="F1282"/>
    </row>
    <row r="1283" spans="3:6" x14ac:dyDescent="0.25">
      <c r="C1283"/>
      <c r="D1283"/>
      <c r="E1283"/>
      <c r="F1283"/>
    </row>
    <row r="1284" spans="3:6" x14ac:dyDescent="0.25">
      <c r="C1284"/>
      <c r="D1284"/>
      <c r="E1284"/>
      <c r="F1284"/>
    </row>
    <row r="1285" spans="3:6" x14ac:dyDescent="0.25">
      <c r="C1285"/>
      <c r="D1285"/>
      <c r="E1285"/>
      <c r="F1285"/>
    </row>
    <row r="1286" spans="3:6" x14ac:dyDescent="0.25">
      <c r="C1286"/>
      <c r="D1286"/>
      <c r="E1286"/>
      <c r="F1286"/>
    </row>
    <row r="1287" spans="3:6" x14ac:dyDescent="0.25">
      <c r="C1287"/>
      <c r="D1287"/>
      <c r="E1287"/>
      <c r="F1287"/>
    </row>
    <row r="1288" spans="3:6" x14ac:dyDescent="0.25">
      <c r="C1288"/>
      <c r="D1288"/>
      <c r="E1288"/>
      <c r="F1288"/>
    </row>
    <row r="1289" spans="3:6" x14ac:dyDescent="0.25">
      <c r="C1289"/>
      <c r="D1289"/>
      <c r="E1289"/>
      <c r="F1289"/>
    </row>
    <row r="1290" spans="3:6" x14ac:dyDescent="0.25">
      <c r="C1290"/>
      <c r="D1290"/>
      <c r="E1290"/>
      <c r="F1290"/>
    </row>
    <row r="1291" spans="3:6" x14ac:dyDescent="0.25">
      <c r="C1291"/>
      <c r="D1291"/>
      <c r="E1291"/>
      <c r="F1291"/>
    </row>
    <row r="1292" spans="3:6" x14ac:dyDescent="0.25">
      <c r="C1292"/>
      <c r="D1292"/>
      <c r="E1292"/>
      <c r="F1292"/>
    </row>
    <row r="1293" spans="3:6" x14ac:dyDescent="0.25">
      <c r="C1293"/>
      <c r="D1293"/>
      <c r="E1293"/>
      <c r="F1293"/>
    </row>
    <row r="1294" spans="3:6" x14ac:dyDescent="0.25">
      <c r="C1294"/>
      <c r="D1294"/>
      <c r="E1294"/>
      <c r="F1294"/>
    </row>
    <row r="1295" spans="3:6" x14ac:dyDescent="0.25">
      <c r="C1295"/>
      <c r="D1295"/>
      <c r="E1295"/>
      <c r="F1295"/>
    </row>
    <row r="1296" spans="3:6" x14ac:dyDescent="0.25">
      <c r="C1296"/>
      <c r="D1296"/>
      <c r="E1296"/>
      <c r="F1296"/>
    </row>
    <row r="1297" spans="3:6" x14ac:dyDescent="0.25">
      <c r="C1297"/>
      <c r="D1297"/>
      <c r="E1297"/>
      <c r="F1297"/>
    </row>
    <row r="1298" spans="3:6" x14ac:dyDescent="0.25">
      <c r="C1298"/>
      <c r="D1298"/>
      <c r="E1298"/>
      <c r="F1298"/>
    </row>
    <row r="1299" spans="3:6" x14ac:dyDescent="0.25">
      <c r="C1299"/>
      <c r="D1299"/>
      <c r="E1299"/>
      <c r="F1299"/>
    </row>
    <row r="1300" spans="3:6" x14ac:dyDescent="0.25">
      <c r="C1300"/>
      <c r="D1300"/>
      <c r="E1300"/>
      <c r="F1300"/>
    </row>
    <row r="1301" spans="3:6" x14ac:dyDescent="0.25">
      <c r="C1301"/>
      <c r="D1301"/>
      <c r="E1301"/>
      <c r="F1301"/>
    </row>
    <row r="1302" spans="3:6" x14ac:dyDescent="0.25">
      <c r="C1302"/>
      <c r="D1302"/>
      <c r="E1302"/>
      <c r="F1302"/>
    </row>
    <row r="1303" spans="3:6" x14ac:dyDescent="0.25">
      <c r="C1303"/>
      <c r="D1303"/>
      <c r="E1303"/>
      <c r="F1303"/>
    </row>
    <row r="1304" spans="3:6" x14ac:dyDescent="0.25">
      <c r="C1304"/>
      <c r="D1304"/>
      <c r="E1304"/>
      <c r="F1304"/>
    </row>
    <row r="1305" spans="3:6" x14ac:dyDescent="0.25">
      <c r="C1305"/>
      <c r="D1305"/>
      <c r="E1305"/>
      <c r="F1305"/>
    </row>
    <row r="1306" spans="3:6" x14ac:dyDescent="0.25">
      <c r="C1306"/>
      <c r="D1306"/>
      <c r="E1306"/>
      <c r="F1306"/>
    </row>
    <row r="1307" spans="3:6" x14ac:dyDescent="0.25">
      <c r="C1307"/>
      <c r="D1307"/>
      <c r="E1307"/>
      <c r="F1307"/>
    </row>
    <row r="1308" spans="3:6" x14ac:dyDescent="0.25">
      <c r="C1308"/>
      <c r="D1308"/>
      <c r="E1308"/>
      <c r="F1308"/>
    </row>
    <row r="1309" spans="3:6" x14ac:dyDescent="0.25">
      <c r="C1309"/>
      <c r="D1309"/>
      <c r="E1309"/>
      <c r="F1309"/>
    </row>
    <row r="1310" spans="3:6" x14ac:dyDescent="0.25">
      <c r="C1310"/>
      <c r="D1310"/>
      <c r="E1310"/>
      <c r="F1310"/>
    </row>
    <row r="1311" spans="3:6" x14ac:dyDescent="0.25">
      <c r="C1311"/>
      <c r="D1311"/>
      <c r="E1311"/>
      <c r="F1311"/>
    </row>
    <row r="1312" spans="3:6" x14ac:dyDescent="0.25">
      <c r="C1312"/>
      <c r="D1312"/>
      <c r="E1312"/>
      <c r="F1312"/>
    </row>
    <row r="1313" spans="3:6" x14ac:dyDescent="0.25">
      <c r="C1313"/>
      <c r="D1313"/>
      <c r="E1313"/>
      <c r="F1313"/>
    </row>
    <row r="1314" spans="3:6" x14ac:dyDescent="0.25">
      <c r="C1314"/>
      <c r="D1314"/>
      <c r="E1314"/>
      <c r="F1314"/>
    </row>
    <row r="1315" spans="3:6" x14ac:dyDescent="0.25">
      <c r="C1315"/>
      <c r="D1315"/>
      <c r="E1315"/>
      <c r="F1315"/>
    </row>
    <row r="1316" spans="3:6" x14ac:dyDescent="0.25">
      <c r="C1316"/>
      <c r="D1316"/>
      <c r="E1316"/>
      <c r="F1316"/>
    </row>
    <row r="1317" spans="3:6" x14ac:dyDescent="0.25">
      <c r="C1317"/>
      <c r="D1317"/>
      <c r="E1317"/>
      <c r="F1317"/>
    </row>
    <row r="1318" spans="3:6" x14ac:dyDescent="0.25">
      <c r="C1318"/>
      <c r="D1318"/>
      <c r="E1318"/>
      <c r="F1318"/>
    </row>
    <row r="1319" spans="3:6" x14ac:dyDescent="0.25">
      <c r="C1319"/>
      <c r="D1319"/>
      <c r="E1319"/>
      <c r="F1319"/>
    </row>
    <row r="1320" spans="3:6" x14ac:dyDescent="0.25">
      <c r="C1320"/>
      <c r="D1320"/>
      <c r="E1320"/>
      <c r="F1320"/>
    </row>
    <row r="1321" spans="3:6" x14ac:dyDescent="0.25">
      <c r="C1321"/>
      <c r="D1321"/>
      <c r="E1321"/>
      <c r="F1321"/>
    </row>
    <row r="1322" spans="3:6" x14ac:dyDescent="0.25">
      <c r="C1322"/>
      <c r="D1322"/>
      <c r="E1322"/>
      <c r="F1322"/>
    </row>
    <row r="1323" spans="3:6" x14ac:dyDescent="0.25">
      <c r="C1323"/>
      <c r="D1323"/>
      <c r="E1323"/>
      <c r="F1323"/>
    </row>
    <row r="1324" spans="3:6" x14ac:dyDescent="0.25">
      <c r="C1324"/>
      <c r="D1324"/>
      <c r="E1324"/>
      <c r="F1324"/>
    </row>
    <row r="1325" spans="3:6" x14ac:dyDescent="0.25">
      <c r="C1325"/>
      <c r="D1325"/>
      <c r="E1325"/>
      <c r="F1325"/>
    </row>
    <row r="1326" spans="3:6" x14ac:dyDescent="0.25">
      <c r="C1326"/>
      <c r="D1326"/>
      <c r="E1326"/>
      <c r="F1326"/>
    </row>
    <row r="1327" spans="3:6" x14ac:dyDescent="0.25">
      <c r="C1327"/>
      <c r="D1327"/>
      <c r="E1327"/>
      <c r="F1327"/>
    </row>
    <row r="1328" spans="3:6" x14ac:dyDescent="0.25">
      <c r="C1328"/>
      <c r="D1328"/>
      <c r="E1328"/>
      <c r="F1328"/>
    </row>
    <row r="1329" spans="3:6" x14ac:dyDescent="0.25">
      <c r="C1329"/>
      <c r="D1329"/>
      <c r="E1329"/>
      <c r="F1329"/>
    </row>
    <row r="1330" spans="3:6" x14ac:dyDescent="0.25">
      <c r="C1330"/>
      <c r="D1330"/>
      <c r="E1330"/>
      <c r="F1330"/>
    </row>
    <row r="1331" spans="3:6" x14ac:dyDescent="0.25">
      <c r="C1331"/>
      <c r="D1331"/>
      <c r="E1331"/>
      <c r="F1331"/>
    </row>
    <row r="1332" spans="3:6" x14ac:dyDescent="0.25">
      <c r="C1332"/>
      <c r="D1332"/>
      <c r="E1332"/>
      <c r="F1332"/>
    </row>
    <row r="1333" spans="3:6" x14ac:dyDescent="0.25">
      <c r="C1333"/>
      <c r="D1333"/>
      <c r="E1333"/>
      <c r="F1333"/>
    </row>
    <row r="1334" spans="3:6" x14ac:dyDescent="0.25">
      <c r="C1334"/>
      <c r="D1334"/>
      <c r="E1334"/>
      <c r="F1334"/>
    </row>
    <row r="1335" spans="3:6" x14ac:dyDescent="0.25">
      <c r="C1335"/>
      <c r="D1335"/>
      <c r="E1335"/>
      <c r="F1335"/>
    </row>
    <row r="1336" spans="3:6" x14ac:dyDescent="0.25">
      <c r="C1336"/>
      <c r="D1336"/>
      <c r="E1336"/>
      <c r="F1336"/>
    </row>
    <row r="1337" spans="3:6" x14ac:dyDescent="0.25">
      <c r="C1337"/>
      <c r="D1337"/>
      <c r="E1337"/>
      <c r="F1337"/>
    </row>
    <row r="1338" spans="3:6" x14ac:dyDescent="0.25">
      <c r="C1338"/>
      <c r="D1338"/>
      <c r="E1338"/>
      <c r="F1338"/>
    </row>
    <row r="1339" spans="3:6" x14ac:dyDescent="0.25">
      <c r="C1339"/>
      <c r="D1339"/>
      <c r="E1339"/>
      <c r="F1339"/>
    </row>
    <row r="1340" spans="3:6" x14ac:dyDescent="0.25">
      <c r="C1340"/>
      <c r="D1340"/>
      <c r="E1340"/>
      <c r="F1340"/>
    </row>
    <row r="1341" spans="3:6" x14ac:dyDescent="0.25">
      <c r="C1341"/>
      <c r="D1341"/>
      <c r="E1341"/>
      <c r="F1341"/>
    </row>
    <row r="1342" spans="3:6" x14ac:dyDescent="0.25">
      <c r="C1342"/>
      <c r="D1342"/>
      <c r="E1342"/>
      <c r="F1342"/>
    </row>
    <row r="1343" spans="3:6" x14ac:dyDescent="0.25">
      <c r="C1343"/>
      <c r="D1343"/>
      <c r="E1343"/>
      <c r="F1343"/>
    </row>
    <row r="1344" spans="3:6" x14ac:dyDescent="0.25">
      <c r="C1344"/>
      <c r="D1344"/>
      <c r="E1344"/>
      <c r="F1344"/>
    </row>
    <row r="1345" spans="3:6" x14ac:dyDescent="0.25">
      <c r="C1345"/>
      <c r="D1345"/>
      <c r="E1345"/>
      <c r="F1345"/>
    </row>
    <row r="1346" spans="3:6" x14ac:dyDescent="0.25">
      <c r="C1346"/>
      <c r="D1346"/>
      <c r="E1346"/>
      <c r="F1346"/>
    </row>
    <row r="1347" spans="3:6" x14ac:dyDescent="0.25">
      <c r="C1347"/>
      <c r="D1347"/>
      <c r="E1347"/>
      <c r="F1347"/>
    </row>
    <row r="1348" spans="3:6" x14ac:dyDescent="0.25">
      <c r="C1348"/>
      <c r="D1348"/>
      <c r="E1348"/>
      <c r="F1348"/>
    </row>
    <row r="1349" spans="3:6" x14ac:dyDescent="0.25">
      <c r="C1349"/>
      <c r="D1349"/>
      <c r="E1349"/>
      <c r="F1349"/>
    </row>
    <row r="1350" spans="3:6" x14ac:dyDescent="0.25">
      <c r="C1350"/>
      <c r="D1350"/>
      <c r="E1350"/>
      <c r="F1350"/>
    </row>
    <row r="1351" spans="3:6" x14ac:dyDescent="0.25">
      <c r="C1351"/>
      <c r="D1351"/>
      <c r="E1351"/>
      <c r="F1351"/>
    </row>
    <row r="1352" spans="3:6" x14ac:dyDescent="0.25">
      <c r="C1352"/>
      <c r="D1352"/>
      <c r="E1352"/>
      <c r="F1352"/>
    </row>
    <row r="1353" spans="3:6" x14ac:dyDescent="0.25">
      <c r="C1353"/>
      <c r="D1353"/>
      <c r="E1353"/>
      <c r="F1353"/>
    </row>
    <row r="1354" spans="3:6" x14ac:dyDescent="0.25">
      <c r="C1354"/>
      <c r="D1354"/>
      <c r="E1354"/>
      <c r="F1354"/>
    </row>
    <row r="1355" spans="3:6" x14ac:dyDescent="0.25">
      <c r="C1355"/>
      <c r="D1355"/>
      <c r="E1355"/>
      <c r="F1355"/>
    </row>
    <row r="1356" spans="3:6" x14ac:dyDescent="0.25">
      <c r="C1356"/>
      <c r="D1356"/>
      <c r="E1356"/>
      <c r="F1356"/>
    </row>
    <row r="1357" spans="3:6" x14ac:dyDescent="0.25">
      <c r="C1357"/>
      <c r="D1357"/>
      <c r="E1357"/>
      <c r="F1357"/>
    </row>
    <row r="1358" spans="3:6" x14ac:dyDescent="0.25">
      <c r="C1358"/>
      <c r="D1358"/>
      <c r="E1358"/>
      <c r="F1358"/>
    </row>
    <row r="1359" spans="3:6" x14ac:dyDescent="0.25">
      <c r="C1359"/>
      <c r="D1359"/>
      <c r="E1359"/>
      <c r="F1359"/>
    </row>
    <row r="1360" spans="3:6" x14ac:dyDescent="0.25">
      <c r="C1360"/>
      <c r="D1360"/>
      <c r="E1360"/>
      <c r="F1360"/>
    </row>
    <row r="1361" spans="3:6" x14ac:dyDescent="0.25">
      <c r="C1361"/>
      <c r="D1361"/>
      <c r="E1361"/>
      <c r="F1361"/>
    </row>
    <row r="1362" spans="3:6" x14ac:dyDescent="0.25">
      <c r="C1362"/>
      <c r="D1362"/>
      <c r="E1362"/>
      <c r="F1362"/>
    </row>
    <row r="1363" spans="3:6" x14ac:dyDescent="0.25">
      <c r="C1363"/>
      <c r="D1363"/>
      <c r="E1363"/>
      <c r="F1363"/>
    </row>
    <row r="1364" spans="3:6" x14ac:dyDescent="0.25">
      <c r="C1364"/>
      <c r="D1364"/>
      <c r="E1364"/>
      <c r="F1364"/>
    </row>
    <row r="1365" spans="3:6" x14ac:dyDescent="0.25">
      <c r="C1365"/>
      <c r="D1365"/>
      <c r="E1365"/>
      <c r="F1365"/>
    </row>
    <row r="1366" spans="3:6" x14ac:dyDescent="0.25">
      <c r="C1366"/>
      <c r="D1366"/>
      <c r="E1366"/>
      <c r="F1366"/>
    </row>
    <row r="1367" spans="3:6" x14ac:dyDescent="0.25">
      <c r="C1367"/>
      <c r="D1367"/>
      <c r="E1367"/>
      <c r="F1367"/>
    </row>
    <row r="1368" spans="3:6" x14ac:dyDescent="0.25">
      <c r="C1368"/>
      <c r="D1368"/>
      <c r="E1368"/>
      <c r="F1368"/>
    </row>
    <row r="1369" spans="3:6" x14ac:dyDescent="0.25">
      <c r="C1369"/>
      <c r="D1369"/>
      <c r="E1369"/>
      <c r="F1369"/>
    </row>
    <row r="1370" spans="3:6" x14ac:dyDescent="0.25">
      <c r="C1370"/>
      <c r="D1370"/>
      <c r="E1370"/>
      <c r="F1370"/>
    </row>
    <row r="1371" spans="3:6" x14ac:dyDescent="0.25">
      <c r="C1371"/>
      <c r="D1371"/>
      <c r="E1371"/>
      <c r="F1371"/>
    </row>
    <row r="1372" spans="3:6" x14ac:dyDescent="0.25">
      <c r="C1372"/>
      <c r="D1372"/>
      <c r="E1372"/>
      <c r="F1372"/>
    </row>
    <row r="1373" spans="3:6" x14ac:dyDescent="0.25">
      <c r="C1373"/>
      <c r="D1373"/>
      <c r="E1373"/>
      <c r="F1373"/>
    </row>
    <row r="1374" spans="3:6" x14ac:dyDescent="0.25">
      <c r="C1374"/>
      <c r="D1374"/>
      <c r="E1374"/>
      <c r="F1374"/>
    </row>
    <row r="1375" spans="3:6" x14ac:dyDescent="0.25">
      <c r="C1375"/>
      <c r="D1375"/>
      <c r="E1375"/>
      <c r="F1375"/>
    </row>
    <row r="1376" spans="3:6" x14ac:dyDescent="0.25">
      <c r="C1376"/>
      <c r="D1376"/>
      <c r="E1376"/>
      <c r="F1376"/>
    </row>
    <row r="1377" spans="3:6" x14ac:dyDescent="0.25">
      <c r="C1377"/>
      <c r="D1377"/>
      <c r="E1377"/>
      <c r="F1377"/>
    </row>
    <row r="1378" spans="3:6" x14ac:dyDescent="0.25">
      <c r="C1378"/>
      <c r="D1378"/>
      <c r="E1378"/>
      <c r="F1378"/>
    </row>
    <row r="1379" spans="3:6" x14ac:dyDescent="0.25">
      <c r="C1379"/>
      <c r="D1379"/>
      <c r="E1379"/>
      <c r="F1379"/>
    </row>
    <row r="1380" spans="3:6" x14ac:dyDescent="0.25">
      <c r="C1380"/>
      <c r="D1380"/>
      <c r="E1380"/>
      <c r="F1380"/>
    </row>
    <row r="1381" spans="3:6" x14ac:dyDescent="0.25">
      <c r="C1381"/>
      <c r="D1381"/>
      <c r="E1381"/>
      <c r="F1381"/>
    </row>
    <row r="1382" spans="3:6" x14ac:dyDescent="0.25">
      <c r="C1382"/>
      <c r="D1382"/>
      <c r="E1382"/>
      <c r="F1382"/>
    </row>
    <row r="1383" spans="3:6" x14ac:dyDescent="0.25">
      <c r="C1383"/>
      <c r="D1383"/>
      <c r="E1383"/>
      <c r="F1383"/>
    </row>
    <row r="1384" spans="3:6" x14ac:dyDescent="0.25">
      <c r="C1384"/>
      <c r="D1384"/>
      <c r="E1384"/>
      <c r="F1384"/>
    </row>
    <row r="1385" spans="3:6" x14ac:dyDescent="0.25">
      <c r="C1385"/>
      <c r="D1385"/>
      <c r="E1385"/>
      <c r="F1385"/>
    </row>
    <row r="1386" spans="3:6" x14ac:dyDescent="0.25">
      <c r="C1386"/>
      <c r="D1386"/>
      <c r="E1386"/>
      <c r="F1386"/>
    </row>
    <row r="1387" spans="3:6" x14ac:dyDescent="0.25">
      <c r="C1387"/>
      <c r="D1387"/>
      <c r="E1387"/>
      <c r="F1387"/>
    </row>
    <row r="1388" spans="3:6" x14ac:dyDescent="0.25">
      <c r="C1388"/>
      <c r="D1388"/>
      <c r="E1388"/>
      <c r="F1388"/>
    </row>
    <row r="1389" spans="3:6" x14ac:dyDescent="0.25">
      <c r="C1389"/>
      <c r="D1389"/>
      <c r="E1389"/>
      <c r="F1389"/>
    </row>
    <row r="1390" spans="3:6" x14ac:dyDescent="0.25">
      <c r="C1390"/>
      <c r="D1390"/>
      <c r="E1390"/>
      <c r="F1390"/>
    </row>
    <row r="1391" spans="3:6" x14ac:dyDescent="0.25">
      <c r="C1391"/>
      <c r="D1391"/>
      <c r="E1391"/>
      <c r="F1391"/>
    </row>
    <row r="1392" spans="3:6" x14ac:dyDescent="0.25">
      <c r="C1392"/>
      <c r="D1392"/>
      <c r="E1392"/>
      <c r="F1392"/>
    </row>
    <row r="1393" spans="3:6" x14ac:dyDescent="0.25">
      <c r="C1393"/>
      <c r="D1393"/>
      <c r="E1393"/>
      <c r="F1393"/>
    </row>
    <row r="1394" spans="3:6" x14ac:dyDescent="0.25">
      <c r="C1394"/>
      <c r="D1394"/>
      <c r="E1394"/>
      <c r="F1394"/>
    </row>
    <row r="1395" spans="3:6" x14ac:dyDescent="0.25">
      <c r="C1395"/>
      <c r="D1395"/>
      <c r="E1395"/>
      <c r="F1395"/>
    </row>
    <row r="1396" spans="3:6" x14ac:dyDescent="0.25">
      <c r="C1396"/>
      <c r="D1396"/>
      <c r="E1396"/>
      <c r="F1396"/>
    </row>
    <row r="1397" spans="3:6" x14ac:dyDescent="0.25">
      <c r="C1397"/>
      <c r="D1397"/>
      <c r="E1397"/>
      <c r="F1397"/>
    </row>
    <row r="1398" spans="3:6" x14ac:dyDescent="0.25">
      <c r="C1398"/>
      <c r="D1398"/>
      <c r="E1398"/>
      <c r="F1398"/>
    </row>
    <row r="1399" spans="3:6" x14ac:dyDescent="0.25">
      <c r="C1399"/>
      <c r="D1399"/>
      <c r="E1399"/>
      <c r="F1399"/>
    </row>
    <row r="1400" spans="3:6" x14ac:dyDescent="0.25">
      <c r="C1400"/>
      <c r="D1400"/>
      <c r="E1400"/>
      <c r="F1400"/>
    </row>
    <row r="1401" spans="3:6" x14ac:dyDescent="0.25">
      <c r="C1401"/>
      <c r="D1401"/>
      <c r="E1401"/>
      <c r="F1401"/>
    </row>
    <row r="1402" spans="3:6" x14ac:dyDescent="0.25">
      <c r="C1402"/>
      <c r="D1402"/>
      <c r="E1402"/>
      <c r="F1402"/>
    </row>
    <row r="1403" spans="3:6" x14ac:dyDescent="0.25">
      <c r="C1403"/>
      <c r="D1403"/>
      <c r="E1403"/>
      <c r="F1403"/>
    </row>
    <row r="1404" spans="3:6" x14ac:dyDescent="0.25">
      <c r="C1404"/>
      <c r="D1404"/>
      <c r="E1404"/>
      <c r="F1404"/>
    </row>
    <row r="1405" spans="3:6" x14ac:dyDescent="0.25">
      <c r="C1405"/>
      <c r="D1405"/>
      <c r="E1405"/>
      <c r="F1405"/>
    </row>
    <row r="1406" spans="3:6" x14ac:dyDescent="0.25">
      <c r="C1406"/>
      <c r="D1406"/>
      <c r="E1406"/>
      <c r="F1406"/>
    </row>
    <row r="1407" spans="3:6" x14ac:dyDescent="0.25">
      <c r="C1407"/>
      <c r="D1407"/>
      <c r="E1407"/>
      <c r="F1407"/>
    </row>
    <row r="1408" spans="3:6" x14ac:dyDescent="0.25">
      <c r="C1408"/>
      <c r="D1408"/>
      <c r="E1408"/>
      <c r="F1408"/>
    </row>
    <row r="1409" spans="3:6" x14ac:dyDescent="0.25">
      <c r="C1409"/>
      <c r="D1409"/>
      <c r="E1409"/>
      <c r="F1409"/>
    </row>
    <row r="1410" spans="3:6" x14ac:dyDescent="0.25">
      <c r="C1410"/>
      <c r="D1410"/>
      <c r="E1410"/>
      <c r="F1410"/>
    </row>
    <row r="1411" spans="3:6" x14ac:dyDescent="0.25">
      <c r="C1411"/>
      <c r="D1411"/>
      <c r="E1411"/>
      <c r="F1411"/>
    </row>
    <row r="1412" spans="3:6" x14ac:dyDescent="0.25">
      <c r="C1412"/>
      <c r="D1412"/>
      <c r="E1412"/>
      <c r="F1412"/>
    </row>
    <row r="1413" spans="3:6" x14ac:dyDescent="0.25">
      <c r="C1413"/>
      <c r="D1413"/>
      <c r="E1413"/>
      <c r="F1413"/>
    </row>
    <row r="1414" spans="3:6" x14ac:dyDescent="0.25">
      <c r="C1414"/>
      <c r="D1414"/>
      <c r="E1414"/>
      <c r="F1414"/>
    </row>
    <row r="1415" spans="3:6" x14ac:dyDescent="0.25">
      <c r="C1415"/>
      <c r="D1415"/>
      <c r="E1415"/>
      <c r="F1415"/>
    </row>
    <row r="1416" spans="3:6" x14ac:dyDescent="0.25">
      <c r="C1416"/>
      <c r="D1416"/>
      <c r="E1416"/>
      <c r="F1416"/>
    </row>
    <row r="1417" spans="3:6" x14ac:dyDescent="0.25">
      <c r="C1417"/>
      <c r="D1417"/>
      <c r="E1417"/>
      <c r="F1417"/>
    </row>
    <row r="1418" spans="3:6" x14ac:dyDescent="0.25">
      <c r="C1418"/>
      <c r="D1418"/>
      <c r="E1418"/>
      <c r="F1418"/>
    </row>
    <row r="1419" spans="3:6" x14ac:dyDescent="0.25">
      <c r="C1419"/>
      <c r="D1419"/>
      <c r="E1419"/>
      <c r="F1419"/>
    </row>
    <row r="1420" spans="3:6" x14ac:dyDescent="0.25">
      <c r="C1420"/>
      <c r="D1420"/>
      <c r="E1420"/>
      <c r="F1420"/>
    </row>
    <row r="1421" spans="3:6" x14ac:dyDescent="0.25">
      <c r="C1421"/>
      <c r="D1421"/>
      <c r="E1421"/>
      <c r="F1421"/>
    </row>
    <row r="1422" spans="3:6" x14ac:dyDescent="0.25">
      <c r="C1422"/>
      <c r="D1422"/>
      <c r="E1422"/>
      <c r="F1422"/>
    </row>
    <row r="1423" spans="3:6" x14ac:dyDescent="0.25">
      <c r="C1423"/>
      <c r="D1423"/>
      <c r="E1423"/>
      <c r="F1423"/>
    </row>
    <row r="1424" spans="3:6" x14ac:dyDescent="0.25">
      <c r="C1424"/>
      <c r="D1424"/>
      <c r="E1424"/>
      <c r="F1424"/>
    </row>
    <row r="1425" spans="3:6" x14ac:dyDescent="0.25">
      <c r="C1425"/>
      <c r="D1425"/>
      <c r="E1425"/>
      <c r="F1425"/>
    </row>
    <row r="1426" spans="3:6" x14ac:dyDescent="0.25">
      <c r="C1426"/>
      <c r="D1426"/>
      <c r="E1426"/>
      <c r="F1426"/>
    </row>
    <row r="1427" spans="3:6" x14ac:dyDescent="0.25">
      <c r="C1427"/>
      <c r="D1427"/>
      <c r="E1427"/>
      <c r="F1427"/>
    </row>
    <row r="1428" spans="3:6" x14ac:dyDescent="0.25">
      <c r="C1428"/>
      <c r="D1428"/>
      <c r="E1428"/>
      <c r="F1428"/>
    </row>
    <row r="1429" spans="3:6" x14ac:dyDescent="0.25">
      <c r="C1429"/>
      <c r="D1429"/>
      <c r="E1429"/>
      <c r="F1429"/>
    </row>
    <row r="1430" spans="3:6" x14ac:dyDescent="0.25">
      <c r="C1430"/>
      <c r="D1430"/>
      <c r="E1430"/>
      <c r="F1430"/>
    </row>
    <row r="1431" spans="3:6" x14ac:dyDescent="0.25">
      <c r="C1431"/>
      <c r="D1431"/>
      <c r="E1431"/>
      <c r="F1431"/>
    </row>
    <row r="1432" spans="3:6" x14ac:dyDescent="0.25">
      <c r="C1432"/>
      <c r="D1432"/>
      <c r="E1432"/>
      <c r="F1432"/>
    </row>
    <row r="1433" spans="3:6" x14ac:dyDescent="0.25">
      <c r="C1433"/>
      <c r="D1433"/>
      <c r="E1433"/>
      <c r="F1433"/>
    </row>
    <row r="1434" spans="3:6" x14ac:dyDescent="0.25">
      <c r="C1434"/>
      <c r="D1434"/>
      <c r="E1434"/>
      <c r="F1434"/>
    </row>
    <row r="1435" spans="3:6" x14ac:dyDescent="0.25">
      <c r="C1435"/>
      <c r="D1435"/>
      <c r="E1435"/>
      <c r="F1435"/>
    </row>
    <row r="1436" spans="3:6" x14ac:dyDescent="0.25">
      <c r="C1436"/>
      <c r="D1436"/>
      <c r="E1436"/>
      <c r="F1436"/>
    </row>
    <row r="1437" spans="3:6" x14ac:dyDescent="0.25">
      <c r="C1437"/>
      <c r="D1437"/>
      <c r="E1437"/>
      <c r="F1437"/>
    </row>
    <row r="1438" spans="3:6" x14ac:dyDescent="0.25">
      <c r="C1438"/>
      <c r="D1438"/>
      <c r="E1438"/>
      <c r="F1438"/>
    </row>
    <row r="1439" spans="3:6" x14ac:dyDescent="0.25">
      <c r="C1439"/>
      <c r="D1439"/>
      <c r="E1439"/>
      <c r="F1439"/>
    </row>
    <row r="1440" spans="3:6" x14ac:dyDescent="0.25">
      <c r="C1440"/>
      <c r="D1440"/>
      <c r="E1440"/>
      <c r="F1440"/>
    </row>
    <row r="1441" spans="3:6" x14ac:dyDescent="0.25">
      <c r="C1441"/>
      <c r="D1441"/>
      <c r="E1441"/>
      <c r="F1441"/>
    </row>
    <row r="1442" spans="3:6" x14ac:dyDescent="0.25">
      <c r="C1442"/>
      <c r="D1442"/>
      <c r="E1442"/>
      <c r="F1442"/>
    </row>
    <row r="1443" spans="3:6" x14ac:dyDescent="0.25">
      <c r="C1443"/>
      <c r="D1443"/>
      <c r="E1443"/>
      <c r="F1443"/>
    </row>
    <row r="1444" spans="3:6" x14ac:dyDescent="0.25">
      <c r="C1444"/>
      <c r="D1444"/>
      <c r="E1444"/>
      <c r="F1444"/>
    </row>
    <row r="1445" spans="3:6" x14ac:dyDescent="0.25">
      <c r="C1445"/>
      <c r="D1445"/>
      <c r="E1445"/>
      <c r="F1445"/>
    </row>
    <row r="1446" spans="3:6" x14ac:dyDescent="0.25">
      <c r="C1446"/>
      <c r="D1446"/>
      <c r="E1446"/>
      <c r="F1446"/>
    </row>
    <row r="1447" spans="3:6" x14ac:dyDescent="0.25">
      <c r="C1447"/>
      <c r="D1447"/>
      <c r="E1447"/>
      <c r="F1447"/>
    </row>
    <row r="1448" spans="3:6" x14ac:dyDescent="0.25">
      <c r="C1448"/>
      <c r="D1448"/>
      <c r="E1448"/>
      <c r="F1448"/>
    </row>
    <row r="1449" spans="3:6" x14ac:dyDescent="0.25">
      <c r="C1449"/>
      <c r="D1449"/>
      <c r="E1449"/>
      <c r="F1449"/>
    </row>
    <row r="1450" spans="3:6" x14ac:dyDescent="0.25">
      <c r="C1450"/>
      <c r="D1450"/>
      <c r="E1450"/>
      <c r="F1450"/>
    </row>
    <row r="1451" spans="3:6" x14ac:dyDescent="0.25">
      <c r="C1451"/>
      <c r="D1451"/>
      <c r="E1451"/>
      <c r="F1451"/>
    </row>
    <row r="1452" spans="3:6" x14ac:dyDescent="0.25">
      <c r="C1452"/>
      <c r="D1452"/>
      <c r="E1452"/>
      <c r="F1452"/>
    </row>
    <row r="1453" spans="3:6" x14ac:dyDescent="0.25">
      <c r="C1453"/>
      <c r="D1453"/>
      <c r="E1453"/>
      <c r="F1453"/>
    </row>
    <row r="1454" spans="3:6" x14ac:dyDescent="0.25">
      <c r="C1454"/>
      <c r="D1454"/>
      <c r="E1454"/>
      <c r="F1454"/>
    </row>
    <row r="1455" spans="3:6" x14ac:dyDescent="0.25">
      <c r="C1455"/>
      <c r="D1455"/>
      <c r="E1455"/>
      <c r="F1455"/>
    </row>
    <row r="1456" spans="3:6" x14ac:dyDescent="0.25">
      <c r="C1456"/>
      <c r="D1456"/>
      <c r="E1456"/>
      <c r="F1456"/>
    </row>
    <row r="1457" spans="3:6" x14ac:dyDescent="0.25">
      <c r="C1457"/>
      <c r="D1457"/>
      <c r="E1457"/>
      <c r="F1457"/>
    </row>
    <row r="1458" spans="3:6" x14ac:dyDescent="0.25">
      <c r="C1458"/>
      <c r="D1458"/>
      <c r="E1458"/>
      <c r="F1458"/>
    </row>
    <row r="1459" spans="3:6" x14ac:dyDescent="0.25">
      <c r="C1459"/>
      <c r="D1459"/>
      <c r="E1459"/>
      <c r="F1459"/>
    </row>
    <row r="1460" spans="3:6" x14ac:dyDescent="0.25">
      <c r="C1460"/>
      <c r="D1460"/>
      <c r="E1460"/>
      <c r="F1460"/>
    </row>
    <row r="1461" spans="3:6" x14ac:dyDescent="0.25">
      <c r="C1461"/>
      <c r="D1461"/>
      <c r="E1461"/>
      <c r="F1461"/>
    </row>
    <row r="1462" spans="3:6" x14ac:dyDescent="0.25">
      <c r="C1462"/>
      <c r="D1462"/>
      <c r="E1462"/>
      <c r="F1462"/>
    </row>
    <row r="1463" spans="3:6" x14ac:dyDescent="0.25">
      <c r="C1463"/>
      <c r="D1463"/>
      <c r="E1463"/>
      <c r="F1463"/>
    </row>
    <row r="1464" spans="3:6" x14ac:dyDescent="0.25">
      <c r="C1464"/>
      <c r="D1464"/>
      <c r="E1464"/>
      <c r="F1464"/>
    </row>
    <row r="1465" spans="3:6" x14ac:dyDescent="0.25">
      <c r="C1465"/>
      <c r="D1465"/>
      <c r="E1465"/>
      <c r="F1465"/>
    </row>
    <row r="1466" spans="3:6" x14ac:dyDescent="0.25">
      <c r="C1466"/>
      <c r="D1466"/>
      <c r="E1466"/>
      <c r="F1466"/>
    </row>
    <row r="1467" spans="3:6" x14ac:dyDescent="0.25">
      <c r="C1467"/>
      <c r="D1467"/>
      <c r="E1467"/>
      <c r="F1467"/>
    </row>
    <row r="1468" spans="3:6" x14ac:dyDescent="0.25">
      <c r="C1468"/>
      <c r="D1468"/>
      <c r="E1468"/>
      <c r="F1468"/>
    </row>
    <row r="1469" spans="3:6" x14ac:dyDescent="0.25">
      <c r="C1469"/>
      <c r="D1469"/>
      <c r="E1469"/>
      <c r="F1469"/>
    </row>
    <row r="1470" spans="3:6" x14ac:dyDescent="0.25">
      <c r="C1470"/>
      <c r="D1470"/>
      <c r="E1470"/>
      <c r="F1470"/>
    </row>
    <row r="1471" spans="3:6" x14ac:dyDescent="0.25">
      <c r="C1471"/>
      <c r="D1471"/>
      <c r="E1471"/>
      <c r="F1471"/>
    </row>
    <row r="1472" spans="3:6" x14ac:dyDescent="0.25">
      <c r="C1472"/>
      <c r="D1472"/>
      <c r="E1472"/>
      <c r="F1472"/>
    </row>
    <row r="1473" spans="3:6" x14ac:dyDescent="0.25">
      <c r="C1473"/>
      <c r="D1473"/>
      <c r="E1473"/>
      <c r="F1473"/>
    </row>
    <row r="1474" spans="3:6" x14ac:dyDescent="0.25">
      <c r="C1474"/>
      <c r="D1474"/>
      <c r="E1474"/>
      <c r="F1474"/>
    </row>
    <row r="1475" spans="3:6" x14ac:dyDescent="0.25">
      <c r="C1475"/>
      <c r="D1475"/>
      <c r="E1475"/>
      <c r="F1475"/>
    </row>
    <row r="1476" spans="3:6" x14ac:dyDescent="0.25">
      <c r="C1476"/>
      <c r="D1476"/>
      <c r="E1476"/>
      <c r="F1476"/>
    </row>
    <row r="1477" spans="3:6" x14ac:dyDescent="0.25">
      <c r="C1477"/>
      <c r="D1477"/>
      <c r="E1477"/>
      <c r="F1477"/>
    </row>
    <row r="1478" spans="3:6" x14ac:dyDescent="0.25">
      <c r="C1478"/>
      <c r="D1478"/>
      <c r="E1478"/>
      <c r="F1478"/>
    </row>
    <row r="1479" spans="3:6" x14ac:dyDescent="0.25">
      <c r="C1479"/>
      <c r="D1479"/>
      <c r="E1479"/>
      <c r="F1479"/>
    </row>
    <row r="1480" spans="3:6" x14ac:dyDescent="0.25">
      <c r="C1480"/>
      <c r="D1480"/>
      <c r="E1480"/>
      <c r="F1480"/>
    </row>
    <row r="1481" spans="3:6" x14ac:dyDescent="0.25">
      <c r="C1481"/>
      <c r="D1481"/>
      <c r="E1481"/>
      <c r="F1481"/>
    </row>
    <row r="1482" spans="3:6" x14ac:dyDescent="0.25">
      <c r="C1482"/>
      <c r="D1482"/>
      <c r="E1482"/>
      <c r="F1482"/>
    </row>
    <row r="1483" spans="3:6" x14ac:dyDescent="0.25">
      <c r="C1483"/>
      <c r="D1483"/>
      <c r="E1483"/>
      <c r="F1483"/>
    </row>
    <row r="1484" spans="3:6" x14ac:dyDescent="0.25">
      <c r="C1484"/>
      <c r="D1484"/>
      <c r="E1484"/>
      <c r="F1484"/>
    </row>
    <row r="1485" spans="3:6" x14ac:dyDescent="0.25">
      <c r="C1485"/>
      <c r="D1485"/>
      <c r="E1485"/>
      <c r="F1485"/>
    </row>
    <row r="1486" spans="3:6" x14ac:dyDescent="0.25">
      <c r="C1486"/>
      <c r="D1486"/>
      <c r="E1486"/>
      <c r="F1486"/>
    </row>
    <row r="1487" spans="3:6" x14ac:dyDescent="0.25">
      <c r="C1487"/>
      <c r="D1487"/>
      <c r="E1487"/>
      <c r="F1487"/>
    </row>
    <row r="1488" spans="3:6" x14ac:dyDescent="0.25">
      <c r="C1488"/>
      <c r="D1488"/>
      <c r="E1488"/>
      <c r="F1488"/>
    </row>
    <row r="1489" spans="3:6" x14ac:dyDescent="0.25">
      <c r="C1489"/>
      <c r="D1489"/>
      <c r="E1489"/>
      <c r="F1489"/>
    </row>
    <row r="1490" spans="3:6" x14ac:dyDescent="0.25">
      <c r="C1490"/>
      <c r="D1490"/>
      <c r="E1490"/>
      <c r="F1490"/>
    </row>
    <row r="1491" spans="3:6" x14ac:dyDescent="0.25">
      <c r="C1491"/>
      <c r="D1491"/>
      <c r="E1491"/>
      <c r="F1491"/>
    </row>
    <row r="1492" spans="3:6" x14ac:dyDescent="0.25">
      <c r="C1492"/>
      <c r="D1492"/>
      <c r="E1492"/>
      <c r="F1492"/>
    </row>
    <row r="1493" spans="3:6" x14ac:dyDescent="0.25">
      <c r="C1493"/>
      <c r="D1493"/>
      <c r="E1493"/>
      <c r="F1493"/>
    </row>
    <row r="1494" spans="3:6" x14ac:dyDescent="0.25">
      <c r="C1494"/>
      <c r="D1494"/>
      <c r="E1494"/>
      <c r="F1494"/>
    </row>
    <row r="1495" spans="3:6" x14ac:dyDescent="0.25">
      <c r="C1495"/>
      <c r="D1495"/>
      <c r="E1495"/>
      <c r="F1495"/>
    </row>
    <row r="1496" spans="3:6" x14ac:dyDescent="0.25">
      <c r="C1496"/>
      <c r="D1496"/>
      <c r="E1496"/>
      <c r="F1496"/>
    </row>
    <row r="1497" spans="3:6" x14ac:dyDescent="0.25">
      <c r="C1497"/>
      <c r="D1497"/>
      <c r="E1497"/>
      <c r="F1497"/>
    </row>
    <row r="1498" spans="3:6" x14ac:dyDescent="0.25">
      <c r="C1498"/>
      <c r="D1498"/>
      <c r="E1498"/>
      <c r="F1498"/>
    </row>
    <row r="1499" spans="3:6" x14ac:dyDescent="0.25">
      <c r="C1499"/>
      <c r="D1499"/>
      <c r="E1499"/>
      <c r="F1499"/>
    </row>
    <row r="1500" spans="3:6" x14ac:dyDescent="0.25">
      <c r="C1500"/>
      <c r="D1500"/>
      <c r="E1500"/>
      <c r="F1500"/>
    </row>
    <row r="1501" spans="3:6" x14ac:dyDescent="0.25">
      <c r="C1501"/>
      <c r="D1501"/>
      <c r="E1501"/>
      <c r="F1501"/>
    </row>
    <row r="1502" spans="3:6" x14ac:dyDescent="0.25">
      <c r="C1502"/>
      <c r="D1502"/>
      <c r="E1502"/>
      <c r="F1502"/>
    </row>
    <row r="1503" spans="3:6" x14ac:dyDescent="0.25">
      <c r="C1503"/>
      <c r="D1503"/>
      <c r="E1503"/>
      <c r="F1503"/>
    </row>
    <row r="1504" spans="3:6" x14ac:dyDescent="0.25">
      <c r="C1504"/>
      <c r="D1504"/>
      <c r="E1504"/>
      <c r="F1504"/>
    </row>
    <row r="1505" spans="3:6" x14ac:dyDescent="0.25">
      <c r="C1505"/>
      <c r="D1505"/>
      <c r="E1505"/>
      <c r="F1505"/>
    </row>
    <row r="1506" spans="3:6" x14ac:dyDescent="0.25">
      <c r="C1506"/>
      <c r="D1506"/>
      <c r="E1506"/>
      <c r="F1506"/>
    </row>
    <row r="1507" spans="3:6" x14ac:dyDescent="0.25">
      <c r="C1507"/>
      <c r="D1507"/>
      <c r="E1507"/>
      <c r="F1507"/>
    </row>
    <row r="1508" spans="3:6" x14ac:dyDescent="0.25">
      <c r="C1508"/>
      <c r="D1508"/>
      <c r="E1508"/>
      <c r="F1508"/>
    </row>
    <row r="1509" spans="3:6" x14ac:dyDescent="0.25">
      <c r="C1509"/>
      <c r="D1509"/>
      <c r="E1509"/>
      <c r="F1509"/>
    </row>
    <row r="1510" spans="3:6" x14ac:dyDescent="0.25">
      <c r="C1510"/>
      <c r="D1510"/>
      <c r="E1510"/>
      <c r="F1510"/>
    </row>
    <row r="1511" spans="3:6" x14ac:dyDescent="0.25">
      <c r="C1511"/>
      <c r="D1511"/>
      <c r="E1511"/>
      <c r="F1511"/>
    </row>
    <row r="1512" spans="3:6" x14ac:dyDescent="0.25">
      <c r="C1512"/>
      <c r="D1512"/>
      <c r="E1512"/>
      <c r="F1512"/>
    </row>
    <row r="1513" spans="3:6" x14ac:dyDescent="0.25">
      <c r="C1513"/>
      <c r="D1513"/>
      <c r="E1513"/>
      <c r="F1513"/>
    </row>
    <row r="1514" spans="3:6" x14ac:dyDescent="0.25">
      <c r="C1514"/>
      <c r="D1514"/>
      <c r="E1514"/>
      <c r="F1514"/>
    </row>
    <row r="1515" spans="3:6" x14ac:dyDescent="0.25">
      <c r="C1515"/>
      <c r="D1515"/>
      <c r="E1515"/>
      <c r="F1515"/>
    </row>
    <row r="1516" spans="3:6" x14ac:dyDescent="0.25">
      <c r="C1516"/>
      <c r="D1516"/>
      <c r="E1516"/>
      <c r="F1516"/>
    </row>
    <row r="1517" spans="3:6" x14ac:dyDescent="0.25">
      <c r="C1517"/>
      <c r="D1517"/>
      <c r="E1517"/>
      <c r="F1517"/>
    </row>
    <row r="1518" spans="3:6" x14ac:dyDescent="0.25">
      <c r="C1518"/>
      <c r="D1518"/>
      <c r="E1518"/>
      <c r="F1518"/>
    </row>
    <row r="1519" spans="3:6" x14ac:dyDescent="0.25">
      <c r="C1519"/>
      <c r="D1519"/>
      <c r="E1519"/>
      <c r="F1519"/>
    </row>
    <row r="1520" spans="3:6" x14ac:dyDescent="0.25">
      <c r="C1520"/>
      <c r="D1520"/>
      <c r="E1520"/>
      <c r="F1520"/>
    </row>
    <row r="1521" spans="3:6" x14ac:dyDescent="0.25">
      <c r="C1521"/>
      <c r="D1521"/>
      <c r="E1521"/>
      <c r="F1521"/>
    </row>
    <row r="1522" spans="3:6" x14ac:dyDescent="0.25">
      <c r="C1522"/>
      <c r="D1522"/>
      <c r="E1522"/>
      <c r="F1522"/>
    </row>
    <row r="1523" spans="3:6" x14ac:dyDescent="0.25">
      <c r="C1523"/>
      <c r="D1523"/>
      <c r="E1523"/>
      <c r="F1523"/>
    </row>
    <row r="1524" spans="3:6" x14ac:dyDescent="0.25">
      <c r="C1524"/>
      <c r="D1524"/>
      <c r="E1524"/>
      <c r="F1524"/>
    </row>
    <row r="1525" spans="3:6" x14ac:dyDescent="0.25">
      <c r="C1525"/>
      <c r="D1525"/>
      <c r="E1525"/>
      <c r="F1525"/>
    </row>
    <row r="1526" spans="3:6" x14ac:dyDescent="0.25">
      <c r="C1526"/>
      <c r="D1526"/>
      <c r="E1526"/>
      <c r="F1526"/>
    </row>
    <row r="1527" spans="3:6" x14ac:dyDescent="0.25">
      <c r="C1527"/>
      <c r="D1527"/>
      <c r="E1527"/>
      <c r="F1527"/>
    </row>
    <row r="1528" spans="3:6" x14ac:dyDescent="0.25">
      <c r="C1528"/>
      <c r="D1528"/>
      <c r="E1528"/>
      <c r="F1528"/>
    </row>
    <row r="1529" spans="3:6" x14ac:dyDescent="0.25">
      <c r="C1529"/>
      <c r="D1529"/>
      <c r="E1529"/>
      <c r="F1529"/>
    </row>
    <row r="1530" spans="3:6" x14ac:dyDescent="0.25">
      <c r="C1530"/>
      <c r="D1530"/>
      <c r="E1530"/>
      <c r="F1530"/>
    </row>
    <row r="1531" spans="3:6" x14ac:dyDescent="0.25">
      <c r="C1531"/>
      <c r="D1531"/>
      <c r="E1531"/>
      <c r="F1531"/>
    </row>
    <row r="1532" spans="3:6" x14ac:dyDescent="0.25">
      <c r="C1532"/>
      <c r="D1532"/>
      <c r="E1532"/>
      <c r="F1532"/>
    </row>
    <row r="1533" spans="3:6" x14ac:dyDescent="0.25">
      <c r="C1533"/>
      <c r="D1533"/>
      <c r="E1533"/>
      <c r="F1533"/>
    </row>
    <row r="1534" spans="3:6" x14ac:dyDescent="0.25">
      <c r="C1534"/>
      <c r="D1534"/>
      <c r="E1534"/>
      <c r="F1534"/>
    </row>
    <row r="1535" spans="3:6" x14ac:dyDescent="0.25">
      <c r="C1535"/>
      <c r="D1535"/>
      <c r="E1535"/>
      <c r="F1535"/>
    </row>
    <row r="1536" spans="3:6" x14ac:dyDescent="0.25">
      <c r="C1536"/>
      <c r="D1536"/>
      <c r="E1536"/>
      <c r="F1536"/>
    </row>
    <row r="1537" spans="3:6" x14ac:dyDescent="0.25">
      <c r="C1537"/>
      <c r="D1537"/>
      <c r="E1537"/>
      <c r="F1537"/>
    </row>
    <row r="1538" spans="3:6" x14ac:dyDescent="0.25">
      <c r="C1538"/>
      <c r="D1538"/>
      <c r="E1538"/>
      <c r="F1538"/>
    </row>
    <row r="1539" spans="3:6" x14ac:dyDescent="0.25">
      <c r="C1539"/>
      <c r="D1539"/>
      <c r="E1539"/>
      <c r="F1539"/>
    </row>
    <row r="1540" spans="3:6" x14ac:dyDescent="0.25">
      <c r="C1540"/>
      <c r="D1540"/>
      <c r="E1540"/>
      <c r="F1540"/>
    </row>
    <row r="1541" spans="3:6" x14ac:dyDescent="0.25">
      <c r="C1541"/>
      <c r="D1541"/>
      <c r="E1541"/>
      <c r="F1541"/>
    </row>
    <row r="1542" spans="3:6" x14ac:dyDescent="0.25">
      <c r="C1542"/>
      <c r="D1542"/>
      <c r="E1542"/>
      <c r="F1542"/>
    </row>
    <row r="1543" spans="3:6" x14ac:dyDescent="0.25">
      <c r="C1543"/>
      <c r="D1543"/>
      <c r="E1543"/>
      <c r="F1543"/>
    </row>
    <row r="1544" spans="3:6" x14ac:dyDescent="0.25">
      <c r="C1544"/>
      <c r="D1544"/>
      <c r="E1544"/>
      <c r="F1544"/>
    </row>
    <row r="1545" spans="3:6" x14ac:dyDescent="0.25">
      <c r="C1545"/>
      <c r="D1545"/>
      <c r="E1545"/>
      <c r="F1545"/>
    </row>
    <row r="1546" spans="3:6" x14ac:dyDescent="0.25">
      <c r="C1546"/>
      <c r="D1546"/>
      <c r="E1546"/>
      <c r="F1546"/>
    </row>
    <row r="1547" spans="3:6" x14ac:dyDescent="0.25">
      <c r="C1547"/>
      <c r="D1547"/>
      <c r="E1547"/>
      <c r="F1547"/>
    </row>
    <row r="1548" spans="3:6" x14ac:dyDescent="0.25">
      <c r="C1548"/>
      <c r="D1548"/>
      <c r="E1548"/>
      <c r="F1548"/>
    </row>
    <row r="1549" spans="3:6" x14ac:dyDescent="0.25">
      <c r="C1549"/>
      <c r="D1549"/>
      <c r="E1549"/>
      <c r="F1549"/>
    </row>
    <row r="1550" spans="3:6" x14ac:dyDescent="0.25">
      <c r="C1550"/>
      <c r="D1550"/>
      <c r="E1550"/>
      <c r="F1550"/>
    </row>
    <row r="1551" spans="3:6" x14ac:dyDescent="0.25">
      <c r="C1551"/>
      <c r="D1551"/>
      <c r="E1551"/>
      <c r="F1551"/>
    </row>
    <row r="1552" spans="3:6" x14ac:dyDescent="0.25">
      <c r="C1552"/>
      <c r="D1552"/>
      <c r="E1552"/>
      <c r="F1552"/>
    </row>
    <row r="1553" spans="3:6" x14ac:dyDescent="0.25">
      <c r="C1553"/>
      <c r="D1553"/>
      <c r="E1553"/>
      <c r="F1553"/>
    </row>
    <row r="1554" spans="3:6" x14ac:dyDescent="0.25">
      <c r="C1554"/>
      <c r="D1554"/>
      <c r="E1554"/>
      <c r="F1554"/>
    </row>
    <row r="1555" spans="3:6" x14ac:dyDescent="0.25">
      <c r="C1555"/>
      <c r="D1555"/>
      <c r="E1555"/>
      <c r="F1555"/>
    </row>
    <row r="1556" spans="3:6" x14ac:dyDescent="0.25">
      <c r="C1556"/>
      <c r="D1556"/>
      <c r="E1556"/>
      <c r="F1556"/>
    </row>
    <row r="1557" spans="3:6" x14ac:dyDescent="0.25">
      <c r="C1557"/>
      <c r="D1557"/>
      <c r="E1557"/>
      <c r="F1557"/>
    </row>
    <row r="1558" spans="3:6" x14ac:dyDescent="0.25">
      <c r="C1558"/>
      <c r="D1558"/>
      <c r="E1558"/>
      <c r="F1558"/>
    </row>
    <row r="1559" spans="3:6" x14ac:dyDescent="0.25">
      <c r="C1559"/>
      <c r="D1559"/>
      <c r="E1559"/>
      <c r="F1559"/>
    </row>
    <row r="1560" spans="3:6" x14ac:dyDescent="0.25">
      <c r="C1560"/>
      <c r="D1560"/>
      <c r="E1560"/>
      <c r="F1560"/>
    </row>
    <row r="1561" spans="3:6" x14ac:dyDescent="0.25">
      <c r="C1561"/>
      <c r="D1561"/>
      <c r="E1561"/>
      <c r="F1561"/>
    </row>
    <row r="1562" spans="3:6" x14ac:dyDescent="0.25">
      <c r="C1562"/>
      <c r="D1562"/>
      <c r="E1562"/>
      <c r="F1562"/>
    </row>
    <row r="1563" spans="3:6" x14ac:dyDescent="0.25">
      <c r="C1563"/>
      <c r="D1563"/>
      <c r="E1563"/>
      <c r="F1563"/>
    </row>
    <row r="1564" spans="3:6" x14ac:dyDescent="0.25">
      <c r="C1564"/>
      <c r="D1564"/>
      <c r="E1564"/>
      <c r="F1564"/>
    </row>
    <row r="1565" spans="3:6" x14ac:dyDescent="0.25">
      <c r="C1565"/>
      <c r="D1565"/>
      <c r="E1565"/>
      <c r="F1565"/>
    </row>
    <row r="1566" spans="3:6" x14ac:dyDescent="0.25">
      <c r="C1566"/>
      <c r="D1566"/>
      <c r="E1566"/>
      <c r="F1566"/>
    </row>
    <row r="1567" spans="3:6" x14ac:dyDescent="0.25">
      <c r="C1567"/>
      <c r="D1567"/>
      <c r="E1567"/>
      <c r="F1567"/>
    </row>
    <row r="1568" spans="3:6" x14ac:dyDescent="0.25">
      <c r="C1568"/>
      <c r="D1568"/>
      <c r="E1568"/>
      <c r="F1568"/>
    </row>
    <row r="1569" spans="3:6" x14ac:dyDescent="0.25">
      <c r="C1569"/>
      <c r="D1569"/>
      <c r="E1569"/>
      <c r="F1569"/>
    </row>
    <row r="1570" spans="3:6" x14ac:dyDescent="0.25">
      <c r="C1570"/>
      <c r="D1570"/>
      <c r="E1570"/>
      <c r="F1570"/>
    </row>
    <row r="1571" spans="3:6" x14ac:dyDescent="0.25">
      <c r="C1571"/>
      <c r="D1571"/>
      <c r="E1571"/>
      <c r="F1571"/>
    </row>
    <row r="1572" spans="3:6" x14ac:dyDescent="0.25">
      <c r="C1572"/>
      <c r="D1572"/>
      <c r="E1572"/>
      <c r="F1572"/>
    </row>
    <row r="1573" spans="3:6" x14ac:dyDescent="0.25">
      <c r="C1573"/>
      <c r="D1573"/>
      <c r="E1573"/>
      <c r="F1573"/>
    </row>
    <row r="1574" spans="3:6" x14ac:dyDescent="0.25">
      <c r="C1574"/>
      <c r="D1574"/>
      <c r="E1574"/>
      <c r="F1574"/>
    </row>
    <row r="1575" spans="3:6" x14ac:dyDescent="0.25">
      <c r="C1575"/>
      <c r="D1575"/>
      <c r="E1575"/>
      <c r="F1575"/>
    </row>
    <row r="1576" spans="3:6" x14ac:dyDescent="0.25">
      <c r="C1576"/>
      <c r="D1576"/>
      <c r="E1576"/>
      <c r="F1576"/>
    </row>
    <row r="1577" spans="3:6" x14ac:dyDescent="0.25">
      <c r="C1577"/>
      <c r="D1577"/>
      <c r="E1577"/>
      <c r="F1577"/>
    </row>
    <row r="1578" spans="3:6" x14ac:dyDescent="0.25">
      <c r="C1578"/>
      <c r="D1578"/>
      <c r="E1578"/>
      <c r="F1578"/>
    </row>
    <row r="1579" spans="3:6" x14ac:dyDescent="0.25">
      <c r="C1579"/>
      <c r="D1579"/>
      <c r="E1579"/>
      <c r="F1579"/>
    </row>
    <row r="1580" spans="3:6" x14ac:dyDescent="0.25">
      <c r="C1580"/>
      <c r="D1580"/>
      <c r="E1580"/>
      <c r="F1580"/>
    </row>
    <row r="1581" spans="3:6" x14ac:dyDescent="0.25">
      <c r="C1581"/>
      <c r="D1581"/>
      <c r="E1581"/>
      <c r="F1581"/>
    </row>
    <row r="1582" spans="3:6" x14ac:dyDescent="0.25">
      <c r="C1582"/>
      <c r="D1582"/>
      <c r="E1582"/>
      <c r="F1582"/>
    </row>
    <row r="1583" spans="3:6" x14ac:dyDescent="0.25">
      <c r="C1583"/>
      <c r="D1583"/>
      <c r="E1583"/>
      <c r="F1583"/>
    </row>
    <row r="1584" spans="3:6" x14ac:dyDescent="0.25">
      <c r="C1584"/>
      <c r="D1584"/>
      <c r="E1584"/>
      <c r="F1584"/>
    </row>
    <row r="1585" spans="3:6" x14ac:dyDescent="0.25">
      <c r="C1585"/>
      <c r="D1585"/>
      <c r="E1585"/>
      <c r="F1585"/>
    </row>
    <row r="1586" spans="3:6" x14ac:dyDescent="0.25">
      <c r="C1586"/>
      <c r="D1586"/>
      <c r="E1586"/>
      <c r="F1586"/>
    </row>
    <row r="1587" spans="3:6" x14ac:dyDescent="0.25">
      <c r="C1587"/>
      <c r="D1587"/>
      <c r="E1587"/>
      <c r="F1587"/>
    </row>
    <row r="1588" spans="3:6" x14ac:dyDescent="0.25">
      <c r="C1588"/>
      <c r="D1588"/>
      <c r="E1588"/>
      <c r="F1588"/>
    </row>
    <row r="1589" spans="3:6" x14ac:dyDescent="0.25">
      <c r="C1589"/>
      <c r="D1589"/>
      <c r="E1589"/>
      <c r="F1589"/>
    </row>
    <row r="1590" spans="3:6" x14ac:dyDescent="0.25">
      <c r="C1590"/>
      <c r="D1590"/>
      <c r="E1590"/>
      <c r="F1590"/>
    </row>
    <row r="1591" spans="3:6" x14ac:dyDescent="0.25">
      <c r="C1591"/>
      <c r="D1591"/>
      <c r="E1591"/>
      <c r="F1591"/>
    </row>
    <row r="1592" spans="3:6" x14ac:dyDescent="0.25">
      <c r="C1592"/>
      <c r="D1592"/>
      <c r="E1592"/>
      <c r="F1592"/>
    </row>
    <row r="1593" spans="3:6" x14ac:dyDescent="0.25">
      <c r="C1593"/>
      <c r="D1593"/>
      <c r="E1593"/>
      <c r="F1593"/>
    </row>
    <row r="1594" spans="3:6" x14ac:dyDescent="0.25">
      <c r="C1594"/>
      <c r="D1594"/>
      <c r="E1594"/>
      <c r="F1594"/>
    </row>
    <row r="1595" spans="3:6" x14ac:dyDescent="0.25">
      <c r="C1595"/>
      <c r="D1595"/>
      <c r="E1595"/>
      <c r="F1595"/>
    </row>
    <row r="1596" spans="3:6" x14ac:dyDescent="0.25">
      <c r="C1596"/>
      <c r="D1596"/>
      <c r="E1596"/>
      <c r="F1596"/>
    </row>
    <row r="1597" spans="3:6" x14ac:dyDescent="0.25">
      <c r="C1597"/>
      <c r="D1597"/>
      <c r="E1597"/>
      <c r="F1597"/>
    </row>
    <row r="1598" spans="3:6" x14ac:dyDescent="0.25">
      <c r="C1598"/>
      <c r="D1598"/>
      <c r="E1598"/>
      <c r="F1598"/>
    </row>
    <row r="1599" spans="3:6" x14ac:dyDescent="0.25">
      <c r="C1599"/>
      <c r="D1599"/>
      <c r="E1599"/>
      <c r="F1599"/>
    </row>
    <row r="1600" spans="3:6" x14ac:dyDescent="0.25">
      <c r="C1600"/>
      <c r="D1600"/>
      <c r="E1600"/>
      <c r="F1600"/>
    </row>
    <row r="1601" spans="3:6" x14ac:dyDescent="0.25">
      <c r="C1601"/>
      <c r="D1601"/>
      <c r="E1601"/>
      <c r="F1601"/>
    </row>
    <row r="1602" spans="3:6" x14ac:dyDescent="0.25">
      <c r="C1602"/>
      <c r="D1602"/>
      <c r="E1602"/>
      <c r="F1602"/>
    </row>
    <row r="1603" spans="3:6" x14ac:dyDescent="0.25">
      <c r="C1603"/>
      <c r="D1603"/>
      <c r="E1603"/>
      <c r="F1603"/>
    </row>
    <row r="1604" spans="3:6" x14ac:dyDescent="0.25">
      <c r="C1604"/>
      <c r="D1604"/>
      <c r="E1604"/>
      <c r="F1604"/>
    </row>
    <row r="1605" spans="3:6" x14ac:dyDescent="0.25">
      <c r="C1605"/>
      <c r="D1605"/>
      <c r="E1605"/>
      <c r="F1605"/>
    </row>
    <row r="1606" spans="3:6" x14ac:dyDescent="0.25">
      <c r="C1606"/>
      <c r="D1606"/>
      <c r="E1606"/>
      <c r="F1606"/>
    </row>
    <row r="1607" spans="3:6" x14ac:dyDescent="0.25">
      <c r="C1607"/>
      <c r="D1607"/>
      <c r="E1607"/>
      <c r="F1607"/>
    </row>
    <row r="1608" spans="3:6" x14ac:dyDescent="0.25">
      <c r="C1608"/>
      <c r="D1608"/>
      <c r="E1608"/>
      <c r="F1608"/>
    </row>
    <row r="1609" spans="3:6" x14ac:dyDescent="0.25">
      <c r="C1609"/>
      <c r="D1609"/>
      <c r="E1609"/>
      <c r="F1609"/>
    </row>
    <row r="1610" spans="3:6" x14ac:dyDescent="0.25">
      <c r="C1610"/>
      <c r="D1610"/>
      <c r="E1610"/>
      <c r="F1610"/>
    </row>
    <row r="1611" spans="3:6" x14ac:dyDescent="0.25">
      <c r="C1611"/>
      <c r="D1611"/>
      <c r="E1611"/>
      <c r="F1611"/>
    </row>
    <row r="1612" spans="3:6" x14ac:dyDescent="0.25">
      <c r="C1612"/>
      <c r="D1612"/>
      <c r="E1612"/>
      <c r="F1612"/>
    </row>
    <row r="1613" spans="3:6" x14ac:dyDescent="0.25">
      <c r="C1613"/>
      <c r="D1613"/>
      <c r="E1613"/>
      <c r="F1613"/>
    </row>
    <row r="1614" spans="3:6" x14ac:dyDescent="0.25">
      <c r="C1614"/>
      <c r="D1614"/>
      <c r="E1614"/>
      <c r="F1614"/>
    </row>
    <row r="1615" spans="3:6" x14ac:dyDescent="0.25">
      <c r="C1615"/>
      <c r="D1615"/>
      <c r="E1615"/>
      <c r="F1615"/>
    </row>
    <row r="1616" spans="3:6" x14ac:dyDescent="0.25">
      <c r="C1616"/>
      <c r="D1616"/>
      <c r="E1616"/>
      <c r="F1616"/>
    </row>
    <row r="1617" spans="3:6" x14ac:dyDescent="0.25">
      <c r="C1617"/>
      <c r="D1617"/>
      <c r="E1617"/>
      <c r="F1617"/>
    </row>
    <row r="1618" spans="3:6" x14ac:dyDescent="0.25">
      <c r="C1618"/>
      <c r="D1618"/>
      <c r="E1618"/>
      <c r="F1618"/>
    </row>
    <row r="1619" spans="3:6" x14ac:dyDescent="0.25">
      <c r="C1619"/>
      <c r="D1619"/>
      <c r="E1619"/>
      <c r="F1619"/>
    </row>
    <row r="1620" spans="3:6" x14ac:dyDescent="0.25">
      <c r="C1620"/>
      <c r="D1620"/>
      <c r="E1620"/>
      <c r="F1620"/>
    </row>
    <row r="1621" spans="3:6" x14ac:dyDescent="0.25">
      <c r="C1621"/>
      <c r="D1621"/>
      <c r="E1621"/>
      <c r="F1621"/>
    </row>
    <row r="1622" spans="3:6" x14ac:dyDescent="0.25">
      <c r="C1622"/>
      <c r="D1622"/>
      <c r="E1622"/>
      <c r="F1622"/>
    </row>
    <row r="1623" spans="3:6" x14ac:dyDescent="0.25">
      <c r="C1623"/>
      <c r="D1623"/>
      <c r="E1623"/>
      <c r="F1623"/>
    </row>
    <row r="1624" spans="3:6" x14ac:dyDescent="0.25">
      <c r="C1624"/>
      <c r="D1624"/>
      <c r="E1624"/>
      <c r="F1624"/>
    </row>
    <row r="1625" spans="3:6" x14ac:dyDescent="0.25">
      <c r="C1625"/>
      <c r="D1625"/>
      <c r="E1625"/>
      <c r="F1625"/>
    </row>
    <row r="1626" spans="3:6" x14ac:dyDescent="0.25">
      <c r="C1626"/>
      <c r="D1626"/>
      <c r="E1626"/>
      <c r="F1626"/>
    </row>
    <row r="1627" spans="3:6" x14ac:dyDescent="0.25">
      <c r="C1627"/>
      <c r="D1627"/>
      <c r="E1627"/>
      <c r="F1627"/>
    </row>
    <row r="1628" spans="3:6" x14ac:dyDescent="0.25">
      <c r="C1628"/>
      <c r="D1628"/>
      <c r="E1628"/>
      <c r="F1628"/>
    </row>
    <row r="1629" spans="3:6" x14ac:dyDescent="0.25">
      <c r="C1629"/>
      <c r="D1629"/>
      <c r="E1629"/>
      <c r="F1629"/>
    </row>
    <row r="1630" spans="3:6" x14ac:dyDescent="0.25">
      <c r="C1630"/>
      <c r="D1630"/>
      <c r="E1630"/>
      <c r="F1630"/>
    </row>
    <row r="1631" spans="3:6" x14ac:dyDescent="0.25">
      <c r="C1631"/>
      <c r="D1631"/>
      <c r="E1631"/>
      <c r="F1631"/>
    </row>
    <row r="1632" spans="3:6" x14ac:dyDescent="0.25">
      <c r="C1632"/>
      <c r="D1632"/>
      <c r="E1632"/>
      <c r="F1632"/>
    </row>
    <row r="1633" spans="3:6" x14ac:dyDescent="0.25">
      <c r="C1633"/>
      <c r="D1633"/>
      <c r="E1633"/>
      <c r="F1633"/>
    </row>
    <row r="1634" spans="3:6" x14ac:dyDescent="0.25">
      <c r="C1634"/>
      <c r="D1634"/>
      <c r="E1634"/>
      <c r="F1634"/>
    </row>
    <row r="1635" spans="3:6" x14ac:dyDescent="0.25">
      <c r="C1635"/>
      <c r="D1635"/>
      <c r="E1635"/>
      <c r="F1635"/>
    </row>
    <row r="1636" spans="3:6" x14ac:dyDescent="0.25">
      <c r="C1636"/>
      <c r="D1636"/>
      <c r="E1636"/>
      <c r="F1636"/>
    </row>
    <row r="1637" spans="3:6" x14ac:dyDescent="0.25">
      <c r="C1637"/>
      <c r="D1637"/>
      <c r="E1637"/>
      <c r="F1637"/>
    </row>
    <row r="1638" spans="3:6" x14ac:dyDescent="0.25">
      <c r="C1638"/>
      <c r="D1638"/>
      <c r="E1638"/>
      <c r="F1638"/>
    </row>
    <row r="1639" spans="3:6" x14ac:dyDescent="0.25">
      <c r="C1639"/>
      <c r="D1639"/>
      <c r="E1639"/>
      <c r="F1639"/>
    </row>
    <row r="1640" spans="3:6" x14ac:dyDescent="0.25">
      <c r="C1640"/>
      <c r="D1640"/>
      <c r="E1640"/>
      <c r="F1640"/>
    </row>
    <row r="1641" spans="3:6" x14ac:dyDescent="0.25">
      <c r="C1641"/>
      <c r="D1641"/>
      <c r="E1641"/>
      <c r="F1641"/>
    </row>
    <row r="1642" spans="3:6" x14ac:dyDescent="0.25">
      <c r="C1642"/>
      <c r="D1642"/>
      <c r="E1642"/>
      <c r="F1642"/>
    </row>
    <row r="1643" spans="3:6" x14ac:dyDescent="0.25">
      <c r="C1643"/>
      <c r="D1643"/>
      <c r="E1643"/>
      <c r="F1643"/>
    </row>
    <row r="1644" spans="3:6" x14ac:dyDescent="0.25">
      <c r="C1644"/>
      <c r="D1644"/>
      <c r="E1644"/>
      <c r="F1644"/>
    </row>
    <row r="1645" spans="3:6" x14ac:dyDescent="0.25">
      <c r="C1645"/>
      <c r="D1645"/>
      <c r="E1645"/>
      <c r="F1645"/>
    </row>
    <row r="1646" spans="3:6" x14ac:dyDescent="0.25">
      <c r="C1646"/>
      <c r="D1646"/>
      <c r="E1646"/>
      <c r="F1646"/>
    </row>
    <row r="1647" spans="3:6" x14ac:dyDescent="0.25">
      <c r="C1647"/>
      <c r="D1647"/>
      <c r="E1647"/>
      <c r="F1647"/>
    </row>
    <row r="1648" spans="3:6" x14ac:dyDescent="0.25">
      <c r="C1648"/>
      <c r="D1648"/>
      <c r="E1648"/>
      <c r="F1648"/>
    </row>
    <row r="1649" spans="3:6" x14ac:dyDescent="0.25">
      <c r="C1649"/>
      <c r="D1649"/>
      <c r="E1649"/>
      <c r="F1649"/>
    </row>
    <row r="1650" spans="3:6" x14ac:dyDescent="0.25">
      <c r="C1650"/>
      <c r="D1650"/>
      <c r="E1650"/>
      <c r="F1650"/>
    </row>
    <row r="1651" spans="3:6" x14ac:dyDescent="0.25">
      <c r="C1651"/>
      <c r="D1651"/>
      <c r="E1651"/>
      <c r="F1651"/>
    </row>
    <row r="1652" spans="3:6" x14ac:dyDescent="0.25">
      <c r="C1652"/>
      <c r="D1652"/>
      <c r="E1652"/>
      <c r="F1652"/>
    </row>
    <row r="1653" spans="3:6" x14ac:dyDescent="0.25">
      <c r="C1653"/>
      <c r="D1653"/>
      <c r="E1653"/>
      <c r="F1653"/>
    </row>
    <row r="1654" spans="3:6" x14ac:dyDescent="0.25">
      <c r="C1654"/>
      <c r="D1654"/>
      <c r="E1654"/>
      <c r="F1654"/>
    </row>
    <row r="1655" spans="3:6" x14ac:dyDescent="0.25">
      <c r="C1655"/>
      <c r="D1655"/>
      <c r="E1655"/>
      <c r="F1655"/>
    </row>
    <row r="1656" spans="3:6" x14ac:dyDescent="0.25">
      <c r="C1656"/>
      <c r="D1656"/>
      <c r="E1656"/>
      <c r="F1656"/>
    </row>
    <row r="1657" spans="3:6" x14ac:dyDescent="0.25">
      <c r="C1657"/>
      <c r="D1657"/>
      <c r="E1657"/>
      <c r="F1657"/>
    </row>
    <row r="1658" spans="3:6" x14ac:dyDescent="0.25">
      <c r="C1658"/>
      <c r="D1658"/>
      <c r="E1658"/>
      <c r="F1658"/>
    </row>
    <row r="1659" spans="3:6" x14ac:dyDescent="0.25">
      <c r="C1659"/>
      <c r="D1659"/>
      <c r="E1659"/>
      <c r="F1659"/>
    </row>
    <row r="1660" spans="3:6" x14ac:dyDescent="0.25">
      <c r="C1660"/>
      <c r="D1660"/>
      <c r="E1660"/>
      <c r="F1660"/>
    </row>
    <row r="1661" spans="3:6" x14ac:dyDescent="0.25">
      <c r="C1661"/>
      <c r="D1661"/>
      <c r="E1661"/>
      <c r="F1661"/>
    </row>
    <row r="1662" spans="3:6" x14ac:dyDescent="0.25">
      <c r="C1662"/>
      <c r="D1662"/>
      <c r="E1662"/>
      <c r="F1662"/>
    </row>
    <row r="1663" spans="3:6" x14ac:dyDescent="0.25">
      <c r="C1663"/>
      <c r="D1663"/>
      <c r="E1663"/>
      <c r="F1663"/>
    </row>
    <row r="1664" spans="3:6" x14ac:dyDescent="0.25">
      <c r="C1664"/>
      <c r="D1664"/>
      <c r="E1664"/>
      <c r="F1664"/>
    </row>
    <row r="1665" spans="3:6" x14ac:dyDescent="0.25">
      <c r="C1665"/>
      <c r="D1665"/>
      <c r="E1665"/>
      <c r="F1665"/>
    </row>
    <row r="1666" spans="3:6" x14ac:dyDescent="0.25">
      <c r="C1666"/>
      <c r="D1666"/>
      <c r="E1666"/>
      <c r="F1666"/>
    </row>
    <row r="1667" spans="3:6" x14ac:dyDescent="0.25">
      <c r="C1667"/>
      <c r="D1667"/>
      <c r="E1667"/>
      <c r="F1667"/>
    </row>
    <row r="1668" spans="3:6" x14ac:dyDescent="0.25">
      <c r="C1668"/>
      <c r="D1668"/>
      <c r="E1668"/>
      <c r="F1668"/>
    </row>
    <row r="1669" spans="3:6" x14ac:dyDescent="0.25">
      <c r="C1669"/>
      <c r="D1669"/>
      <c r="E1669"/>
      <c r="F1669"/>
    </row>
    <row r="1670" spans="3:6" x14ac:dyDescent="0.25">
      <c r="C1670"/>
      <c r="D1670"/>
      <c r="E1670"/>
      <c r="F1670"/>
    </row>
    <row r="1671" spans="3:6" x14ac:dyDescent="0.25">
      <c r="C1671"/>
      <c r="D1671"/>
      <c r="E1671"/>
      <c r="F1671"/>
    </row>
    <row r="1672" spans="3:6" x14ac:dyDescent="0.25">
      <c r="C1672"/>
      <c r="D1672"/>
      <c r="E1672"/>
      <c r="F1672"/>
    </row>
    <row r="1673" spans="3:6" x14ac:dyDescent="0.25">
      <c r="C1673"/>
      <c r="D1673"/>
      <c r="E1673"/>
      <c r="F1673"/>
    </row>
    <row r="1674" spans="3:6" x14ac:dyDescent="0.25">
      <c r="C1674"/>
      <c r="D1674"/>
      <c r="E1674"/>
      <c r="F1674"/>
    </row>
    <row r="1675" spans="3:6" x14ac:dyDescent="0.25">
      <c r="C1675"/>
      <c r="D1675"/>
      <c r="E1675"/>
      <c r="F1675"/>
    </row>
    <row r="1676" spans="3:6" x14ac:dyDescent="0.25">
      <c r="C1676"/>
      <c r="D1676"/>
      <c r="E1676"/>
      <c r="F1676"/>
    </row>
    <row r="1677" spans="3:6" x14ac:dyDescent="0.25">
      <c r="C1677"/>
      <c r="D1677"/>
      <c r="E1677"/>
      <c r="F1677"/>
    </row>
    <row r="1678" spans="3:6" x14ac:dyDescent="0.25">
      <c r="C1678"/>
      <c r="D1678"/>
      <c r="E1678"/>
      <c r="F1678"/>
    </row>
    <row r="1679" spans="3:6" x14ac:dyDescent="0.25">
      <c r="C1679"/>
      <c r="D1679"/>
      <c r="E1679"/>
      <c r="F1679"/>
    </row>
    <row r="1680" spans="3:6" x14ac:dyDescent="0.25">
      <c r="C1680"/>
      <c r="D1680"/>
      <c r="E1680"/>
      <c r="F1680"/>
    </row>
    <row r="1681" spans="3:6" x14ac:dyDescent="0.25">
      <c r="C1681"/>
      <c r="D1681"/>
      <c r="E1681"/>
      <c r="F1681"/>
    </row>
    <row r="1682" spans="3:6" x14ac:dyDescent="0.25">
      <c r="C1682"/>
      <c r="D1682"/>
      <c r="E1682"/>
      <c r="F1682"/>
    </row>
    <row r="1683" spans="3:6" x14ac:dyDescent="0.25">
      <c r="C1683"/>
      <c r="D1683"/>
      <c r="E1683"/>
      <c r="F1683"/>
    </row>
    <row r="1684" spans="3:6" x14ac:dyDescent="0.25">
      <c r="C1684"/>
      <c r="D1684"/>
      <c r="E1684"/>
      <c r="F1684"/>
    </row>
    <row r="1685" spans="3:6" x14ac:dyDescent="0.25">
      <c r="C1685"/>
      <c r="D1685"/>
      <c r="E1685"/>
      <c r="F1685"/>
    </row>
    <row r="1686" spans="3:6" x14ac:dyDescent="0.25">
      <c r="C1686"/>
      <c r="D1686"/>
      <c r="E1686"/>
      <c r="F1686"/>
    </row>
    <row r="1687" spans="3:6" x14ac:dyDescent="0.25">
      <c r="C1687"/>
      <c r="D1687"/>
      <c r="E1687"/>
      <c r="F1687"/>
    </row>
    <row r="1688" spans="3:6" x14ac:dyDescent="0.25">
      <c r="C1688"/>
      <c r="D1688"/>
      <c r="E1688"/>
      <c r="F1688"/>
    </row>
    <row r="1689" spans="3:6" x14ac:dyDescent="0.25">
      <c r="C1689"/>
      <c r="D1689"/>
      <c r="E1689"/>
      <c r="F1689"/>
    </row>
    <row r="1690" spans="3:6" x14ac:dyDescent="0.25">
      <c r="C1690"/>
      <c r="D1690"/>
      <c r="E1690"/>
      <c r="F1690"/>
    </row>
    <row r="1691" spans="3:6" x14ac:dyDescent="0.25">
      <c r="C1691"/>
      <c r="D1691"/>
      <c r="E1691"/>
      <c r="F1691"/>
    </row>
    <row r="1692" spans="3:6" x14ac:dyDescent="0.25">
      <c r="C1692"/>
      <c r="D1692"/>
      <c r="E1692"/>
      <c r="F1692"/>
    </row>
    <row r="1693" spans="3:6" x14ac:dyDescent="0.25">
      <c r="C1693"/>
      <c r="D1693"/>
      <c r="E1693"/>
      <c r="F1693"/>
    </row>
    <row r="1694" spans="3:6" x14ac:dyDescent="0.25">
      <c r="C1694"/>
      <c r="D1694"/>
      <c r="E1694"/>
      <c r="F1694"/>
    </row>
    <row r="1695" spans="3:6" x14ac:dyDescent="0.25">
      <c r="C1695"/>
      <c r="D1695"/>
      <c r="E1695"/>
      <c r="F1695"/>
    </row>
    <row r="1696" spans="3:6" x14ac:dyDescent="0.25">
      <c r="C1696"/>
      <c r="D1696"/>
      <c r="E1696"/>
      <c r="F1696"/>
    </row>
    <row r="1697" spans="3:6" x14ac:dyDescent="0.25">
      <c r="C1697"/>
      <c r="D1697"/>
      <c r="E1697"/>
      <c r="F1697"/>
    </row>
    <row r="1698" spans="3:6" x14ac:dyDescent="0.25">
      <c r="C1698"/>
      <c r="D1698"/>
      <c r="E1698"/>
      <c r="F1698"/>
    </row>
    <row r="1699" spans="3:6" x14ac:dyDescent="0.25">
      <c r="C1699"/>
      <c r="D1699"/>
      <c r="E1699"/>
      <c r="F1699"/>
    </row>
    <row r="1700" spans="3:6" x14ac:dyDescent="0.25">
      <c r="C1700"/>
      <c r="D1700"/>
      <c r="E1700"/>
      <c r="F1700"/>
    </row>
    <row r="1701" spans="3:6" x14ac:dyDescent="0.25">
      <c r="C1701"/>
      <c r="D1701"/>
      <c r="E1701"/>
      <c r="F1701"/>
    </row>
    <row r="1702" spans="3:6" x14ac:dyDescent="0.25">
      <c r="C1702"/>
      <c r="D1702"/>
      <c r="E1702"/>
      <c r="F1702"/>
    </row>
    <row r="1703" spans="3:6" x14ac:dyDescent="0.25">
      <c r="C1703"/>
      <c r="D1703"/>
      <c r="E1703"/>
      <c r="F1703"/>
    </row>
    <row r="1704" spans="3:6" x14ac:dyDescent="0.25">
      <c r="C1704"/>
      <c r="D1704"/>
      <c r="E1704"/>
      <c r="F1704"/>
    </row>
    <row r="1705" spans="3:6" x14ac:dyDescent="0.25">
      <c r="C1705"/>
      <c r="D1705"/>
      <c r="E1705"/>
      <c r="F1705"/>
    </row>
    <row r="1706" spans="3:6" x14ac:dyDescent="0.25">
      <c r="C1706"/>
      <c r="D1706"/>
      <c r="E1706"/>
      <c r="F1706"/>
    </row>
    <row r="1707" spans="3:6" x14ac:dyDescent="0.25">
      <c r="C1707"/>
      <c r="D1707"/>
      <c r="E1707"/>
      <c r="F1707"/>
    </row>
    <row r="1708" spans="3:6" x14ac:dyDescent="0.25">
      <c r="C1708"/>
      <c r="D1708"/>
      <c r="E1708"/>
      <c r="F1708"/>
    </row>
    <row r="1709" spans="3:6" x14ac:dyDescent="0.25">
      <c r="C1709"/>
      <c r="D1709"/>
      <c r="E1709"/>
      <c r="F1709"/>
    </row>
    <row r="1710" spans="3:6" x14ac:dyDescent="0.25">
      <c r="C1710"/>
      <c r="D1710"/>
      <c r="E1710"/>
      <c r="F1710"/>
    </row>
    <row r="1711" spans="3:6" x14ac:dyDescent="0.25">
      <c r="C1711"/>
      <c r="D1711"/>
      <c r="E1711"/>
      <c r="F1711"/>
    </row>
    <row r="1712" spans="3:6" x14ac:dyDescent="0.25">
      <c r="C1712"/>
      <c r="D1712"/>
      <c r="E1712"/>
      <c r="F1712"/>
    </row>
    <row r="1713" spans="3:6" x14ac:dyDescent="0.25">
      <c r="C1713"/>
      <c r="D1713"/>
      <c r="E1713"/>
      <c r="F1713"/>
    </row>
    <row r="1714" spans="3:6" x14ac:dyDescent="0.25">
      <c r="C1714"/>
      <c r="D1714"/>
      <c r="E1714"/>
      <c r="F1714"/>
    </row>
    <row r="1715" spans="3:6" x14ac:dyDescent="0.25">
      <c r="C1715"/>
      <c r="D1715"/>
      <c r="E1715"/>
      <c r="F1715"/>
    </row>
    <row r="1716" spans="3:6" x14ac:dyDescent="0.25">
      <c r="C1716"/>
      <c r="D1716"/>
      <c r="E1716"/>
      <c r="F1716"/>
    </row>
    <row r="1717" spans="3:6" x14ac:dyDescent="0.25">
      <c r="C1717"/>
      <c r="D1717"/>
      <c r="E1717"/>
      <c r="F1717"/>
    </row>
    <row r="1718" spans="3:6" x14ac:dyDescent="0.25">
      <c r="C1718"/>
      <c r="D1718"/>
      <c r="E1718"/>
      <c r="F1718"/>
    </row>
    <row r="1719" spans="3:6" x14ac:dyDescent="0.25">
      <c r="C1719"/>
      <c r="D1719"/>
      <c r="E1719"/>
      <c r="F1719"/>
    </row>
    <row r="1720" spans="3:6" x14ac:dyDescent="0.25">
      <c r="C1720"/>
      <c r="D1720"/>
      <c r="E1720"/>
      <c r="F1720"/>
    </row>
    <row r="1721" spans="3:6" x14ac:dyDescent="0.25">
      <c r="C1721"/>
      <c r="D1721"/>
      <c r="E1721"/>
      <c r="F1721"/>
    </row>
    <row r="1722" spans="3:6" x14ac:dyDescent="0.25">
      <c r="C1722"/>
      <c r="D1722"/>
      <c r="E1722"/>
      <c r="F1722"/>
    </row>
    <row r="1723" spans="3:6" x14ac:dyDescent="0.25">
      <c r="C1723"/>
      <c r="D1723"/>
      <c r="E1723"/>
      <c r="F1723"/>
    </row>
    <row r="1724" spans="3:6" x14ac:dyDescent="0.25">
      <c r="C1724"/>
      <c r="D1724"/>
      <c r="E1724"/>
      <c r="F1724"/>
    </row>
    <row r="1725" spans="3:6" x14ac:dyDescent="0.25">
      <c r="C1725"/>
      <c r="D1725"/>
      <c r="E1725"/>
      <c r="F1725"/>
    </row>
    <row r="1726" spans="3:6" x14ac:dyDescent="0.25">
      <c r="C1726"/>
      <c r="D1726"/>
      <c r="E1726"/>
      <c r="F1726"/>
    </row>
    <row r="1727" spans="3:6" x14ac:dyDescent="0.25">
      <c r="C1727"/>
      <c r="D1727"/>
      <c r="E1727"/>
      <c r="F1727"/>
    </row>
    <row r="1728" spans="3:6" x14ac:dyDescent="0.25">
      <c r="C1728"/>
      <c r="D1728"/>
      <c r="E1728"/>
      <c r="F1728"/>
    </row>
    <row r="1729" spans="3:6" x14ac:dyDescent="0.25">
      <c r="C1729"/>
      <c r="D1729"/>
      <c r="E1729"/>
      <c r="F1729"/>
    </row>
    <row r="1730" spans="3:6" x14ac:dyDescent="0.25">
      <c r="C1730"/>
      <c r="D1730"/>
      <c r="E1730"/>
      <c r="F1730"/>
    </row>
    <row r="1731" spans="3:6" x14ac:dyDescent="0.25">
      <c r="C1731"/>
      <c r="D1731"/>
      <c r="E1731"/>
      <c r="F1731"/>
    </row>
    <row r="1732" spans="3:6" x14ac:dyDescent="0.25">
      <c r="C1732"/>
      <c r="D1732"/>
      <c r="E1732"/>
      <c r="F1732"/>
    </row>
    <row r="1733" spans="3:6" x14ac:dyDescent="0.25">
      <c r="C1733"/>
      <c r="D1733"/>
      <c r="E1733"/>
      <c r="F1733"/>
    </row>
    <row r="1734" spans="3:6" x14ac:dyDescent="0.25">
      <c r="C1734"/>
      <c r="D1734"/>
      <c r="E1734"/>
      <c r="F1734"/>
    </row>
    <row r="1735" spans="3:6" x14ac:dyDescent="0.25">
      <c r="C1735"/>
      <c r="D1735"/>
      <c r="E1735"/>
      <c r="F1735"/>
    </row>
    <row r="1736" spans="3:6" x14ac:dyDescent="0.25">
      <c r="C1736"/>
      <c r="D1736"/>
      <c r="E1736"/>
      <c r="F1736"/>
    </row>
    <row r="1737" spans="3:6" x14ac:dyDescent="0.25">
      <c r="C1737"/>
      <c r="D1737"/>
      <c r="E1737"/>
      <c r="F1737"/>
    </row>
    <row r="1738" spans="3:6" x14ac:dyDescent="0.25">
      <c r="C1738"/>
      <c r="D1738"/>
      <c r="E1738"/>
      <c r="F1738"/>
    </row>
    <row r="1739" spans="3:6" x14ac:dyDescent="0.25">
      <c r="C1739"/>
      <c r="D1739"/>
      <c r="E1739"/>
      <c r="F1739"/>
    </row>
    <row r="1740" spans="3:6" x14ac:dyDescent="0.25">
      <c r="C1740"/>
      <c r="D1740"/>
      <c r="E1740"/>
      <c r="F1740"/>
    </row>
    <row r="1741" spans="3:6" x14ac:dyDescent="0.25">
      <c r="C1741"/>
      <c r="D1741"/>
      <c r="E1741"/>
      <c r="F1741"/>
    </row>
    <row r="1742" spans="3:6" x14ac:dyDescent="0.25">
      <c r="C1742"/>
      <c r="D1742"/>
      <c r="E1742"/>
      <c r="F1742"/>
    </row>
    <row r="1743" spans="3:6" x14ac:dyDescent="0.25">
      <c r="C1743"/>
      <c r="D1743"/>
      <c r="E1743"/>
      <c r="F1743"/>
    </row>
    <row r="1744" spans="3:6" x14ac:dyDescent="0.25">
      <c r="C1744"/>
      <c r="D1744"/>
      <c r="E1744"/>
      <c r="F1744"/>
    </row>
    <row r="1745" spans="3:6" x14ac:dyDescent="0.25">
      <c r="C1745"/>
      <c r="D1745"/>
      <c r="E1745"/>
      <c r="F1745"/>
    </row>
    <row r="1746" spans="3:6" x14ac:dyDescent="0.25">
      <c r="C1746"/>
      <c r="D1746"/>
      <c r="E1746"/>
      <c r="F1746"/>
    </row>
    <row r="1747" spans="3:6" x14ac:dyDescent="0.25">
      <c r="C1747"/>
      <c r="D1747"/>
      <c r="E1747"/>
      <c r="F1747"/>
    </row>
    <row r="1748" spans="3:6" x14ac:dyDescent="0.25">
      <c r="C1748"/>
      <c r="D1748"/>
      <c r="E1748"/>
      <c r="F1748"/>
    </row>
    <row r="1749" spans="3:6" x14ac:dyDescent="0.25">
      <c r="C1749"/>
      <c r="D1749"/>
      <c r="E1749"/>
      <c r="F1749"/>
    </row>
    <row r="1750" spans="3:6" x14ac:dyDescent="0.25">
      <c r="C1750"/>
      <c r="D1750"/>
      <c r="E1750"/>
      <c r="F1750"/>
    </row>
    <row r="1751" spans="3:6" x14ac:dyDescent="0.25">
      <c r="C1751"/>
      <c r="D1751"/>
      <c r="E1751"/>
      <c r="F1751"/>
    </row>
    <row r="1752" spans="3:6" x14ac:dyDescent="0.25">
      <c r="C1752"/>
      <c r="D1752"/>
      <c r="E1752"/>
      <c r="F1752"/>
    </row>
    <row r="1753" spans="3:6" x14ac:dyDescent="0.25">
      <c r="C1753"/>
      <c r="D1753"/>
      <c r="E1753"/>
      <c r="F1753"/>
    </row>
    <row r="1754" spans="3:6" x14ac:dyDescent="0.25">
      <c r="C1754"/>
      <c r="D1754"/>
      <c r="E1754"/>
      <c r="F1754"/>
    </row>
    <row r="1755" spans="3:6" x14ac:dyDescent="0.25">
      <c r="C1755"/>
      <c r="D1755"/>
      <c r="E1755"/>
      <c r="F1755"/>
    </row>
    <row r="1756" spans="3:6" x14ac:dyDescent="0.25">
      <c r="C1756"/>
      <c r="D1756"/>
      <c r="E1756"/>
      <c r="F1756"/>
    </row>
    <row r="1757" spans="3:6" x14ac:dyDescent="0.25">
      <c r="C1757"/>
      <c r="D1757"/>
      <c r="E1757"/>
      <c r="F1757"/>
    </row>
    <row r="1758" spans="3:6" x14ac:dyDescent="0.25">
      <c r="C1758"/>
      <c r="D1758"/>
      <c r="E1758"/>
      <c r="F1758"/>
    </row>
    <row r="1759" spans="3:6" x14ac:dyDescent="0.25">
      <c r="C1759"/>
      <c r="D1759"/>
      <c r="E1759"/>
      <c r="F1759"/>
    </row>
    <row r="1760" spans="3:6" x14ac:dyDescent="0.25">
      <c r="C1760"/>
      <c r="D1760"/>
      <c r="E1760"/>
      <c r="F1760"/>
    </row>
    <row r="1761" spans="3:6" x14ac:dyDescent="0.25">
      <c r="C1761"/>
      <c r="D1761"/>
      <c r="E1761"/>
      <c r="F1761"/>
    </row>
    <row r="1762" spans="3:6" x14ac:dyDescent="0.25">
      <c r="C1762"/>
      <c r="D1762"/>
      <c r="E1762"/>
      <c r="F1762"/>
    </row>
    <row r="1763" spans="3:6" x14ac:dyDescent="0.25">
      <c r="C1763"/>
      <c r="D1763"/>
      <c r="E1763"/>
      <c r="F1763"/>
    </row>
    <row r="1764" spans="3:6" x14ac:dyDescent="0.25">
      <c r="C1764"/>
      <c r="D1764"/>
      <c r="E1764"/>
      <c r="F1764"/>
    </row>
    <row r="1765" spans="3:6" x14ac:dyDescent="0.25">
      <c r="C1765"/>
      <c r="D1765"/>
      <c r="E1765"/>
      <c r="F1765"/>
    </row>
    <row r="1766" spans="3:6" x14ac:dyDescent="0.25">
      <c r="C1766"/>
      <c r="D1766"/>
      <c r="E1766"/>
      <c r="F1766"/>
    </row>
    <row r="1767" spans="3:6" x14ac:dyDescent="0.25">
      <c r="C1767"/>
      <c r="D1767"/>
      <c r="E1767"/>
      <c r="F1767"/>
    </row>
    <row r="1768" spans="3:6" x14ac:dyDescent="0.25">
      <c r="C1768"/>
      <c r="D1768"/>
      <c r="E1768"/>
      <c r="F1768"/>
    </row>
    <row r="1769" spans="3:6" x14ac:dyDescent="0.25">
      <c r="C1769"/>
      <c r="D1769"/>
      <c r="E1769"/>
      <c r="F1769"/>
    </row>
    <row r="1770" spans="3:6" x14ac:dyDescent="0.25">
      <c r="C1770"/>
      <c r="D1770"/>
      <c r="E1770"/>
      <c r="F1770"/>
    </row>
    <row r="1771" spans="3:6" x14ac:dyDescent="0.25">
      <c r="C1771"/>
      <c r="D1771"/>
      <c r="E1771"/>
      <c r="F1771"/>
    </row>
    <row r="1772" spans="3:6" x14ac:dyDescent="0.25">
      <c r="C1772"/>
      <c r="D1772"/>
      <c r="E1772"/>
      <c r="F1772"/>
    </row>
    <row r="1773" spans="3:6" x14ac:dyDescent="0.25">
      <c r="C1773"/>
      <c r="D1773"/>
      <c r="E1773"/>
      <c r="F1773"/>
    </row>
    <row r="1774" spans="3:6" x14ac:dyDescent="0.25">
      <c r="C1774"/>
      <c r="D1774"/>
      <c r="E1774"/>
      <c r="F1774"/>
    </row>
    <row r="1775" spans="3:6" x14ac:dyDescent="0.25">
      <c r="C1775"/>
      <c r="D1775"/>
      <c r="E1775"/>
      <c r="F1775"/>
    </row>
    <row r="1776" spans="3:6" x14ac:dyDescent="0.25">
      <c r="C1776"/>
      <c r="D1776"/>
      <c r="E1776"/>
      <c r="F1776"/>
    </row>
    <row r="1777" spans="3:6" x14ac:dyDescent="0.25">
      <c r="C1777"/>
      <c r="D1777"/>
      <c r="E1777"/>
      <c r="F1777"/>
    </row>
    <row r="1778" spans="3:6" x14ac:dyDescent="0.25">
      <c r="C1778"/>
      <c r="D1778"/>
      <c r="E1778"/>
      <c r="F1778"/>
    </row>
    <row r="1779" spans="3:6" x14ac:dyDescent="0.25">
      <c r="C1779"/>
      <c r="D1779"/>
      <c r="E1779"/>
      <c r="F1779"/>
    </row>
    <row r="1780" spans="3:6" x14ac:dyDescent="0.25">
      <c r="C1780"/>
      <c r="D1780"/>
      <c r="E1780"/>
      <c r="F1780"/>
    </row>
    <row r="1781" spans="3:6" x14ac:dyDescent="0.25">
      <c r="C1781"/>
      <c r="D1781"/>
      <c r="E1781"/>
      <c r="F1781"/>
    </row>
    <row r="1782" spans="3:6" x14ac:dyDescent="0.25">
      <c r="C1782"/>
      <c r="D1782"/>
      <c r="E1782"/>
      <c r="F1782"/>
    </row>
    <row r="1783" spans="3:6" x14ac:dyDescent="0.25">
      <c r="C1783"/>
      <c r="D1783"/>
      <c r="E1783"/>
      <c r="F1783"/>
    </row>
    <row r="1784" spans="3:6" x14ac:dyDescent="0.25">
      <c r="C1784"/>
      <c r="D1784"/>
      <c r="E1784"/>
      <c r="F1784"/>
    </row>
    <row r="1785" spans="3:6" x14ac:dyDescent="0.25">
      <c r="C1785"/>
      <c r="D1785"/>
      <c r="E1785"/>
      <c r="F1785"/>
    </row>
    <row r="1786" spans="3:6" x14ac:dyDescent="0.25">
      <c r="C1786"/>
      <c r="D1786"/>
      <c r="E1786"/>
      <c r="F1786"/>
    </row>
    <row r="1787" spans="3:6" x14ac:dyDescent="0.25">
      <c r="C1787"/>
      <c r="D1787"/>
      <c r="E1787"/>
      <c r="F1787"/>
    </row>
    <row r="1788" spans="3:6" x14ac:dyDescent="0.25">
      <c r="C1788"/>
      <c r="D1788"/>
      <c r="E1788"/>
      <c r="F1788"/>
    </row>
    <row r="1789" spans="3:6" x14ac:dyDescent="0.25">
      <c r="C1789"/>
      <c r="D1789"/>
      <c r="E1789"/>
      <c r="F1789"/>
    </row>
    <row r="1790" spans="3:6" x14ac:dyDescent="0.25">
      <c r="C1790"/>
      <c r="D1790"/>
      <c r="E1790"/>
      <c r="F1790"/>
    </row>
    <row r="1791" spans="3:6" x14ac:dyDescent="0.25">
      <c r="C1791"/>
      <c r="D1791"/>
      <c r="E1791"/>
      <c r="F1791"/>
    </row>
    <row r="1792" spans="3:6" x14ac:dyDescent="0.25">
      <c r="C1792"/>
      <c r="D1792"/>
      <c r="E1792"/>
      <c r="F1792"/>
    </row>
    <row r="1793" spans="3:6" x14ac:dyDescent="0.25">
      <c r="C1793"/>
      <c r="D1793"/>
      <c r="E1793"/>
      <c r="F1793"/>
    </row>
    <row r="1794" spans="3:6" x14ac:dyDescent="0.25">
      <c r="C1794"/>
      <c r="D1794"/>
      <c r="E1794"/>
      <c r="F1794"/>
    </row>
    <row r="1795" spans="3:6" x14ac:dyDescent="0.25">
      <c r="C1795"/>
      <c r="D1795"/>
      <c r="E1795"/>
      <c r="F1795"/>
    </row>
    <row r="1796" spans="3:6" x14ac:dyDescent="0.25">
      <c r="C1796"/>
      <c r="D1796"/>
      <c r="E1796"/>
      <c r="F1796"/>
    </row>
    <row r="1797" spans="3:6" x14ac:dyDescent="0.25">
      <c r="C1797"/>
      <c r="D1797"/>
      <c r="E1797"/>
      <c r="F1797"/>
    </row>
    <row r="1798" spans="3:6" x14ac:dyDescent="0.25">
      <c r="C1798"/>
      <c r="D1798"/>
      <c r="E1798"/>
      <c r="F1798"/>
    </row>
    <row r="1799" spans="3:6" x14ac:dyDescent="0.25">
      <c r="C1799"/>
      <c r="D1799"/>
      <c r="E1799"/>
      <c r="F1799"/>
    </row>
    <row r="1800" spans="3:6" x14ac:dyDescent="0.25">
      <c r="C1800"/>
      <c r="D1800"/>
      <c r="E1800"/>
      <c r="F1800"/>
    </row>
    <row r="1801" spans="3:6" x14ac:dyDescent="0.25">
      <c r="C1801"/>
      <c r="D1801"/>
      <c r="E1801"/>
      <c r="F1801"/>
    </row>
    <row r="1802" spans="3:6" x14ac:dyDescent="0.25">
      <c r="C1802"/>
      <c r="D1802"/>
      <c r="E1802"/>
      <c r="F1802"/>
    </row>
    <row r="1803" spans="3:6" x14ac:dyDescent="0.25">
      <c r="C1803"/>
      <c r="D1803"/>
      <c r="E1803"/>
      <c r="F1803"/>
    </row>
    <row r="1804" spans="3:6" x14ac:dyDescent="0.25">
      <c r="C1804"/>
      <c r="D1804"/>
      <c r="E1804"/>
      <c r="F1804"/>
    </row>
    <row r="1805" spans="3:6" x14ac:dyDescent="0.25">
      <c r="C1805"/>
      <c r="D1805"/>
      <c r="E1805"/>
      <c r="F1805"/>
    </row>
    <row r="1806" spans="3:6" x14ac:dyDescent="0.25">
      <c r="C1806"/>
      <c r="D1806"/>
      <c r="E1806"/>
      <c r="F1806"/>
    </row>
    <row r="1807" spans="3:6" x14ac:dyDescent="0.25">
      <c r="C1807"/>
      <c r="D1807"/>
      <c r="E1807"/>
      <c r="F1807"/>
    </row>
    <row r="1808" spans="3:6" x14ac:dyDescent="0.25">
      <c r="C1808"/>
      <c r="D1808"/>
      <c r="E1808"/>
      <c r="F1808"/>
    </row>
    <row r="1809" spans="3:6" x14ac:dyDescent="0.25">
      <c r="C1809"/>
      <c r="D1809"/>
      <c r="E1809"/>
      <c r="F1809"/>
    </row>
    <row r="1810" spans="3:6" x14ac:dyDescent="0.25">
      <c r="C1810"/>
      <c r="D1810"/>
      <c r="E1810"/>
      <c r="F1810"/>
    </row>
    <row r="1811" spans="3:6" x14ac:dyDescent="0.25">
      <c r="C1811"/>
      <c r="D1811"/>
      <c r="E1811"/>
      <c r="F1811"/>
    </row>
    <row r="1812" spans="3:6" x14ac:dyDescent="0.25">
      <c r="C1812"/>
      <c r="D1812"/>
      <c r="E1812"/>
      <c r="F1812"/>
    </row>
    <row r="1813" spans="3:6" x14ac:dyDescent="0.25">
      <c r="C1813"/>
      <c r="D1813"/>
      <c r="E1813"/>
      <c r="F1813"/>
    </row>
    <row r="1814" spans="3:6" x14ac:dyDescent="0.25">
      <c r="C1814"/>
      <c r="D1814"/>
      <c r="E1814"/>
      <c r="F1814"/>
    </row>
    <row r="1815" spans="3:6" x14ac:dyDescent="0.25">
      <c r="C1815"/>
      <c r="D1815"/>
      <c r="E1815"/>
      <c r="F1815"/>
    </row>
    <row r="1816" spans="3:6" x14ac:dyDescent="0.25">
      <c r="C1816"/>
      <c r="D1816"/>
      <c r="E1816"/>
      <c r="F1816"/>
    </row>
    <row r="1817" spans="3:6" x14ac:dyDescent="0.25">
      <c r="C1817"/>
      <c r="D1817"/>
      <c r="E1817"/>
      <c r="F1817"/>
    </row>
    <row r="1818" spans="3:6" x14ac:dyDescent="0.25">
      <c r="C1818"/>
      <c r="D1818"/>
      <c r="E1818"/>
      <c r="F1818"/>
    </row>
    <row r="1819" spans="3:6" x14ac:dyDescent="0.25">
      <c r="C1819"/>
      <c r="D1819"/>
      <c r="E1819"/>
      <c r="F1819"/>
    </row>
    <row r="1820" spans="3:6" x14ac:dyDescent="0.25">
      <c r="C1820"/>
      <c r="D1820"/>
      <c r="E1820"/>
      <c r="F1820"/>
    </row>
    <row r="1821" spans="3:6" x14ac:dyDescent="0.25">
      <c r="C1821"/>
      <c r="D1821"/>
      <c r="E1821"/>
      <c r="F1821"/>
    </row>
    <row r="1822" spans="3:6" x14ac:dyDescent="0.25">
      <c r="C1822"/>
      <c r="D1822"/>
      <c r="E1822"/>
      <c r="F1822"/>
    </row>
    <row r="1823" spans="3:6" x14ac:dyDescent="0.25">
      <c r="C1823"/>
      <c r="D1823"/>
      <c r="E1823"/>
      <c r="F1823"/>
    </row>
    <row r="1824" spans="3:6" x14ac:dyDescent="0.25">
      <c r="C1824"/>
      <c r="D1824"/>
      <c r="E1824"/>
      <c r="F1824"/>
    </row>
    <row r="1825" spans="3:6" x14ac:dyDescent="0.25">
      <c r="C1825"/>
      <c r="D1825"/>
      <c r="E1825"/>
      <c r="F1825"/>
    </row>
    <row r="1826" spans="3:6" x14ac:dyDescent="0.25">
      <c r="C1826"/>
      <c r="D1826"/>
      <c r="E1826"/>
      <c r="F1826"/>
    </row>
    <row r="1827" spans="3:6" x14ac:dyDescent="0.25">
      <c r="C1827"/>
      <c r="D1827"/>
      <c r="E1827"/>
      <c r="F1827"/>
    </row>
    <row r="1828" spans="3:6" x14ac:dyDescent="0.25">
      <c r="C1828"/>
      <c r="D1828"/>
      <c r="E1828"/>
      <c r="F1828"/>
    </row>
    <row r="1829" spans="3:6" x14ac:dyDescent="0.25">
      <c r="C1829"/>
      <c r="D1829"/>
      <c r="E1829"/>
      <c r="F1829"/>
    </row>
    <row r="1830" spans="3:6" x14ac:dyDescent="0.25">
      <c r="C1830"/>
      <c r="D1830"/>
      <c r="E1830"/>
      <c r="F1830"/>
    </row>
    <row r="1831" spans="3:6" x14ac:dyDescent="0.25">
      <c r="C1831"/>
      <c r="D1831"/>
      <c r="E1831"/>
      <c r="F1831"/>
    </row>
    <row r="1832" spans="3:6" x14ac:dyDescent="0.25">
      <c r="C1832"/>
      <c r="D1832"/>
      <c r="E1832"/>
      <c r="F1832"/>
    </row>
    <row r="1833" spans="3:6" x14ac:dyDescent="0.25">
      <c r="C1833"/>
      <c r="D1833"/>
      <c r="E1833"/>
      <c r="F1833"/>
    </row>
    <row r="1834" spans="3:6" x14ac:dyDescent="0.25">
      <c r="C1834"/>
      <c r="D1834"/>
      <c r="E1834"/>
      <c r="F1834"/>
    </row>
    <row r="1835" spans="3:6" x14ac:dyDescent="0.25">
      <c r="C1835"/>
      <c r="D1835"/>
      <c r="E1835"/>
      <c r="F1835"/>
    </row>
    <row r="1836" spans="3:6" x14ac:dyDescent="0.25">
      <c r="C1836"/>
      <c r="D1836"/>
      <c r="E1836"/>
      <c r="F1836"/>
    </row>
    <row r="1837" spans="3:6" x14ac:dyDescent="0.25">
      <c r="C1837"/>
      <c r="D1837"/>
      <c r="E1837"/>
      <c r="F1837"/>
    </row>
    <row r="1838" spans="3:6" x14ac:dyDescent="0.25">
      <c r="C1838"/>
      <c r="D1838"/>
      <c r="E1838"/>
      <c r="F1838"/>
    </row>
    <row r="1839" spans="3:6" x14ac:dyDescent="0.25">
      <c r="C1839"/>
      <c r="D1839"/>
      <c r="E1839"/>
      <c r="F1839"/>
    </row>
    <row r="1840" spans="3:6" x14ac:dyDescent="0.25">
      <c r="C1840"/>
      <c r="D1840"/>
      <c r="E1840"/>
      <c r="F1840"/>
    </row>
    <row r="1841" spans="3:6" x14ac:dyDescent="0.25">
      <c r="C1841"/>
      <c r="D1841"/>
      <c r="E1841"/>
      <c r="F1841"/>
    </row>
    <row r="1842" spans="3:6" x14ac:dyDescent="0.25">
      <c r="C1842"/>
      <c r="D1842"/>
      <c r="E1842"/>
      <c r="F1842"/>
    </row>
    <row r="1843" spans="3:6" x14ac:dyDescent="0.25">
      <c r="C1843"/>
      <c r="D1843"/>
      <c r="E1843"/>
      <c r="F1843"/>
    </row>
    <row r="1844" spans="3:6" x14ac:dyDescent="0.25">
      <c r="C1844"/>
      <c r="D1844"/>
      <c r="E1844"/>
      <c r="F1844"/>
    </row>
    <row r="1845" spans="3:6" x14ac:dyDescent="0.25">
      <c r="C1845"/>
      <c r="D1845"/>
      <c r="E1845"/>
      <c r="F1845"/>
    </row>
    <row r="1846" spans="3:6" x14ac:dyDescent="0.25">
      <c r="C1846"/>
      <c r="D1846"/>
      <c r="E1846"/>
      <c r="F1846"/>
    </row>
    <row r="1847" spans="3:6" x14ac:dyDescent="0.25">
      <c r="C1847"/>
      <c r="D1847"/>
      <c r="E1847"/>
      <c r="F1847"/>
    </row>
    <row r="1848" spans="3:6" x14ac:dyDescent="0.25">
      <c r="C1848"/>
      <c r="D1848"/>
      <c r="E1848"/>
      <c r="F1848"/>
    </row>
    <row r="1849" spans="3:6" x14ac:dyDescent="0.25">
      <c r="C1849"/>
      <c r="D1849"/>
      <c r="E1849"/>
      <c r="F1849"/>
    </row>
    <row r="1850" spans="3:6" x14ac:dyDescent="0.25">
      <c r="C1850"/>
      <c r="D1850"/>
      <c r="E1850"/>
      <c r="F1850"/>
    </row>
    <row r="1851" spans="3:6" x14ac:dyDescent="0.25">
      <c r="C1851"/>
      <c r="D1851"/>
      <c r="E1851"/>
      <c r="F1851"/>
    </row>
    <row r="1852" spans="3:6" x14ac:dyDescent="0.25">
      <c r="C1852"/>
      <c r="D1852"/>
      <c r="E1852"/>
      <c r="F1852"/>
    </row>
    <row r="1853" spans="3:6" x14ac:dyDescent="0.25">
      <c r="C1853"/>
      <c r="D1853"/>
      <c r="E1853"/>
      <c r="F1853"/>
    </row>
    <row r="1854" spans="3:6" x14ac:dyDescent="0.25">
      <c r="C1854"/>
      <c r="D1854"/>
      <c r="E1854"/>
      <c r="F1854"/>
    </row>
    <row r="1855" spans="3:6" x14ac:dyDescent="0.25">
      <c r="C1855"/>
      <c r="D1855"/>
      <c r="E1855"/>
      <c r="F1855"/>
    </row>
    <row r="1856" spans="3:6" x14ac:dyDescent="0.25">
      <c r="C1856"/>
      <c r="D1856"/>
      <c r="E1856"/>
      <c r="F1856"/>
    </row>
    <row r="1857" spans="3:6" x14ac:dyDescent="0.25">
      <c r="C1857"/>
      <c r="D1857"/>
      <c r="E1857"/>
      <c r="F1857"/>
    </row>
    <row r="1858" spans="3:6" x14ac:dyDescent="0.25">
      <c r="C1858"/>
      <c r="D1858"/>
      <c r="E1858"/>
      <c r="F1858"/>
    </row>
    <row r="1859" spans="3:6" x14ac:dyDescent="0.25">
      <c r="C1859"/>
      <c r="D1859"/>
      <c r="E1859"/>
      <c r="F1859"/>
    </row>
    <row r="1860" spans="3:6" x14ac:dyDescent="0.25">
      <c r="C1860"/>
      <c r="D1860"/>
      <c r="E1860"/>
      <c r="F1860"/>
    </row>
    <row r="1861" spans="3:6" x14ac:dyDescent="0.25">
      <c r="C1861"/>
      <c r="D1861"/>
      <c r="E1861"/>
      <c r="F1861"/>
    </row>
    <row r="1862" spans="3:6" x14ac:dyDescent="0.25">
      <c r="C1862"/>
      <c r="D1862"/>
      <c r="E1862"/>
      <c r="F1862"/>
    </row>
    <row r="1863" spans="3:6" x14ac:dyDescent="0.25">
      <c r="C1863"/>
      <c r="D1863"/>
      <c r="E1863"/>
      <c r="F1863"/>
    </row>
    <row r="1864" spans="3:6" x14ac:dyDescent="0.25">
      <c r="C1864"/>
      <c r="D1864"/>
      <c r="E1864"/>
      <c r="F1864"/>
    </row>
    <row r="1865" spans="3:6" x14ac:dyDescent="0.25">
      <c r="C1865"/>
      <c r="D1865"/>
      <c r="E1865"/>
      <c r="F1865"/>
    </row>
    <row r="1866" spans="3:6" x14ac:dyDescent="0.25">
      <c r="C1866"/>
      <c r="D1866"/>
      <c r="E1866"/>
      <c r="F1866"/>
    </row>
    <row r="1867" spans="3:6" x14ac:dyDescent="0.25">
      <c r="C1867"/>
      <c r="D1867"/>
      <c r="E1867"/>
      <c r="F1867"/>
    </row>
    <row r="1868" spans="3:6" x14ac:dyDescent="0.25">
      <c r="C1868"/>
      <c r="D1868"/>
      <c r="E1868"/>
      <c r="F1868"/>
    </row>
    <row r="1869" spans="3:6" x14ac:dyDescent="0.25">
      <c r="C1869"/>
      <c r="D1869"/>
      <c r="E1869"/>
      <c r="F1869"/>
    </row>
    <row r="1870" spans="3:6" x14ac:dyDescent="0.25">
      <c r="C1870"/>
      <c r="D1870"/>
      <c r="E1870"/>
      <c r="F1870"/>
    </row>
    <row r="1871" spans="3:6" x14ac:dyDescent="0.25">
      <c r="C1871"/>
      <c r="D1871"/>
      <c r="E1871"/>
      <c r="F1871"/>
    </row>
    <row r="1872" spans="3:6" x14ac:dyDescent="0.25">
      <c r="C1872"/>
      <c r="D1872"/>
      <c r="E1872"/>
      <c r="F1872"/>
    </row>
    <row r="1873" spans="3:6" x14ac:dyDescent="0.25">
      <c r="C1873"/>
      <c r="D1873"/>
      <c r="E1873"/>
      <c r="F1873"/>
    </row>
    <row r="1874" spans="3:6" x14ac:dyDescent="0.25">
      <c r="C1874"/>
      <c r="D1874"/>
      <c r="E1874"/>
      <c r="F1874"/>
    </row>
    <row r="1875" spans="3:6" x14ac:dyDescent="0.25">
      <c r="C1875"/>
      <c r="D1875"/>
      <c r="E1875"/>
      <c r="F1875"/>
    </row>
    <row r="1876" spans="3:6" x14ac:dyDescent="0.25">
      <c r="C1876"/>
      <c r="D1876"/>
      <c r="E1876"/>
      <c r="F1876"/>
    </row>
    <row r="1877" spans="3:6" x14ac:dyDescent="0.25">
      <c r="C1877"/>
      <c r="D1877"/>
      <c r="E1877"/>
      <c r="F1877"/>
    </row>
    <row r="1878" spans="3:6" x14ac:dyDescent="0.25">
      <c r="C1878"/>
      <c r="D1878"/>
      <c r="E1878"/>
      <c r="F1878"/>
    </row>
    <row r="1879" spans="3:6" x14ac:dyDescent="0.25">
      <c r="C1879"/>
      <c r="D1879"/>
      <c r="E1879"/>
      <c r="F1879"/>
    </row>
    <row r="1880" spans="3:6" x14ac:dyDescent="0.25">
      <c r="C1880"/>
      <c r="D1880"/>
      <c r="E1880"/>
      <c r="F1880"/>
    </row>
    <row r="1881" spans="3:6" x14ac:dyDescent="0.25">
      <c r="C1881"/>
      <c r="D1881"/>
      <c r="E1881"/>
      <c r="F1881"/>
    </row>
    <row r="1882" spans="3:6" x14ac:dyDescent="0.25">
      <c r="C1882"/>
      <c r="D1882"/>
      <c r="E1882"/>
      <c r="F1882"/>
    </row>
    <row r="1883" spans="3:6" x14ac:dyDescent="0.25">
      <c r="C1883"/>
      <c r="D1883"/>
      <c r="E1883"/>
      <c r="F1883"/>
    </row>
    <row r="1884" spans="3:6" x14ac:dyDescent="0.25">
      <c r="C1884"/>
      <c r="D1884"/>
      <c r="E1884"/>
      <c r="F1884"/>
    </row>
    <row r="1885" spans="3:6" x14ac:dyDescent="0.25">
      <c r="C1885"/>
      <c r="D1885"/>
      <c r="E1885"/>
      <c r="F1885"/>
    </row>
    <row r="1886" spans="3:6" x14ac:dyDescent="0.25">
      <c r="C1886"/>
      <c r="D1886"/>
      <c r="E1886"/>
      <c r="F1886"/>
    </row>
    <row r="1887" spans="3:6" x14ac:dyDescent="0.25">
      <c r="C1887"/>
      <c r="D1887"/>
      <c r="E1887"/>
      <c r="F1887"/>
    </row>
    <row r="1888" spans="3:6" x14ac:dyDescent="0.25">
      <c r="C1888"/>
      <c r="D1888"/>
      <c r="E1888"/>
      <c r="F1888"/>
    </row>
    <row r="1889" spans="3:6" x14ac:dyDescent="0.25">
      <c r="C1889"/>
      <c r="D1889"/>
      <c r="E1889"/>
      <c r="F1889"/>
    </row>
    <row r="1890" spans="3:6" x14ac:dyDescent="0.25">
      <c r="C1890"/>
      <c r="D1890"/>
      <c r="E1890"/>
      <c r="F1890"/>
    </row>
    <row r="1891" spans="3:6" x14ac:dyDescent="0.25">
      <c r="C1891"/>
      <c r="D1891"/>
      <c r="E1891"/>
      <c r="F1891"/>
    </row>
    <row r="1892" spans="3:6" x14ac:dyDescent="0.25">
      <c r="C1892"/>
      <c r="D1892"/>
      <c r="E1892"/>
      <c r="F1892"/>
    </row>
    <row r="1893" spans="3:6" x14ac:dyDescent="0.25">
      <c r="C1893"/>
      <c r="D1893"/>
      <c r="E1893"/>
      <c r="F1893"/>
    </row>
    <row r="1894" spans="3:6" x14ac:dyDescent="0.25">
      <c r="C1894"/>
      <c r="D1894"/>
      <c r="E1894"/>
      <c r="F1894"/>
    </row>
    <row r="1895" spans="3:6" x14ac:dyDescent="0.25">
      <c r="C1895"/>
      <c r="D1895"/>
      <c r="E1895"/>
      <c r="F1895"/>
    </row>
    <row r="1896" spans="3:6" x14ac:dyDescent="0.25">
      <c r="C1896"/>
      <c r="D1896"/>
      <c r="E1896"/>
      <c r="F1896"/>
    </row>
    <row r="1897" spans="3:6" x14ac:dyDescent="0.25">
      <c r="C1897"/>
      <c r="D1897"/>
      <c r="E1897"/>
      <c r="F1897"/>
    </row>
    <row r="1898" spans="3:6" x14ac:dyDescent="0.25">
      <c r="C1898"/>
      <c r="D1898"/>
      <c r="E1898"/>
      <c r="F1898"/>
    </row>
    <row r="1899" spans="3:6" x14ac:dyDescent="0.25">
      <c r="C1899"/>
      <c r="D1899"/>
      <c r="E1899"/>
      <c r="F1899"/>
    </row>
    <row r="1900" spans="3:6" x14ac:dyDescent="0.25">
      <c r="C1900"/>
      <c r="D1900"/>
      <c r="E1900"/>
      <c r="F1900"/>
    </row>
    <row r="1901" spans="3:6" x14ac:dyDescent="0.25">
      <c r="C1901"/>
      <c r="D1901"/>
      <c r="E1901"/>
      <c r="F1901"/>
    </row>
    <row r="1902" spans="3:6" x14ac:dyDescent="0.25">
      <c r="C1902"/>
      <c r="D1902"/>
      <c r="E1902"/>
      <c r="F1902"/>
    </row>
    <row r="1903" spans="3:6" x14ac:dyDescent="0.25">
      <c r="C1903"/>
      <c r="D1903"/>
      <c r="E1903"/>
      <c r="F1903"/>
    </row>
    <row r="1904" spans="3:6" x14ac:dyDescent="0.25">
      <c r="C1904"/>
      <c r="D1904"/>
      <c r="E1904"/>
      <c r="F1904"/>
    </row>
    <row r="1905" spans="3:6" x14ac:dyDescent="0.25">
      <c r="C1905"/>
      <c r="D1905"/>
      <c r="E1905"/>
      <c r="F1905"/>
    </row>
    <row r="1906" spans="3:6" x14ac:dyDescent="0.25">
      <c r="C1906"/>
      <c r="D1906"/>
      <c r="E1906"/>
      <c r="F1906"/>
    </row>
    <row r="1907" spans="3:6" x14ac:dyDescent="0.25">
      <c r="C1907"/>
      <c r="D1907"/>
      <c r="E1907"/>
      <c r="F1907"/>
    </row>
    <row r="1908" spans="3:6" x14ac:dyDescent="0.25">
      <c r="C1908"/>
      <c r="D1908"/>
      <c r="E1908"/>
      <c r="F1908"/>
    </row>
    <row r="1909" spans="3:6" x14ac:dyDescent="0.25">
      <c r="C1909"/>
      <c r="D1909"/>
      <c r="E1909"/>
      <c r="F1909"/>
    </row>
    <row r="1910" spans="3:6" x14ac:dyDescent="0.25">
      <c r="C1910"/>
      <c r="D1910"/>
      <c r="E1910"/>
      <c r="F1910"/>
    </row>
    <row r="1911" spans="3:6" x14ac:dyDescent="0.25">
      <c r="C1911"/>
      <c r="D1911"/>
      <c r="E1911"/>
      <c r="F1911"/>
    </row>
    <row r="1912" spans="3:6" x14ac:dyDescent="0.25">
      <c r="C1912"/>
      <c r="D1912"/>
      <c r="E1912"/>
      <c r="F1912"/>
    </row>
    <row r="1913" spans="3:6" x14ac:dyDescent="0.25">
      <c r="C1913"/>
      <c r="D1913"/>
      <c r="E1913"/>
      <c r="F1913"/>
    </row>
    <row r="1914" spans="3:6" x14ac:dyDescent="0.25">
      <c r="C1914"/>
      <c r="D1914"/>
      <c r="E1914"/>
      <c r="F1914"/>
    </row>
    <row r="1915" spans="3:6" x14ac:dyDescent="0.25">
      <c r="C1915"/>
      <c r="D1915"/>
      <c r="E1915"/>
      <c r="F1915"/>
    </row>
    <row r="1916" spans="3:6" x14ac:dyDescent="0.25">
      <c r="C1916"/>
      <c r="D1916"/>
      <c r="E1916"/>
      <c r="F1916"/>
    </row>
    <row r="1917" spans="3:6" x14ac:dyDescent="0.25">
      <c r="C1917"/>
      <c r="D1917"/>
      <c r="E1917"/>
      <c r="F1917"/>
    </row>
    <row r="1918" spans="3:6" x14ac:dyDescent="0.25">
      <c r="C1918"/>
      <c r="D1918"/>
      <c r="E1918"/>
      <c r="F1918"/>
    </row>
    <row r="1919" spans="3:6" x14ac:dyDescent="0.25">
      <c r="C1919"/>
      <c r="D1919"/>
      <c r="E1919"/>
      <c r="F1919"/>
    </row>
    <row r="1920" spans="3:6" x14ac:dyDescent="0.25">
      <c r="C1920"/>
      <c r="D1920"/>
      <c r="E1920"/>
      <c r="F1920"/>
    </row>
    <row r="1921" spans="3:6" x14ac:dyDescent="0.25">
      <c r="C1921"/>
      <c r="D1921"/>
      <c r="E1921"/>
      <c r="F1921"/>
    </row>
    <row r="1922" spans="3:6" x14ac:dyDescent="0.25">
      <c r="C1922"/>
      <c r="D1922"/>
      <c r="E1922"/>
      <c r="F1922"/>
    </row>
    <row r="1923" spans="3:6" x14ac:dyDescent="0.25">
      <c r="C1923"/>
      <c r="D1923"/>
      <c r="E1923"/>
      <c r="F1923"/>
    </row>
    <row r="1924" spans="3:6" x14ac:dyDescent="0.25">
      <c r="C1924"/>
      <c r="D1924"/>
      <c r="E1924"/>
      <c r="F1924"/>
    </row>
    <row r="1925" spans="3:6" x14ac:dyDescent="0.25">
      <c r="C1925"/>
      <c r="D1925"/>
      <c r="E1925"/>
      <c r="F1925"/>
    </row>
    <row r="1926" spans="3:6" x14ac:dyDescent="0.25">
      <c r="C1926"/>
      <c r="D1926"/>
      <c r="E1926"/>
      <c r="F1926"/>
    </row>
    <row r="1927" spans="3:6" x14ac:dyDescent="0.25">
      <c r="C1927"/>
      <c r="D1927"/>
      <c r="E1927"/>
      <c r="F1927"/>
    </row>
    <row r="1928" spans="3:6" x14ac:dyDescent="0.25">
      <c r="C1928"/>
      <c r="D1928"/>
      <c r="E1928"/>
      <c r="F1928"/>
    </row>
    <row r="1929" spans="3:6" x14ac:dyDescent="0.25">
      <c r="C1929"/>
      <c r="D1929"/>
      <c r="E1929"/>
      <c r="F1929"/>
    </row>
    <row r="1930" spans="3:6" x14ac:dyDescent="0.25">
      <c r="C1930"/>
      <c r="D1930"/>
      <c r="E1930"/>
      <c r="F1930"/>
    </row>
    <row r="1931" spans="3:6" x14ac:dyDescent="0.25">
      <c r="C1931"/>
      <c r="D1931"/>
      <c r="E1931"/>
      <c r="F1931"/>
    </row>
    <row r="1932" spans="3:6" x14ac:dyDescent="0.25">
      <c r="C1932"/>
      <c r="D1932"/>
      <c r="E1932"/>
      <c r="F1932"/>
    </row>
    <row r="1933" spans="3:6" x14ac:dyDescent="0.25">
      <c r="C1933"/>
      <c r="D1933"/>
      <c r="E1933"/>
      <c r="F1933"/>
    </row>
    <row r="1934" spans="3:6" x14ac:dyDescent="0.25">
      <c r="C1934"/>
      <c r="D1934"/>
      <c r="E1934"/>
      <c r="F1934"/>
    </row>
    <row r="1935" spans="3:6" x14ac:dyDescent="0.25">
      <c r="C1935"/>
      <c r="D1935"/>
      <c r="E1935"/>
      <c r="F1935"/>
    </row>
    <row r="1936" spans="3:6" x14ac:dyDescent="0.25">
      <c r="C1936"/>
      <c r="D1936"/>
      <c r="E1936"/>
      <c r="F1936"/>
    </row>
    <row r="1937" spans="3:6" x14ac:dyDescent="0.25">
      <c r="C1937"/>
      <c r="D1937"/>
      <c r="E1937"/>
      <c r="F1937"/>
    </row>
    <row r="1938" spans="3:6" x14ac:dyDescent="0.25">
      <c r="C1938"/>
      <c r="D1938"/>
      <c r="E1938"/>
      <c r="F1938"/>
    </row>
    <row r="1939" spans="3:6" x14ac:dyDescent="0.25">
      <c r="C1939"/>
      <c r="D1939"/>
      <c r="E1939"/>
      <c r="F1939"/>
    </row>
    <row r="1940" spans="3:6" x14ac:dyDescent="0.25">
      <c r="C1940"/>
      <c r="D1940"/>
      <c r="E1940"/>
      <c r="F1940"/>
    </row>
    <row r="1941" spans="3:6" x14ac:dyDescent="0.25">
      <c r="C1941"/>
      <c r="D1941"/>
      <c r="E1941"/>
      <c r="F1941"/>
    </row>
    <row r="1942" spans="3:6" x14ac:dyDescent="0.25">
      <c r="C1942"/>
      <c r="D1942"/>
      <c r="E1942"/>
      <c r="F1942"/>
    </row>
    <row r="1943" spans="3:6" x14ac:dyDescent="0.25">
      <c r="C1943"/>
      <c r="D1943"/>
      <c r="E1943"/>
      <c r="F1943"/>
    </row>
    <row r="1944" spans="3:6" x14ac:dyDescent="0.25">
      <c r="C1944"/>
      <c r="D1944"/>
      <c r="E1944"/>
      <c r="F1944"/>
    </row>
    <row r="1945" spans="3:6" x14ac:dyDescent="0.25">
      <c r="C1945"/>
      <c r="D1945"/>
      <c r="E1945"/>
      <c r="F1945"/>
    </row>
    <row r="1946" spans="3:6" x14ac:dyDescent="0.25">
      <c r="C1946"/>
      <c r="D1946"/>
      <c r="E1946"/>
      <c r="F1946"/>
    </row>
    <row r="1947" spans="3:6" x14ac:dyDescent="0.25">
      <c r="C1947"/>
      <c r="D1947"/>
      <c r="E1947"/>
      <c r="F1947"/>
    </row>
    <row r="1948" spans="3:6" x14ac:dyDescent="0.25">
      <c r="C1948"/>
      <c r="D1948"/>
      <c r="E1948"/>
      <c r="F1948"/>
    </row>
    <row r="1949" spans="3:6" x14ac:dyDescent="0.25">
      <c r="C1949"/>
      <c r="D1949"/>
      <c r="E1949"/>
      <c r="F1949"/>
    </row>
    <row r="1950" spans="3:6" x14ac:dyDescent="0.25">
      <c r="C1950"/>
      <c r="D1950"/>
      <c r="E1950"/>
      <c r="F1950"/>
    </row>
    <row r="1951" spans="3:6" x14ac:dyDescent="0.25">
      <c r="C1951"/>
      <c r="D1951"/>
      <c r="E1951"/>
      <c r="F1951"/>
    </row>
    <row r="1952" spans="3:6" x14ac:dyDescent="0.25">
      <c r="C1952"/>
      <c r="D1952"/>
      <c r="E1952"/>
      <c r="F1952"/>
    </row>
    <row r="1953" spans="3:6" x14ac:dyDescent="0.25">
      <c r="C1953"/>
      <c r="D1953"/>
      <c r="E1953"/>
      <c r="F1953"/>
    </row>
    <row r="1954" spans="3:6" x14ac:dyDescent="0.25">
      <c r="C1954"/>
      <c r="D1954"/>
      <c r="E1954"/>
      <c r="F1954"/>
    </row>
    <row r="1955" spans="3:6" x14ac:dyDescent="0.25">
      <c r="C1955"/>
      <c r="D1955"/>
      <c r="E1955"/>
      <c r="F1955"/>
    </row>
    <row r="1956" spans="3:6" x14ac:dyDescent="0.25">
      <c r="C1956"/>
      <c r="D1956"/>
      <c r="E1956"/>
      <c r="F1956"/>
    </row>
    <row r="1957" spans="3:6" x14ac:dyDescent="0.25">
      <c r="C1957"/>
      <c r="D1957"/>
      <c r="E1957"/>
      <c r="F1957"/>
    </row>
    <row r="1958" spans="3:6" x14ac:dyDescent="0.25">
      <c r="C1958"/>
      <c r="D1958"/>
      <c r="E1958"/>
      <c r="F1958"/>
    </row>
    <row r="1959" spans="3:6" x14ac:dyDescent="0.25">
      <c r="C1959"/>
      <c r="D1959"/>
      <c r="E1959"/>
      <c r="F1959"/>
    </row>
    <row r="1960" spans="3:6" x14ac:dyDescent="0.25">
      <c r="C1960"/>
      <c r="D1960"/>
      <c r="E1960"/>
      <c r="F1960"/>
    </row>
    <row r="1961" spans="3:6" x14ac:dyDescent="0.25">
      <c r="C1961"/>
      <c r="D1961"/>
      <c r="E1961"/>
      <c r="F1961"/>
    </row>
    <row r="1962" spans="3:6" x14ac:dyDescent="0.25">
      <c r="C1962"/>
      <c r="D1962"/>
      <c r="E1962"/>
      <c r="F1962"/>
    </row>
    <row r="1963" spans="3:6" x14ac:dyDescent="0.25">
      <c r="C1963"/>
      <c r="D1963"/>
      <c r="E1963"/>
      <c r="F1963"/>
    </row>
    <row r="1964" spans="3:6" x14ac:dyDescent="0.25">
      <c r="C1964"/>
      <c r="D1964"/>
      <c r="E1964"/>
      <c r="F1964"/>
    </row>
    <row r="1965" spans="3:6" x14ac:dyDescent="0.25">
      <c r="C1965"/>
      <c r="D1965"/>
      <c r="E1965"/>
      <c r="F1965"/>
    </row>
    <row r="1966" spans="3:6" x14ac:dyDescent="0.25">
      <c r="C1966"/>
      <c r="D1966"/>
      <c r="E1966"/>
      <c r="F1966"/>
    </row>
    <row r="1967" spans="3:6" x14ac:dyDescent="0.25">
      <c r="C1967"/>
      <c r="D1967"/>
      <c r="E1967"/>
      <c r="F1967"/>
    </row>
    <row r="1968" spans="3:6" x14ac:dyDescent="0.25">
      <c r="C1968"/>
      <c r="D1968"/>
      <c r="E1968"/>
      <c r="F1968"/>
    </row>
    <row r="1969" spans="3:6" x14ac:dyDescent="0.25">
      <c r="C1969"/>
      <c r="D1969"/>
      <c r="E1969"/>
      <c r="F1969"/>
    </row>
    <row r="1970" spans="3:6" x14ac:dyDescent="0.25">
      <c r="C1970"/>
      <c r="D1970"/>
      <c r="E1970"/>
      <c r="F1970"/>
    </row>
    <row r="1971" spans="3:6" x14ac:dyDescent="0.25">
      <c r="C1971"/>
      <c r="D1971"/>
      <c r="E1971"/>
      <c r="F1971"/>
    </row>
    <row r="1972" spans="3:6" x14ac:dyDescent="0.25">
      <c r="C1972"/>
      <c r="D1972"/>
      <c r="E1972"/>
      <c r="F1972"/>
    </row>
    <row r="1973" spans="3:6" x14ac:dyDescent="0.25">
      <c r="C1973"/>
      <c r="D1973"/>
      <c r="E1973"/>
      <c r="F1973"/>
    </row>
    <row r="1974" spans="3:6" x14ac:dyDescent="0.25">
      <c r="C1974"/>
      <c r="D1974"/>
      <c r="E1974"/>
      <c r="F1974"/>
    </row>
    <row r="1975" spans="3:6" x14ac:dyDescent="0.25">
      <c r="C1975"/>
      <c r="D1975"/>
      <c r="E1975"/>
      <c r="F1975"/>
    </row>
    <row r="1976" spans="3:6" x14ac:dyDescent="0.25">
      <c r="C1976"/>
      <c r="D1976"/>
      <c r="E1976"/>
      <c r="F1976"/>
    </row>
    <row r="1977" spans="3:6" x14ac:dyDescent="0.25">
      <c r="C1977"/>
      <c r="D1977"/>
      <c r="E1977"/>
      <c r="F1977"/>
    </row>
    <row r="1978" spans="3:6" x14ac:dyDescent="0.25">
      <c r="C1978"/>
      <c r="D1978"/>
      <c r="E1978"/>
      <c r="F1978"/>
    </row>
    <row r="1979" spans="3:6" x14ac:dyDescent="0.25">
      <c r="C1979"/>
      <c r="D1979"/>
      <c r="E1979"/>
      <c r="F1979"/>
    </row>
    <row r="1980" spans="3:6" x14ac:dyDescent="0.25">
      <c r="C1980"/>
      <c r="D1980"/>
      <c r="E1980"/>
      <c r="F1980"/>
    </row>
    <row r="1981" spans="3:6" x14ac:dyDescent="0.25">
      <c r="C1981"/>
      <c r="D1981"/>
      <c r="E1981"/>
      <c r="F1981"/>
    </row>
    <row r="1982" spans="3:6" x14ac:dyDescent="0.25">
      <c r="C1982"/>
      <c r="D1982"/>
      <c r="E1982"/>
      <c r="F1982"/>
    </row>
    <row r="1983" spans="3:6" x14ac:dyDescent="0.25">
      <c r="C1983"/>
      <c r="D1983"/>
      <c r="E1983"/>
      <c r="F1983"/>
    </row>
    <row r="1984" spans="3:6" x14ac:dyDescent="0.25">
      <c r="C1984"/>
      <c r="D1984"/>
      <c r="E1984"/>
      <c r="F1984"/>
    </row>
    <row r="1985" spans="3:6" x14ac:dyDescent="0.25">
      <c r="C1985"/>
      <c r="D1985"/>
      <c r="E1985"/>
      <c r="F1985"/>
    </row>
    <row r="1986" spans="3:6" x14ac:dyDescent="0.25">
      <c r="C1986"/>
      <c r="D1986"/>
      <c r="E1986"/>
      <c r="F1986"/>
    </row>
    <row r="1987" spans="3:6" x14ac:dyDescent="0.25">
      <c r="C1987"/>
      <c r="D1987"/>
      <c r="E1987"/>
      <c r="F1987"/>
    </row>
    <row r="1988" spans="3:6" x14ac:dyDescent="0.25">
      <c r="C1988"/>
      <c r="D1988"/>
      <c r="E1988"/>
      <c r="F1988"/>
    </row>
    <row r="1989" spans="3:6" x14ac:dyDescent="0.25">
      <c r="C1989"/>
      <c r="D1989"/>
      <c r="E1989"/>
      <c r="F1989"/>
    </row>
    <row r="1990" spans="3:6" x14ac:dyDescent="0.25">
      <c r="C1990"/>
      <c r="D1990"/>
      <c r="E1990"/>
      <c r="F1990"/>
    </row>
    <row r="1991" spans="3:6" x14ac:dyDescent="0.25">
      <c r="C1991"/>
      <c r="D1991"/>
      <c r="E1991"/>
      <c r="F1991"/>
    </row>
    <row r="1992" spans="3:6" x14ac:dyDescent="0.25">
      <c r="C1992"/>
      <c r="D1992"/>
      <c r="E1992"/>
      <c r="F1992"/>
    </row>
    <row r="1993" spans="3:6" x14ac:dyDescent="0.25">
      <c r="C1993"/>
      <c r="D1993"/>
      <c r="E1993"/>
      <c r="F1993"/>
    </row>
    <row r="1994" spans="3:6" x14ac:dyDescent="0.25">
      <c r="C1994"/>
      <c r="D1994"/>
      <c r="E1994"/>
      <c r="F1994"/>
    </row>
    <row r="1995" spans="3:6" x14ac:dyDescent="0.25">
      <c r="C1995"/>
      <c r="D1995"/>
      <c r="E1995"/>
      <c r="F1995"/>
    </row>
    <row r="1996" spans="3:6" x14ac:dyDescent="0.25">
      <c r="C1996"/>
      <c r="D1996"/>
      <c r="E1996"/>
      <c r="F1996"/>
    </row>
    <row r="1997" spans="3:6" x14ac:dyDescent="0.25">
      <c r="C1997"/>
      <c r="D1997"/>
      <c r="E1997"/>
      <c r="F1997"/>
    </row>
    <row r="1998" spans="3:6" x14ac:dyDescent="0.25">
      <c r="C1998"/>
      <c r="D1998"/>
      <c r="E1998"/>
      <c r="F1998"/>
    </row>
    <row r="1999" spans="3:6" x14ac:dyDescent="0.25">
      <c r="C1999"/>
      <c r="D1999"/>
      <c r="E1999"/>
      <c r="F1999"/>
    </row>
    <row r="2000" spans="3:6" x14ac:dyDescent="0.25">
      <c r="C2000"/>
      <c r="D2000"/>
      <c r="E2000"/>
      <c r="F2000"/>
    </row>
    <row r="2001" spans="3:6" x14ac:dyDescent="0.25">
      <c r="C2001"/>
      <c r="D2001"/>
      <c r="E2001"/>
      <c r="F2001"/>
    </row>
    <row r="2002" spans="3:6" x14ac:dyDescent="0.25">
      <c r="C2002"/>
      <c r="D2002"/>
      <c r="E2002"/>
      <c r="F2002"/>
    </row>
    <row r="2003" spans="3:6" x14ac:dyDescent="0.25">
      <c r="C2003"/>
      <c r="D2003"/>
      <c r="E2003"/>
      <c r="F2003"/>
    </row>
    <row r="2004" spans="3:6" x14ac:dyDescent="0.25">
      <c r="C2004"/>
      <c r="D2004"/>
      <c r="E2004"/>
      <c r="F2004"/>
    </row>
    <row r="2005" spans="3:6" x14ac:dyDescent="0.25">
      <c r="C2005"/>
      <c r="D2005"/>
      <c r="E2005"/>
      <c r="F2005"/>
    </row>
    <row r="2006" spans="3:6" x14ac:dyDescent="0.25">
      <c r="C2006"/>
      <c r="D2006"/>
      <c r="E2006"/>
      <c r="F2006"/>
    </row>
    <row r="2007" spans="3:6" x14ac:dyDescent="0.25">
      <c r="C2007"/>
      <c r="D2007"/>
      <c r="E2007"/>
      <c r="F2007"/>
    </row>
    <row r="2008" spans="3:6" x14ac:dyDescent="0.25">
      <c r="C2008"/>
      <c r="D2008"/>
      <c r="E2008"/>
      <c r="F2008"/>
    </row>
    <row r="2009" spans="3:6" x14ac:dyDescent="0.25">
      <c r="C2009"/>
      <c r="D2009"/>
      <c r="E2009"/>
      <c r="F2009"/>
    </row>
    <row r="2010" spans="3:6" x14ac:dyDescent="0.25">
      <c r="C2010"/>
      <c r="D2010"/>
      <c r="E2010"/>
      <c r="F2010"/>
    </row>
    <row r="2011" spans="3:6" x14ac:dyDescent="0.25">
      <c r="C2011"/>
      <c r="D2011"/>
      <c r="E2011"/>
      <c r="F2011"/>
    </row>
    <row r="2012" spans="3:6" x14ac:dyDescent="0.25">
      <c r="C2012"/>
      <c r="D2012"/>
      <c r="E2012"/>
      <c r="F2012"/>
    </row>
    <row r="2013" spans="3:6" x14ac:dyDescent="0.25">
      <c r="C2013"/>
      <c r="D2013"/>
      <c r="E2013"/>
      <c r="F2013"/>
    </row>
    <row r="2014" spans="3:6" x14ac:dyDescent="0.25">
      <c r="C2014"/>
      <c r="D2014"/>
      <c r="E2014"/>
      <c r="F2014"/>
    </row>
    <row r="2015" spans="3:6" x14ac:dyDescent="0.25">
      <c r="C2015"/>
      <c r="D2015"/>
      <c r="E2015"/>
      <c r="F2015"/>
    </row>
    <row r="2016" spans="3:6" x14ac:dyDescent="0.25">
      <c r="C2016"/>
      <c r="D2016"/>
      <c r="E2016"/>
      <c r="F2016"/>
    </row>
    <row r="2017" spans="3:6" x14ac:dyDescent="0.25">
      <c r="C2017"/>
      <c r="D2017"/>
      <c r="E2017"/>
      <c r="F2017"/>
    </row>
    <row r="2018" spans="3:6" x14ac:dyDescent="0.25">
      <c r="C2018"/>
      <c r="D2018"/>
      <c r="E2018"/>
      <c r="F2018"/>
    </row>
    <row r="2019" spans="3:6" x14ac:dyDescent="0.25">
      <c r="C2019"/>
      <c r="D2019"/>
      <c r="E2019"/>
      <c r="F2019"/>
    </row>
    <row r="2020" spans="3:6" x14ac:dyDescent="0.25">
      <c r="C2020"/>
      <c r="D2020"/>
      <c r="E2020"/>
      <c r="F2020"/>
    </row>
    <row r="2021" spans="3:6" x14ac:dyDescent="0.25">
      <c r="C2021"/>
      <c r="D2021"/>
      <c r="E2021"/>
      <c r="F2021"/>
    </row>
    <row r="2022" spans="3:6" x14ac:dyDescent="0.25">
      <c r="C2022"/>
      <c r="D2022"/>
      <c r="E2022"/>
      <c r="F2022"/>
    </row>
    <row r="2023" spans="3:6" x14ac:dyDescent="0.25">
      <c r="C2023"/>
      <c r="D2023"/>
      <c r="E2023"/>
      <c r="F2023"/>
    </row>
    <row r="2024" spans="3:6" x14ac:dyDescent="0.25">
      <c r="C2024"/>
      <c r="D2024"/>
      <c r="E2024"/>
      <c r="F2024"/>
    </row>
    <row r="2025" spans="3:6" x14ac:dyDescent="0.25">
      <c r="C2025"/>
      <c r="D2025"/>
      <c r="E2025"/>
      <c r="F2025"/>
    </row>
    <row r="2026" spans="3:6" x14ac:dyDescent="0.25">
      <c r="C2026"/>
      <c r="D2026"/>
      <c r="E2026"/>
      <c r="F2026"/>
    </row>
    <row r="2027" spans="3:6" x14ac:dyDescent="0.25">
      <c r="C2027"/>
      <c r="D2027"/>
      <c r="E2027"/>
      <c r="F2027"/>
    </row>
    <row r="2028" spans="3:6" x14ac:dyDescent="0.25">
      <c r="C2028"/>
      <c r="D2028"/>
      <c r="E2028"/>
      <c r="F2028"/>
    </row>
    <row r="2029" spans="3:6" x14ac:dyDescent="0.25">
      <c r="C2029"/>
      <c r="D2029"/>
      <c r="E2029"/>
      <c r="F2029"/>
    </row>
    <row r="2030" spans="3:6" x14ac:dyDescent="0.25">
      <c r="C2030"/>
      <c r="D2030"/>
      <c r="E2030"/>
      <c r="F2030"/>
    </row>
    <row r="2031" spans="3:6" x14ac:dyDescent="0.25">
      <c r="C2031"/>
      <c r="D2031"/>
      <c r="E2031"/>
      <c r="F2031"/>
    </row>
    <row r="2032" spans="3:6" x14ac:dyDescent="0.25">
      <c r="C2032"/>
      <c r="D2032"/>
      <c r="E2032"/>
      <c r="F2032"/>
    </row>
    <row r="2033" spans="3:6" x14ac:dyDescent="0.25">
      <c r="C2033"/>
      <c r="D2033"/>
      <c r="E2033"/>
      <c r="F2033"/>
    </row>
    <row r="2034" spans="3:6" x14ac:dyDescent="0.25">
      <c r="C2034"/>
      <c r="D2034"/>
      <c r="E2034"/>
      <c r="F2034"/>
    </row>
    <row r="2035" spans="3:6" x14ac:dyDescent="0.25">
      <c r="C2035"/>
      <c r="D2035"/>
      <c r="E2035"/>
      <c r="F2035"/>
    </row>
    <row r="2036" spans="3:6" x14ac:dyDescent="0.25">
      <c r="C2036"/>
      <c r="D2036"/>
      <c r="E2036"/>
      <c r="F2036"/>
    </row>
    <row r="2037" spans="3:6" x14ac:dyDescent="0.25">
      <c r="C2037"/>
      <c r="D2037"/>
      <c r="E2037"/>
      <c r="F2037"/>
    </row>
    <row r="2038" spans="3:6" x14ac:dyDescent="0.25">
      <c r="C2038"/>
      <c r="D2038"/>
      <c r="E2038"/>
      <c r="F2038"/>
    </row>
    <row r="2039" spans="3:6" x14ac:dyDescent="0.25">
      <c r="C2039"/>
      <c r="D2039"/>
      <c r="E2039"/>
      <c r="F2039"/>
    </row>
    <row r="2040" spans="3:6" x14ac:dyDescent="0.25">
      <c r="C2040"/>
      <c r="D2040"/>
      <c r="E2040"/>
      <c r="F2040"/>
    </row>
    <row r="2041" spans="3:6" x14ac:dyDescent="0.25">
      <c r="C2041"/>
      <c r="D2041"/>
      <c r="E2041"/>
      <c r="F2041"/>
    </row>
    <row r="2042" spans="3:6" x14ac:dyDescent="0.25">
      <c r="C2042"/>
      <c r="D2042"/>
      <c r="E2042"/>
      <c r="F2042"/>
    </row>
    <row r="2043" spans="3:6" x14ac:dyDescent="0.25">
      <c r="C2043"/>
      <c r="D2043"/>
      <c r="E2043"/>
      <c r="F2043"/>
    </row>
    <row r="2044" spans="3:6" x14ac:dyDescent="0.25">
      <c r="C2044"/>
      <c r="D2044"/>
      <c r="E2044"/>
      <c r="F2044"/>
    </row>
    <row r="2045" spans="3:6" x14ac:dyDescent="0.25">
      <c r="C2045"/>
      <c r="D2045"/>
      <c r="E2045"/>
      <c r="F2045"/>
    </row>
    <row r="2046" spans="3:6" x14ac:dyDescent="0.25">
      <c r="C2046"/>
      <c r="D2046"/>
      <c r="E2046"/>
      <c r="F2046"/>
    </row>
    <row r="2047" spans="3:6" x14ac:dyDescent="0.25">
      <c r="C2047"/>
      <c r="D2047"/>
      <c r="E2047"/>
      <c r="F2047"/>
    </row>
    <row r="2048" spans="3:6" x14ac:dyDescent="0.25">
      <c r="C2048"/>
      <c r="D2048"/>
      <c r="E2048"/>
      <c r="F2048"/>
    </row>
    <row r="2049" spans="3:6" x14ac:dyDescent="0.25">
      <c r="C2049"/>
      <c r="D2049"/>
      <c r="E2049"/>
      <c r="F2049"/>
    </row>
    <row r="2050" spans="3:6" x14ac:dyDescent="0.25">
      <c r="C2050"/>
      <c r="D2050"/>
      <c r="E2050"/>
      <c r="F2050"/>
    </row>
    <row r="2051" spans="3:6" x14ac:dyDescent="0.25">
      <c r="C2051"/>
      <c r="D2051"/>
      <c r="E2051"/>
      <c r="F2051"/>
    </row>
    <row r="2052" spans="3:6" x14ac:dyDescent="0.25">
      <c r="C2052"/>
      <c r="D2052"/>
      <c r="E2052"/>
      <c r="F2052"/>
    </row>
    <row r="2053" spans="3:6" x14ac:dyDescent="0.25">
      <c r="C2053"/>
      <c r="D2053"/>
      <c r="E2053"/>
      <c r="F2053"/>
    </row>
    <row r="2054" spans="3:6" x14ac:dyDescent="0.25">
      <c r="C2054"/>
      <c r="D2054"/>
      <c r="E2054"/>
      <c r="F2054"/>
    </row>
    <row r="2055" spans="3:6" x14ac:dyDescent="0.25">
      <c r="C2055"/>
      <c r="D2055"/>
      <c r="E2055"/>
      <c r="F2055"/>
    </row>
    <row r="2056" spans="3:6" x14ac:dyDescent="0.25">
      <c r="C2056"/>
      <c r="D2056"/>
      <c r="E2056"/>
      <c r="F2056"/>
    </row>
    <row r="2057" spans="3:6" x14ac:dyDescent="0.25">
      <c r="C2057"/>
      <c r="D2057"/>
      <c r="E2057"/>
      <c r="F2057"/>
    </row>
    <row r="2058" spans="3:6" x14ac:dyDescent="0.25">
      <c r="C2058"/>
      <c r="D2058"/>
      <c r="E2058"/>
      <c r="F2058"/>
    </row>
    <row r="2059" spans="3:6" x14ac:dyDescent="0.25">
      <c r="C2059"/>
      <c r="D2059"/>
      <c r="E2059"/>
      <c r="F2059"/>
    </row>
    <row r="2060" spans="3:6" x14ac:dyDescent="0.25">
      <c r="C2060"/>
      <c r="D2060"/>
      <c r="E2060"/>
      <c r="F2060"/>
    </row>
    <row r="2061" spans="3:6" x14ac:dyDescent="0.25">
      <c r="C2061"/>
      <c r="D2061"/>
      <c r="E2061"/>
      <c r="F2061"/>
    </row>
    <row r="2062" spans="3:6" x14ac:dyDescent="0.25">
      <c r="C2062"/>
      <c r="D2062"/>
      <c r="E2062"/>
      <c r="F2062"/>
    </row>
    <row r="2063" spans="3:6" x14ac:dyDescent="0.25">
      <c r="C2063"/>
      <c r="D2063"/>
      <c r="E2063"/>
      <c r="F2063"/>
    </row>
    <row r="2064" spans="3:6" x14ac:dyDescent="0.25">
      <c r="C2064"/>
      <c r="D2064"/>
      <c r="E2064"/>
      <c r="F2064"/>
    </row>
    <row r="2065" spans="3:6" x14ac:dyDescent="0.25">
      <c r="C2065"/>
      <c r="D2065"/>
      <c r="E2065"/>
      <c r="F2065"/>
    </row>
    <row r="2066" spans="3:6" x14ac:dyDescent="0.25">
      <c r="C2066"/>
      <c r="D2066"/>
      <c r="E2066"/>
      <c r="F2066"/>
    </row>
    <row r="2067" spans="3:6" x14ac:dyDescent="0.25">
      <c r="C2067"/>
      <c r="D2067"/>
      <c r="E2067"/>
      <c r="F2067"/>
    </row>
    <row r="2068" spans="3:6" x14ac:dyDescent="0.25">
      <c r="C2068"/>
      <c r="D2068"/>
      <c r="E2068"/>
      <c r="F2068"/>
    </row>
    <row r="2069" spans="3:6" x14ac:dyDescent="0.25">
      <c r="C2069"/>
      <c r="D2069"/>
      <c r="E2069"/>
      <c r="F2069"/>
    </row>
    <row r="2070" spans="3:6" x14ac:dyDescent="0.25">
      <c r="C2070"/>
      <c r="D2070"/>
      <c r="E2070"/>
      <c r="F2070"/>
    </row>
    <row r="2071" spans="3:6" x14ac:dyDescent="0.25">
      <c r="C2071"/>
      <c r="D2071"/>
      <c r="E2071"/>
      <c r="F2071"/>
    </row>
    <row r="2072" spans="3:6" x14ac:dyDescent="0.25">
      <c r="C2072"/>
      <c r="D2072"/>
      <c r="E2072"/>
      <c r="F2072"/>
    </row>
    <row r="2073" spans="3:6" x14ac:dyDescent="0.25">
      <c r="C2073"/>
      <c r="D2073"/>
      <c r="E2073"/>
      <c r="F2073"/>
    </row>
    <row r="2074" spans="3:6" x14ac:dyDescent="0.25">
      <c r="C2074"/>
      <c r="D2074"/>
      <c r="E2074"/>
      <c r="F2074"/>
    </row>
    <row r="2075" spans="3:6" x14ac:dyDescent="0.25">
      <c r="C2075"/>
      <c r="D2075"/>
      <c r="E2075"/>
      <c r="F2075"/>
    </row>
    <row r="2076" spans="3:6" x14ac:dyDescent="0.25">
      <c r="C2076"/>
      <c r="D2076"/>
      <c r="E2076"/>
      <c r="F2076"/>
    </row>
    <row r="2077" spans="3:6" x14ac:dyDescent="0.25">
      <c r="C2077"/>
      <c r="D2077"/>
      <c r="E2077"/>
      <c r="F2077"/>
    </row>
    <row r="2078" spans="3:6" x14ac:dyDescent="0.25">
      <c r="C2078"/>
      <c r="D2078"/>
      <c r="E2078"/>
      <c r="F2078"/>
    </row>
    <row r="2079" spans="3:6" x14ac:dyDescent="0.25">
      <c r="C2079"/>
      <c r="D2079"/>
      <c r="E2079"/>
      <c r="F2079"/>
    </row>
    <row r="2080" spans="3:6" x14ac:dyDescent="0.25">
      <c r="C2080"/>
      <c r="D2080"/>
      <c r="E2080"/>
      <c r="F2080"/>
    </row>
    <row r="2081" spans="3:6" x14ac:dyDescent="0.25">
      <c r="C2081"/>
      <c r="D2081"/>
      <c r="E2081"/>
      <c r="F2081"/>
    </row>
    <row r="2082" spans="3:6" x14ac:dyDescent="0.25">
      <c r="C2082"/>
      <c r="D2082"/>
      <c r="E2082"/>
      <c r="F2082"/>
    </row>
    <row r="2083" spans="3:6" x14ac:dyDescent="0.25">
      <c r="C2083"/>
      <c r="D2083"/>
      <c r="E2083"/>
      <c r="F2083"/>
    </row>
    <row r="2084" spans="3:6" x14ac:dyDescent="0.25">
      <c r="C2084"/>
      <c r="D2084"/>
      <c r="E2084"/>
      <c r="F2084"/>
    </row>
    <row r="2085" spans="3:6" x14ac:dyDescent="0.25">
      <c r="C2085"/>
      <c r="D2085"/>
      <c r="E2085"/>
      <c r="F2085"/>
    </row>
    <row r="2086" spans="3:6" x14ac:dyDescent="0.25">
      <c r="C2086"/>
      <c r="D2086"/>
      <c r="E2086"/>
      <c r="F2086"/>
    </row>
    <row r="2087" spans="3:6" x14ac:dyDescent="0.25">
      <c r="C2087"/>
      <c r="D2087"/>
      <c r="E2087"/>
      <c r="F2087"/>
    </row>
    <row r="2088" spans="3:6" x14ac:dyDescent="0.25">
      <c r="C2088"/>
      <c r="D2088"/>
      <c r="E2088"/>
      <c r="F2088"/>
    </row>
    <row r="2089" spans="3:6" x14ac:dyDescent="0.25">
      <c r="C2089"/>
      <c r="D2089"/>
      <c r="E2089"/>
      <c r="F2089"/>
    </row>
    <row r="2090" spans="3:6" x14ac:dyDescent="0.25">
      <c r="C2090"/>
      <c r="D2090"/>
      <c r="E2090"/>
      <c r="F2090"/>
    </row>
    <row r="2091" spans="3:6" x14ac:dyDescent="0.25">
      <c r="C2091"/>
      <c r="D2091"/>
      <c r="E2091"/>
      <c r="F2091"/>
    </row>
    <row r="2092" spans="3:6" x14ac:dyDescent="0.25">
      <c r="C2092"/>
      <c r="D2092"/>
      <c r="E2092"/>
      <c r="F2092"/>
    </row>
    <row r="2093" spans="3:6" x14ac:dyDescent="0.25">
      <c r="C2093"/>
      <c r="D2093"/>
      <c r="E2093"/>
      <c r="F2093"/>
    </row>
    <row r="2094" spans="3:6" x14ac:dyDescent="0.25">
      <c r="C2094"/>
      <c r="D2094"/>
      <c r="E2094"/>
      <c r="F2094"/>
    </row>
    <row r="2095" spans="3:6" x14ac:dyDescent="0.25">
      <c r="C2095"/>
      <c r="D2095"/>
      <c r="E2095"/>
      <c r="F2095"/>
    </row>
    <row r="2096" spans="3:6" x14ac:dyDescent="0.25">
      <c r="C2096"/>
      <c r="D2096"/>
      <c r="E2096"/>
      <c r="F2096"/>
    </row>
    <row r="2097" spans="3:6" x14ac:dyDescent="0.25">
      <c r="C2097"/>
      <c r="D2097"/>
      <c r="E2097"/>
      <c r="F2097"/>
    </row>
    <row r="2098" spans="3:6" x14ac:dyDescent="0.25">
      <c r="C2098"/>
      <c r="D2098"/>
      <c r="E2098"/>
      <c r="F2098"/>
    </row>
    <row r="2099" spans="3:6" x14ac:dyDescent="0.25">
      <c r="C2099"/>
      <c r="D2099"/>
      <c r="E2099"/>
      <c r="F2099"/>
    </row>
    <row r="2100" spans="3:6" x14ac:dyDescent="0.25">
      <c r="C2100"/>
      <c r="D2100"/>
      <c r="E2100"/>
      <c r="F2100"/>
    </row>
    <row r="2101" spans="3:6" x14ac:dyDescent="0.25">
      <c r="C2101"/>
      <c r="D2101"/>
      <c r="E2101"/>
      <c r="F2101"/>
    </row>
    <row r="2102" spans="3:6" x14ac:dyDescent="0.25">
      <c r="C2102"/>
      <c r="D2102"/>
      <c r="E2102"/>
      <c r="F2102"/>
    </row>
    <row r="2103" spans="3:6" x14ac:dyDescent="0.25">
      <c r="C2103"/>
      <c r="D2103"/>
      <c r="E2103"/>
      <c r="F2103"/>
    </row>
    <row r="2104" spans="3:6" x14ac:dyDescent="0.25">
      <c r="C2104"/>
      <c r="D2104"/>
      <c r="E2104"/>
      <c r="F2104"/>
    </row>
    <row r="2105" spans="3:6" x14ac:dyDescent="0.25">
      <c r="C2105"/>
      <c r="D2105"/>
      <c r="E2105"/>
      <c r="F2105"/>
    </row>
    <row r="2106" spans="3:6" x14ac:dyDescent="0.25">
      <c r="C2106"/>
      <c r="D2106"/>
      <c r="E2106"/>
      <c r="F2106"/>
    </row>
    <row r="2107" spans="3:6" x14ac:dyDescent="0.25">
      <c r="C2107"/>
      <c r="D2107"/>
      <c r="E2107"/>
      <c r="F2107"/>
    </row>
    <row r="2108" spans="3:6" x14ac:dyDescent="0.25">
      <c r="C2108"/>
      <c r="D2108"/>
      <c r="E2108"/>
      <c r="F2108"/>
    </row>
    <row r="2109" spans="3:6" x14ac:dyDescent="0.25">
      <c r="C2109"/>
      <c r="D2109"/>
      <c r="E2109"/>
      <c r="F2109"/>
    </row>
    <row r="2110" spans="3:6" x14ac:dyDescent="0.25">
      <c r="C2110"/>
      <c r="D2110"/>
      <c r="E2110"/>
      <c r="F2110"/>
    </row>
    <row r="2111" spans="3:6" x14ac:dyDescent="0.25">
      <c r="C2111"/>
      <c r="D2111"/>
      <c r="E2111"/>
      <c r="F2111"/>
    </row>
    <row r="2112" spans="3:6" x14ac:dyDescent="0.25">
      <c r="C2112"/>
      <c r="D2112"/>
      <c r="E2112"/>
      <c r="F2112"/>
    </row>
    <row r="2113" spans="3:6" x14ac:dyDescent="0.25">
      <c r="C2113"/>
      <c r="D2113"/>
      <c r="E2113"/>
      <c r="F2113"/>
    </row>
    <row r="2114" spans="3:6" x14ac:dyDescent="0.25">
      <c r="C2114"/>
      <c r="D2114"/>
      <c r="E2114"/>
      <c r="F2114"/>
    </row>
    <row r="2115" spans="3:6" x14ac:dyDescent="0.25">
      <c r="C2115"/>
      <c r="D2115"/>
      <c r="E2115"/>
      <c r="F2115"/>
    </row>
    <row r="2116" spans="3:6" x14ac:dyDescent="0.25">
      <c r="C2116"/>
      <c r="D2116"/>
      <c r="E2116"/>
      <c r="F2116"/>
    </row>
    <row r="2117" spans="3:6" x14ac:dyDescent="0.25">
      <c r="C2117"/>
      <c r="D2117"/>
      <c r="E2117"/>
      <c r="F2117"/>
    </row>
    <row r="2118" spans="3:6" x14ac:dyDescent="0.25">
      <c r="C2118"/>
      <c r="D2118"/>
      <c r="E2118"/>
      <c r="F2118"/>
    </row>
    <row r="2119" spans="3:6" x14ac:dyDescent="0.25">
      <c r="C2119"/>
      <c r="D2119"/>
      <c r="E2119"/>
      <c r="F2119"/>
    </row>
    <row r="2120" spans="3:6" x14ac:dyDescent="0.25">
      <c r="C2120"/>
      <c r="D2120"/>
      <c r="E2120"/>
      <c r="F2120"/>
    </row>
    <row r="2121" spans="3:6" x14ac:dyDescent="0.25">
      <c r="C2121"/>
      <c r="D2121"/>
      <c r="E2121"/>
      <c r="F2121"/>
    </row>
    <row r="2122" spans="3:6" x14ac:dyDescent="0.25">
      <c r="C2122"/>
      <c r="D2122"/>
      <c r="E2122"/>
      <c r="F2122"/>
    </row>
    <row r="2123" spans="3:6" x14ac:dyDescent="0.25">
      <c r="C2123"/>
      <c r="D2123"/>
      <c r="E2123"/>
      <c r="F2123"/>
    </row>
    <row r="2124" spans="3:6" x14ac:dyDescent="0.25">
      <c r="C2124"/>
      <c r="D2124"/>
      <c r="E2124"/>
      <c r="F2124"/>
    </row>
    <row r="2125" spans="3:6" x14ac:dyDescent="0.25">
      <c r="C2125"/>
      <c r="D2125"/>
      <c r="E2125"/>
      <c r="F2125"/>
    </row>
    <row r="2126" spans="3:6" x14ac:dyDescent="0.25">
      <c r="C2126"/>
      <c r="D2126"/>
      <c r="E2126"/>
      <c r="F2126"/>
    </row>
    <row r="2127" spans="3:6" x14ac:dyDescent="0.25">
      <c r="C2127"/>
      <c r="D2127"/>
      <c r="E2127"/>
      <c r="F2127"/>
    </row>
    <row r="2128" spans="3:6" x14ac:dyDescent="0.25">
      <c r="C2128"/>
      <c r="D2128"/>
      <c r="E2128"/>
      <c r="F2128"/>
    </row>
    <row r="2129" spans="3:6" x14ac:dyDescent="0.25">
      <c r="C2129"/>
      <c r="D2129"/>
      <c r="E2129"/>
      <c r="F2129"/>
    </row>
    <row r="2130" spans="3:6" x14ac:dyDescent="0.25">
      <c r="C2130"/>
      <c r="D2130"/>
      <c r="E2130"/>
      <c r="F2130"/>
    </row>
    <row r="2131" spans="3:6" x14ac:dyDescent="0.25">
      <c r="C2131"/>
      <c r="D2131"/>
      <c r="E2131"/>
      <c r="F2131"/>
    </row>
    <row r="2132" spans="3:6" x14ac:dyDescent="0.25">
      <c r="C2132"/>
      <c r="D2132"/>
      <c r="E2132"/>
      <c r="F2132"/>
    </row>
    <row r="2133" spans="3:6" x14ac:dyDescent="0.25">
      <c r="C2133"/>
      <c r="D2133"/>
      <c r="E2133"/>
      <c r="F2133"/>
    </row>
    <row r="2134" spans="3:6" x14ac:dyDescent="0.25">
      <c r="C2134"/>
      <c r="D2134"/>
      <c r="E2134"/>
      <c r="F2134"/>
    </row>
    <row r="2135" spans="3:6" x14ac:dyDescent="0.25">
      <c r="C2135"/>
      <c r="D2135"/>
      <c r="E2135"/>
      <c r="F2135"/>
    </row>
    <row r="2136" spans="3:6" x14ac:dyDescent="0.25">
      <c r="C2136"/>
      <c r="D2136"/>
      <c r="E2136"/>
      <c r="F2136"/>
    </row>
    <row r="2137" spans="3:6" x14ac:dyDescent="0.25">
      <c r="C2137"/>
      <c r="D2137"/>
      <c r="E2137"/>
      <c r="F2137"/>
    </row>
    <row r="2138" spans="3:6" x14ac:dyDescent="0.25">
      <c r="C2138"/>
      <c r="D2138"/>
      <c r="E2138"/>
      <c r="F2138"/>
    </row>
    <row r="2139" spans="3:6" x14ac:dyDescent="0.25">
      <c r="C2139"/>
      <c r="D2139"/>
      <c r="E2139"/>
      <c r="F2139"/>
    </row>
    <row r="2140" spans="3:6" x14ac:dyDescent="0.25">
      <c r="C2140"/>
      <c r="D2140"/>
      <c r="E2140"/>
      <c r="F2140"/>
    </row>
    <row r="2141" spans="3:6" x14ac:dyDescent="0.25">
      <c r="C2141"/>
      <c r="D2141"/>
      <c r="E2141"/>
      <c r="F2141"/>
    </row>
    <row r="2142" spans="3:6" x14ac:dyDescent="0.25">
      <c r="C2142"/>
      <c r="D2142"/>
      <c r="E2142"/>
      <c r="F2142"/>
    </row>
    <row r="2143" spans="3:6" x14ac:dyDescent="0.25">
      <c r="C2143"/>
      <c r="D2143"/>
      <c r="E2143"/>
      <c r="F2143"/>
    </row>
    <row r="2144" spans="3:6" x14ac:dyDescent="0.25">
      <c r="C2144"/>
      <c r="D2144"/>
      <c r="E2144"/>
      <c r="F2144"/>
    </row>
    <row r="2145" spans="3:6" x14ac:dyDescent="0.25">
      <c r="C2145"/>
      <c r="D2145"/>
      <c r="E2145"/>
      <c r="F2145"/>
    </row>
    <row r="2146" spans="3:6" x14ac:dyDescent="0.25">
      <c r="C2146"/>
      <c r="D2146"/>
      <c r="E2146"/>
      <c r="F2146"/>
    </row>
    <row r="2147" spans="3:6" x14ac:dyDescent="0.25">
      <c r="C2147"/>
      <c r="D2147"/>
      <c r="E2147"/>
      <c r="F2147"/>
    </row>
    <row r="2148" spans="3:6" x14ac:dyDescent="0.25">
      <c r="C2148"/>
      <c r="D2148"/>
      <c r="E2148"/>
      <c r="F2148"/>
    </row>
    <row r="2149" spans="3:6" x14ac:dyDescent="0.25">
      <c r="C2149"/>
      <c r="D2149"/>
      <c r="E2149"/>
      <c r="F2149"/>
    </row>
    <row r="2150" spans="3:6" x14ac:dyDescent="0.25">
      <c r="C2150"/>
      <c r="D2150"/>
      <c r="E2150"/>
      <c r="F2150"/>
    </row>
    <row r="2151" spans="3:6" x14ac:dyDescent="0.25">
      <c r="C2151"/>
      <c r="D2151"/>
      <c r="E2151"/>
      <c r="F2151"/>
    </row>
    <row r="2152" spans="3:6" x14ac:dyDescent="0.25">
      <c r="C2152"/>
      <c r="D2152"/>
      <c r="E2152"/>
      <c r="F2152"/>
    </row>
    <row r="2153" spans="3:6" x14ac:dyDescent="0.25">
      <c r="C2153"/>
      <c r="D2153"/>
      <c r="E2153"/>
      <c r="F2153"/>
    </row>
    <row r="2154" spans="3:6" x14ac:dyDescent="0.25">
      <c r="C2154"/>
      <c r="D2154"/>
      <c r="E2154"/>
      <c r="F2154"/>
    </row>
    <row r="2155" spans="3:6" x14ac:dyDescent="0.25">
      <c r="C2155"/>
      <c r="D2155"/>
      <c r="E2155"/>
      <c r="F2155"/>
    </row>
    <row r="2156" spans="3:6" x14ac:dyDescent="0.25">
      <c r="C2156"/>
      <c r="D2156"/>
      <c r="E2156"/>
      <c r="F2156"/>
    </row>
    <row r="2157" spans="3:6" x14ac:dyDescent="0.25">
      <c r="C2157"/>
      <c r="D2157"/>
      <c r="E2157"/>
      <c r="F2157"/>
    </row>
    <row r="2158" spans="3:6" x14ac:dyDescent="0.25">
      <c r="C2158"/>
      <c r="D2158"/>
      <c r="E2158"/>
      <c r="F2158"/>
    </row>
    <row r="2159" spans="3:6" x14ac:dyDescent="0.25">
      <c r="C2159"/>
      <c r="D2159"/>
      <c r="E2159"/>
      <c r="F2159"/>
    </row>
    <row r="2160" spans="3:6" x14ac:dyDescent="0.25">
      <c r="C2160"/>
      <c r="D2160"/>
      <c r="E2160"/>
      <c r="F2160"/>
    </row>
    <row r="2161" spans="3:6" x14ac:dyDescent="0.25">
      <c r="C2161"/>
      <c r="D2161"/>
      <c r="E2161"/>
      <c r="F2161"/>
    </row>
    <row r="2162" spans="3:6" x14ac:dyDescent="0.25">
      <c r="C2162"/>
      <c r="D2162"/>
      <c r="E2162"/>
      <c r="F2162"/>
    </row>
    <row r="2163" spans="3:6" x14ac:dyDescent="0.25">
      <c r="C2163"/>
      <c r="D2163"/>
      <c r="E2163"/>
      <c r="F2163"/>
    </row>
    <row r="2164" spans="3:6" x14ac:dyDescent="0.25">
      <c r="C2164"/>
      <c r="D2164"/>
      <c r="E2164"/>
      <c r="F2164"/>
    </row>
    <row r="2165" spans="3:6" x14ac:dyDescent="0.25">
      <c r="C2165"/>
      <c r="D2165"/>
      <c r="E2165"/>
      <c r="F2165"/>
    </row>
    <row r="2166" spans="3:6" x14ac:dyDescent="0.25">
      <c r="C2166"/>
      <c r="D2166"/>
      <c r="E2166"/>
      <c r="F2166"/>
    </row>
    <row r="2167" spans="3:6" x14ac:dyDescent="0.25">
      <c r="C2167"/>
      <c r="D2167"/>
      <c r="E2167"/>
      <c r="F2167"/>
    </row>
    <row r="2168" spans="3:6" x14ac:dyDescent="0.25">
      <c r="C2168"/>
      <c r="D2168"/>
      <c r="E2168"/>
      <c r="F2168"/>
    </row>
    <row r="2169" spans="3:6" x14ac:dyDescent="0.25">
      <c r="C2169"/>
      <c r="D2169"/>
      <c r="E2169"/>
      <c r="F2169"/>
    </row>
    <row r="2170" spans="3:6" x14ac:dyDescent="0.25">
      <c r="C2170"/>
      <c r="D2170"/>
      <c r="E2170"/>
      <c r="F2170"/>
    </row>
    <row r="2171" spans="3:6" x14ac:dyDescent="0.25">
      <c r="C2171"/>
      <c r="D2171"/>
      <c r="E2171"/>
      <c r="F2171"/>
    </row>
    <row r="2172" spans="3:6" x14ac:dyDescent="0.25">
      <c r="C2172"/>
      <c r="D2172"/>
      <c r="E2172"/>
      <c r="F2172"/>
    </row>
    <row r="2173" spans="3:6" x14ac:dyDescent="0.25">
      <c r="C2173"/>
      <c r="D2173"/>
      <c r="E2173"/>
      <c r="F2173"/>
    </row>
    <row r="2174" spans="3:6" x14ac:dyDescent="0.25">
      <c r="C2174"/>
      <c r="D2174"/>
      <c r="E2174"/>
      <c r="F2174"/>
    </row>
    <row r="2175" spans="3:6" x14ac:dyDescent="0.25">
      <c r="C2175"/>
      <c r="D2175"/>
      <c r="E2175"/>
      <c r="F2175"/>
    </row>
    <row r="2176" spans="3:6" x14ac:dyDescent="0.25">
      <c r="C2176"/>
      <c r="D2176"/>
      <c r="E2176"/>
      <c r="F2176"/>
    </row>
    <row r="2177" spans="3:6" x14ac:dyDescent="0.25">
      <c r="C2177"/>
      <c r="D2177"/>
      <c r="E2177"/>
      <c r="F2177"/>
    </row>
    <row r="2178" spans="3:6" x14ac:dyDescent="0.25">
      <c r="C2178"/>
      <c r="D2178"/>
      <c r="E2178"/>
      <c r="F2178"/>
    </row>
    <row r="2179" spans="3:6" x14ac:dyDescent="0.25">
      <c r="C2179"/>
      <c r="D2179"/>
      <c r="E2179"/>
      <c r="F2179"/>
    </row>
    <row r="2180" spans="3:6" x14ac:dyDescent="0.25">
      <c r="C2180"/>
      <c r="D2180"/>
      <c r="E2180"/>
      <c r="F2180"/>
    </row>
    <row r="2181" spans="3:6" x14ac:dyDescent="0.25">
      <c r="C2181"/>
      <c r="D2181"/>
      <c r="E2181"/>
      <c r="F2181"/>
    </row>
    <row r="2182" spans="3:6" x14ac:dyDescent="0.25">
      <c r="C2182"/>
      <c r="D2182"/>
      <c r="E2182"/>
      <c r="F2182"/>
    </row>
    <row r="2183" spans="3:6" x14ac:dyDescent="0.25">
      <c r="C2183"/>
      <c r="D2183"/>
      <c r="E2183"/>
      <c r="F2183"/>
    </row>
    <row r="2184" spans="3:6" x14ac:dyDescent="0.25">
      <c r="C2184"/>
      <c r="D2184"/>
      <c r="E2184"/>
      <c r="F2184"/>
    </row>
    <row r="2185" spans="3:6" x14ac:dyDescent="0.25">
      <c r="C2185"/>
      <c r="D2185"/>
      <c r="E2185"/>
      <c r="F2185"/>
    </row>
    <row r="2186" spans="3:6" x14ac:dyDescent="0.25">
      <c r="C2186"/>
      <c r="D2186"/>
      <c r="E2186"/>
      <c r="F2186"/>
    </row>
    <row r="2187" spans="3:6" x14ac:dyDescent="0.25">
      <c r="C2187"/>
      <c r="D2187"/>
      <c r="E2187"/>
      <c r="F2187"/>
    </row>
    <row r="2188" spans="3:6" x14ac:dyDescent="0.25">
      <c r="C2188"/>
      <c r="D2188"/>
      <c r="E2188"/>
      <c r="F2188"/>
    </row>
    <row r="2189" spans="3:6" x14ac:dyDescent="0.25">
      <c r="C2189"/>
      <c r="D2189"/>
      <c r="E2189"/>
      <c r="F2189"/>
    </row>
    <row r="2190" spans="3:6" x14ac:dyDescent="0.25">
      <c r="C2190"/>
      <c r="D2190"/>
      <c r="E2190"/>
      <c r="F2190"/>
    </row>
    <row r="2191" spans="3:6" x14ac:dyDescent="0.25">
      <c r="C2191"/>
      <c r="D2191"/>
      <c r="E2191"/>
      <c r="F2191"/>
    </row>
    <row r="2192" spans="3:6" x14ac:dyDescent="0.25">
      <c r="C2192"/>
      <c r="D2192"/>
      <c r="E2192"/>
      <c r="F2192"/>
    </row>
    <row r="2193" spans="3:6" x14ac:dyDescent="0.25">
      <c r="C2193"/>
      <c r="D2193"/>
      <c r="E2193"/>
      <c r="F2193"/>
    </row>
    <row r="2194" spans="3:6" x14ac:dyDescent="0.25">
      <c r="C2194"/>
      <c r="D2194"/>
      <c r="E2194"/>
      <c r="F2194"/>
    </row>
    <row r="2195" spans="3:6" x14ac:dyDescent="0.25">
      <c r="C2195"/>
      <c r="D2195"/>
      <c r="E2195"/>
      <c r="F2195"/>
    </row>
    <row r="2196" spans="3:6" x14ac:dyDescent="0.25">
      <c r="C2196"/>
      <c r="D2196"/>
      <c r="E2196"/>
      <c r="F2196"/>
    </row>
    <row r="2197" spans="3:6" x14ac:dyDescent="0.25">
      <c r="C2197"/>
      <c r="D2197"/>
      <c r="E2197"/>
      <c r="F2197"/>
    </row>
    <row r="2198" spans="3:6" x14ac:dyDescent="0.25">
      <c r="C2198"/>
      <c r="D2198"/>
      <c r="E2198"/>
      <c r="F2198"/>
    </row>
    <row r="2199" spans="3:6" x14ac:dyDescent="0.25">
      <c r="C2199"/>
      <c r="D2199"/>
      <c r="E2199"/>
      <c r="F2199"/>
    </row>
    <row r="2200" spans="3:6" x14ac:dyDescent="0.25">
      <c r="C2200"/>
      <c r="D2200"/>
      <c r="E2200"/>
      <c r="F2200"/>
    </row>
    <row r="2201" spans="3:6" x14ac:dyDescent="0.25">
      <c r="C2201"/>
      <c r="D2201"/>
      <c r="E2201"/>
      <c r="F2201"/>
    </row>
    <row r="2202" spans="3:6" x14ac:dyDescent="0.25">
      <c r="C2202"/>
      <c r="D2202"/>
      <c r="E2202"/>
      <c r="F2202"/>
    </row>
    <row r="2203" spans="3:6" x14ac:dyDescent="0.25">
      <c r="C2203"/>
      <c r="D2203"/>
      <c r="E2203"/>
      <c r="F2203"/>
    </row>
    <row r="2204" spans="3:6" x14ac:dyDescent="0.25">
      <c r="C2204"/>
      <c r="D2204"/>
      <c r="E2204"/>
      <c r="F2204"/>
    </row>
    <row r="2205" spans="3:6" x14ac:dyDescent="0.25">
      <c r="C2205"/>
      <c r="D2205"/>
      <c r="E2205"/>
      <c r="F2205"/>
    </row>
    <row r="2206" spans="3:6" x14ac:dyDescent="0.25">
      <c r="C2206"/>
      <c r="D2206"/>
      <c r="E2206"/>
      <c r="F2206"/>
    </row>
    <row r="2207" spans="3:6" x14ac:dyDescent="0.25">
      <c r="C2207"/>
      <c r="D2207"/>
      <c r="E2207"/>
      <c r="F2207"/>
    </row>
    <row r="2208" spans="3:6" x14ac:dyDescent="0.25">
      <c r="C2208"/>
      <c r="D2208"/>
      <c r="E2208"/>
      <c r="F2208"/>
    </row>
    <row r="2209" spans="3:6" x14ac:dyDescent="0.25">
      <c r="C2209"/>
      <c r="D2209"/>
      <c r="E2209"/>
      <c r="F2209"/>
    </row>
    <row r="2210" spans="3:6" x14ac:dyDescent="0.25">
      <c r="C2210"/>
      <c r="D2210"/>
      <c r="E2210"/>
      <c r="F2210"/>
    </row>
    <row r="2211" spans="3:6" x14ac:dyDescent="0.25">
      <c r="C2211"/>
      <c r="D2211"/>
      <c r="E2211"/>
      <c r="F2211"/>
    </row>
    <row r="2212" spans="3:6" x14ac:dyDescent="0.25">
      <c r="C2212"/>
      <c r="D2212"/>
      <c r="E2212"/>
      <c r="F2212"/>
    </row>
    <row r="2213" spans="3:6" x14ac:dyDescent="0.25">
      <c r="C2213"/>
      <c r="D2213"/>
      <c r="E2213"/>
      <c r="F2213"/>
    </row>
    <row r="2214" spans="3:6" x14ac:dyDescent="0.25">
      <c r="C2214"/>
      <c r="D2214"/>
      <c r="E2214"/>
      <c r="F2214"/>
    </row>
    <row r="2215" spans="3:6" x14ac:dyDescent="0.25">
      <c r="C2215"/>
      <c r="D2215"/>
      <c r="E2215"/>
      <c r="F2215"/>
    </row>
    <row r="2216" spans="3:6" x14ac:dyDescent="0.25">
      <c r="C2216"/>
      <c r="D2216"/>
      <c r="E2216"/>
      <c r="F2216"/>
    </row>
    <row r="2217" spans="3:6" x14ac:dyDescent="0.25">
      <c r="C2217"/>
      <c r="D2217"/>
      <c r="E2217"/>
      <c r="F2217"/>
    </row>
    <row r="2218" spans="3:6" x14ac:dyDescent="0.25">
      <c r="C2218"/>
      <c r="D2218"/>
      <c r="E2218"/>
      <c r="F2218"/>
    </row>
    <row r="2219" spans="3:6" x14ac:dyDescent="0.25">
      <c r="C2219"/>
      <c r="D2219"/>
      <c r="E2219"/>
      <c r="F2219"/>
    </row>
    <row r="2220" spans="3:6" x14ac:dyDescent="0.25">
      <c r="C2220"/>
      <c r="D2220"/>
      <c r="E2220"/>
      <c r="F2220"/>
    </row>
    <row r="2221" spans="3:6" x14ac:dyDescent="0.25">
      <c r="C2221"/>
      <c r="D2221"/>
      <c r="E2221"/>
      <c r="F2221"/>
    </row>
    <row r="2222" spans="3:6" x14ac:dyDescent="0.25">
      <c r="C2222"/>
      <c r="D2222"/>
      <c r="E2222"/>
      <c r="F2222"/>
    </row>
    <row r="2223" spans="3:6" x14ac:dyDescent="0.25">
      <c r="C2223"/>
      <c r="D2223"/>
      <c r="E2223"/>
      <c r="F2223"/>
    </row>
    <row r="2224" spans="3:6" x14ac:dyDescent="0.25">
      <c r="C2224"/>
      <c r="D2224"/>
      <c r="E2224"/>
      <c r="F2224"/>
    </row>
    <row r="2225" spans="3:6" x14ac:dyDescent="0.25">
      <c r="C2225"/>
      <c r="D2225"/>
      <c r="E2225"/>
      <c r="F2225"/>
    </row>
    <row r="2226" spans="3:6" x14ac:dyDescent="0.25">
      <c r="C2226"/>
      <c r="D2226"/>
      <c r="E2226"/>
      <c r="F2226"/>
    </row>
    <row r="2227" spans="3:6" x14ac:dyDescent="0.25">
      <c r="C2227"/>
      <c r="D2227"/>
      <c r="E2227"/>
      <c r="F2227"/>
    </row>
    <row r="2228" spans="3:6" x14ac:dyDescent="0.25">
      <c r="C2228"/>
      <c r="D2228"/>
      <c r="E2228"/>
      <c r="F2228"/>
    </row>
    <row r="2229" spans="3:6" x14ac:dyDescent="0.25">
      <c r="C2229"/>
      <c r="D2229"/>
      <c r="E2229"/>
      <c r="F2229"/>
    </row>
    <row r="2230" spans="3:6" x14ac:dyDescent="0.25">
      <c r="C2230"/>
      <c r="D2230"/>
      <c r="E2230"/>
      <c r="F2230"/>
    </row>
    <row r="2231" spans="3:6" x14ac:dyDescent="0.25">
      <c r="C2231"/>
      <c r="D2231"/>
      <c r="E2231"/>
      <c r="F2231"/>
    </row>
    <row r="2232" spans="3:6" x14ac:dyDescent="0.25">
      <c r="C2232"/>
      <c r="D2232"/>
      <c r="E2232"/>
      <c r="F2232"/>
    </row>
    <row r="2233" spans="3:6" x14ac:dyDescent="0.25">
      <c r="C2233"/>
      <c r="D2233"/>
      <c r="E2233"/>
      <c r="F2233"/>
    </row>
    <row r="2234" spans="3:6" x14ac:dyDescent="0.25">
      <c r="C2234"/>
      <c r="D2234"/>
      <c r="E2234"/>
      <c r="F2234"/>
    </row>
    <row r="2235" spans="3:6" x14ac:dyDescent="0.25">
      <c r="C2235"/>
      <c r="D2235"/>
      <c r="E2235"/>
      <c r="F2235"/>
    </row>
    <row r="2236" spans="3:6" x14ac:dyDescent="0.25">
      <c r="C2236"/>
      <c r="D2236"/>
      <c r="E2236"/>
      <c r="F2236"/>
    </row>
    <row r="2237" spans="3:6" x14ac:dyDescent="0.25">
      <c r="C2237"/>
      <c r="D2237"/>
      <c r="E2237"/>
      <c r="F2237"/>
    </row>
    <row r="2238" spans="3:6" x14ac:dyDescent="0.25">
      <c r="C2238"/>
      <c r="D2238"/>
      <c r="E2238"/>
      <c r="F2238"/>
    </row>
    <row r="2239" spans="3:6" x14ac:dyDescent="0.25">
      <c r="C2239"/>
      <c r="D2239"/>
      <c r="E2239"/>
      <c r="F2239"/>
    </row>
    <row r="2240" spans="3:6" x14ac:dyDescent="0.25">
      <c r="C2240"/>
      <c r="D2240"/>
      <c r="E2240"/>
      <c r="F2240"/>
    </row>
    <row r="2241" spans="3:6" x14ac:dyDescent="0.25">
      <c r="C2241"/>
      <c r="D2241"/>
      <c r="E2241"/>
      <c r="F2241"/>
    </row>
    <row r="2242" spans="3:6" x14ac:dyDescent="0.25">
      <c r="C2242"/>
      <c r="D2242"/>
      <c r="E2242"/>
      <c r="F2242"/>
    </row>
    <row r="2243" spans="3:6" x14ac:dyDescent="0.25">
      <c r="C2243"/>
      <c r="D2243"/>
      <c r="E2243"/>
      <c r="F2243"/>
    </row>
    <row r="2244" spans="3:6" x14ac:dyDescent="0.25">
      <c r="C2244"/>
      <c r="D2244"/>
      <c r="E2244"/>
      <c r="F2244"/>
    </row>
    <row r="2245" spans="3:6" x14ac:dyDescent="0.25">
      <c r="C2245"/>
      <c r="D2245"/>
      <c r="E2245"/>
      <c r="F2245"/>
    </row>
    <row r="2246" spans="3:6" x14ac:dyDescent="0.25">
      <c r="C2246"/>
      <c r="D2246"/>
      <c r="E2246"/>
      <c r="F2246"/>
    </row>
    <row r="2247" spans="3:6" x14ac:dyDescent="0.25">
      <c r="C2247"/>
      <c r="D2247"/>
      <c r="E2247"/>
      <c r="F2247"/>
    </row>
    <row r="2248" spans="3:6" x14ac:dyDescent="0.25">
      <c r="C2248"/>
      <c r="D2248"/>
      <c r="E2248"/>
      <c r="F2248"/>
    </row>
    <row r="2249" spans="3:6" x14ac:dyDescent="0.25">
      <c r="C2249"/>
      <c r="D2249"/>
      <c r="E2249"/>
      <c r="F2249"/>
    </row>
    <row r="2250" spans="3:6" x14ac:dyDescent="0.25">
      <c r="C2250"/>
      <c r="D2250"/>
      <c r="E2250"/>
      <c r="F2250"/>
    </row>
    <row r="2251" spans="3:6" x14ac:dyDescent="0.25">
      <c r="C2251"/>
      <c r="D2251"/>
      <c r="E2251"/>
      <c r="F2251"/>
    </row>
    <row r="2252" spans="3:6" x14ac:dyDescent="0.25">
      <c r="C2252"/>
      <c r="D2252"/>
      <c r="E2252"/>
      <c r="F2252"/>
    </row>
    <row r="2253" spans="3:6" x14ac:dyDescent="0.25">
      <c r="C2253"/>
      <c r="D2253"/>
      <c r="E2253"/>
      <c r="F2253"/>
    </row>
    <row r="2254" spans="3:6" x14ac:dyDescent="0.25">
      <c r="C2254"/>
      <c r="D2254"/>
      <c r="E2254"/>
      <c r="F2254"/>
    </row>
    <row r="2255" spans="3:6" x14ac:dyDescent="0.25">
      <c r="C2255"/>
      <c r="D2255"/>
      <c r="E2255"/>
      <c r="F2255"/>
    </row>
    <row r="2256" spans="3:6" x14ac:dyDescent="0.25">
      <c r="C2256"/>
      <c r="D2256"/>
      <c r="E2256"/>
      <c r="F2256"/>
    </row>
    <row r="2257" spans="3:6" x14ac:dyDescent="0.25">
      <c r="C2257"/>
      <c r="D2257"/>
      <c r="E2257"/>
      <c r="F2257"/>
    </row>
    <row r="2258" spans="3:6" x14ac:dyDescent="0.25">
      <c r="C2258"/>
      <c r="D2258"/>
      <c r="E2258"/>
      <c r="F2258"/>
    </row>
    <row r="2259" spans="3:6" x14ac:dyDescent="0.25">
      <c r="C2259"/>
      <c r="D2259"/>
      <c r="E2259"/>
      <c r="F2259"/>
    </row>
    <row r="2260" spans="3:6" x14ac:dyDescent="0.25">
      <c r="C2260"/>
      <c r="D2260"/>
      <c r="E2260"/>
      <c r="F2260"/>
    </row>
    <row r="2261" spans="3:6" x14ac:dyDescent="0.25">
      <c r="C2261"/>
      <c r="D2261"/>
      <c r="E2261"/>
      <c r="F2261"/>
    </row>
    <row r="2262" spans="3:6" x14ac:dyDescent="0.25">
      <c r="C2262"/>
      <c r="D2262"/>
      <c r="E2262"/>
      <c r="F2262"/>
    </row>
    <row r="2263" spans="3:6" x14ac:dyDescent="0.25">
      <c r="C2263"/>
      <c r="D2263"/>
      <c r="E2263"/>
      <c r="F2263"/>
    </row>
    <row r="2264" spans="3:6" x14ac:dyDescent="0.25">
      <c r="C2264"/>
      <c r="D2264"/>
      <c r="E2264"/>
      <c r="F2264"/>
    </row>
    <row r="2265" spans="3:6" x14ac:dyDescent="0.25">
      <c r="C2265"/>
      <c r="D2265"/>
      <c r="E2265"/>
      <c r="F2265"/>
    </row>
    <row r="2266" spans="3:6" x14ac:dyDescent="0.25">
      <c r="C2266"/>
      <c r="D2266"/>
      <c r="E2266"/>
      <c r="F2266"/>
    </row>
    <row r="2267" spans="3:6" x14ac:dyDescent="0.25">
      <c r="C2267"/>
      <c r="D2267"/>
      <c r="E2267"/>
      <c r="F2267"/>
    </row>
    <row r="2268" spans="3:6" x14ac:dyDescent="0.25">
      <c r="C2268"/>
      <c r="D2268"/>
      <c r="E2268"/>
      <c r="F2268"/>
    </row>
    <row r="2269" spans="3:6" x14ac:dyDescent="0.25">
      <c r="C2269"/>
      <c r="D2269"/>
      <c r="E2269"/>
      <c r="F2269"/>
    </row>
    <row r="2270" spans="3:6" x14ac:dyDescent="0.25">
      <c r="C2270"/>
      <c r="D2270"/>
      <c r="E2270"/>
      <c r="F2270"/>
    </row>
    <row r="2271" spans="3:6" x14ac:dyDescent="0.25">
      <c r="C2271"/>
      <c r="D2271"/>
      <c r="E2271"/>
      <c r="F2271"/>
    </row>
    <row r="2272" spans="3:6" x14ac:dyDescent="0.25">
      <c r="C2272"/>
      <c r="D2272"/>
      <c r="E2272"/>
      <c r="F2272"/>
    </row>
    <row r="2273" spans="3:6" x14ac:dyDescent="0.25">
      <c r="C2273"/>
      <c r="D2273"/>
      <c r="E2273"/>
      <c r="F2273"/>
    </row>
    <row r="2274" spans="3:6" x14ac:dyDescent="0.25">
      <c r="C2274"/>
      <c r="D2274"/>
      <c r="E2274"/>
      <c r="F2274"/>
    </row>
    <row r="2275" spans="3:6" x14ac:dyDescent="0.25">
      <c r="C2275"/>
      <c r="D2275"/>
      <c r="E2275"/>
      <c r="F2275"/>
    </row>
    <row r="2276" spans="3:6" x14ac:dyDescent="0.25">
      <c r="C2276"/>
      <c r="D2276"/>
      <c r="E2276"/>
      <c r="F2276"/>
    </row>
    <row r="2277" spans="3:6" x14ac:dyDescent="0.25">
      <c r="C2277"/>
      <c r="D2277"/>
      <c r="E2277"/>
      <c r="F2277"/>
    </row>
    <row r="2278" spans="3:6" x14ac:dyDescent="0.25">
      <c r="C2278"/>
      <c r="D2278"/>
      <c r="E2278"/>
      <c r="F2278"/>
    </row>
    <row r="2279" spans="3:6" x14ac:dyDescent="0.25">
      <c r="C2279"/>
      <c r="D2279"/>
      <c r="E2279"/>
      <c r="F2279"/>
    </row>
    <row r="2280" spans="3:6" x14ac:dyDescent="0.25">
      <c r="C2280"/>
      <c r="D2280"/>
      <c r="E2280"/>
      <c r="F2280"/>
    </row>
    <row r="2281" spans="3:6" x14ac:dyDescent="0.25">
      <c r="C2281"/>
      <c r="D2281"/>
      <c r="E2281"/>
      <c r="F2281"/>
    </row>
    <row r="2282" spans="3:6" x14ac:dyDescent="0.25">
      <c r="C2282"/>
      <c r="D2282"/>
      <c r="E2282"/>
      <c r="F2282"/>
    </row>
    <row r="2283" spans="3:6" x14ac:dyDescent="0.25">
      <c r="C2283"/>
      <c r="D2283"/>
      <c r="E2283"/>
      <c r="F2283"/>
    </row>
    <row r="2284" spans="3:6" x14ac:dyDescent="0.25">
      <c r="C2284"/>
      <c r="D2284"/>
      <c r="E2284"/>
      <c r="F2284"/>
    </row>
    <row r="2285" spans="3:6" x14ac:dyDescent="0.25">
      <c r="C2285"/>
      <c r="D2285"/>
      <c r="E2285"/>
      <c r="F2285"/>
    </row>
    <row r="2286" spans="3:6" x14ac:dyDescent="0.25">
      <c r="C2286"/>
      <c r="D2286"/>
      <c r="E2286"/>
      <c r="F2286"/>
    </row>
    <row r="2287" spans="3:6" x14ac:dyDescent="0.25">
      <c r="C2287"/>
      <c r="D2287"/>
      <c r="E2287"/>
      <c r="F2287"/>
    </row>
    <row r="2288" spans="3:6" x14ac:dyDescent="0.25">
      <c r="C2288"/>
      <c r="D2288"/>
      <c r="E2288"/>
      <c r="F2288"/>
    </row>
    <row r="2289" spans="3:6" x14ac:dyDescent="0.25">
      <c r="C2289"/>
      <c r="D2289"/>
      <c r="E2289"/>
      <c r="F2289"/>
    </row>
    <row r="2290" spans="3:6" x14ac:dyDescent="0.25">
      <c r="C2290"/>
      <c r="D2290"/>
      <c r="E2290"/>
      <c r="F2290"/>
    </row>
    <row r="2291" spans="3:6" x14ac:dyDescent="0.25">
      <c r="C2291"/>
      <c r="D2291"/>
      <c r="E2291"/>
      <c r="F2291"/>
    </row>
    <row r="2292" spans="3:6" x14ac:dyDescent="0.25">
      <c r="C2292"/>
      <c r="D2292"/>
      <c r="E2292"/>
      <c r="F2292"/>
    </row>
    <row r="2293" spans="3:6" x14ac:dyDescent="0.25">
      <c r="C2293"/>
      <c r="D2293"/>
      <c r="E2293"/>
      <c r="F2293"/>
    </row>
    <row r="2294" spans="3:6" x14ac:dyDescent="0.25">
      <c r="C2294"/>
      <c r="D2294"/>
      <c r="E2294"/>
      <c r="F2294"/>
    </row>
    <row r="2295" spans="3:6" x14ac:dyDescent="0.25">
      <c r="C2295"/>
      <c r="D2295"/>
      <c r="E2295"/>
      <c r="F2295"/>
    </row>
    <row r="2296" spans="3:6" x14ac:dyDescent="0.25">
      <c r="C2296"/>
      <c r="D2296"/>
      <c r="E2296"/>
      <c r="F2296"/>
    </row>
    <row r="2297" spans="3:6" x14ac:dyDescent="0.25">
      <c r="C2297"/>
      <c r="D2297"/>
      <c r="E2297"/>
      <c r="F2297"/>
    </row>
    <row r="2298" spans="3:6" x14ac:dyDescent="0.25">
      <c r="C2298"/>
      <c r="D2298"/>
      <c r="E2298"/>
      <c r="F2298"/>
    </row>
    <row r="2299" spans="3:6" x14ac:dyDescent="0.25">
      <c r="C2299"/>
      <c r="D2299"/>
      <c r="E2299"/>
      <c r="F2299"/>
    </row>
    <row r="2300" spans="3:6" x14ac:dyDescent="0.25">
      <c r="C2300"/>
      <c r="D2300"/>
      <c r="E2300"/>
      <c r="F2300"/>
    </row>
    <row r="2301" spans="3:6" x14ac:dyDescent="0.25">
      <c r="C2301"/>
      <c r="D2301"/>
      <c r="E2301"/>
      <c r="F2301"/>
    </row>
    <row r="2302" spans="3:6" x14ac:dyDescent="0.25">
      <c r="C2302"/>
      <c r="D2302"/>
      <c r="E2302"/>
      <c r="F2302"/>
    </row>
    <row r="2303" spans="3:6" x14ac:dyDescent="0.25">
      <c r="C2303"/>
      <c r="D2303"/>
      <c r="E2303"/>
      <c r="F2303"/>
    </row>
    <row r="2304" spans="3:6" x14ac:dyDescent="0.25">
      <c r="C2304"/>
      <c r="D2304"/>
      <c r="E2304"/>
      <c r="F2304"/>
    </row>
    <row r="2305" spans="3:6" x14ac:dyDescent="0.25">
      <c r="C2305"/>
      <c r="D2305"/>
      <c r="E2305"/>
      <c r="F2305"/>
    </row>
    <row r="2306" spans="3:6" x14ac:dyDescent="0.25">
      <c r="C2306"/>
      <c r="D2306"/>
      <c r="E2306"/>
      <c r="F2306"/>
    </row>
    <row r="2307" spans="3:6" x14ac:dyDescent="0.25">
      <c r="C2307"/>
      <c r="D2307"/>
      <c r="E2307"/>
      <c r="F2307"/>
    </row>
    <row r="2308" spans="3:6" x14ac:dyDescent="0.25">
      <c r="C2308"/>
      <c r="D2308"/>
      <c r="E2308"/>
      <c r="F2308"/>
    </row>
    <row r="2309" spans="3:6" x14ac:dyDescent="0.25">
      <c r="C2309"/>
      <c r="D2309"/>
      <c r="E2309"/>
      <c r="F2309"/>
    </row>
    <row r="2310" spans="3:6" x14ac:dyDescent="0.25">
      <c r="C2310"/>
      <c r="D2310"/>
      <c r="E2310"/>
      <c r="F2310"/>
    </row>
    <row r="2311" spans="3:6" x14ac:dyDescent="0.25">
      <c r="C2311"/>
      <c r="D2311"/>
      <c r="E2311"/>
      <c r="F2311"/>
    </row>
    <row r="2312" spans="3:6" x14ac:dyDescent="0.25">
      <c r="C2312"/>
      <c r="D2312"/>
      <c r="E2312"/>
      <c r="F2312"/>
    </row>
    <row r="2313" spans="3:6" x14ac:dyDescent="0.25">
      <c r="C2313"/>
      <c r="D2313"/>
      <c r="E2313"/>
      <c r="F2313"/>
    </row>
    <row r="2314" spans="3:6" x14ac:dyDescent="0.25">
      <c r="C2314"/>
      <c r="D2314"/>
      <c r="E2314"/>
      <c r="F2314"/>
    </row>
    <row r="2315" spans="3:6" x14ac:dyDescent="0.25">
      <c r="C2315"/>
      <c r="D2315"/>
      <c r="E2315"/>
      <c r="F2315"/>
    </row>
    <row r="2316" spans="3:6" x14ac:dyDescent="0.25">
      <c r="C2316"/>
      <c r="D2316"/>
      <c r="E2316"/>
      <c r="F2316"/>
    </row>
    <row r="2317" spans="3:6" x14ac:dyDescent="0.25">
      <c r="C2317"/>
      <c r="D2317"/>
      <c r="E2317"/>
      <c r="F2317"/>
    </row>
    <row r="2318" spans="3:6" x14ac:dyDescent="0.25">
      <c r="C2318"/>
      <c r="D2318"/>
      <c r="E2318"/>
      <c r="F2318"/>
    </row>
    <row r="2319" spans="3:6" x14ac:dyDescent="0.25">
      <c r="C2319"/>
      <c r="D2319"/>
      <c r="E2319"/>
      <c r="F2319"/>
    </row>
    <row r="2320" spans="3:6" x14ac:dyDescent="0.25">
      <c r="C2320"/>
      <c r="D2320"/>
      <c r="E2320"/>
      <c r="F2320"/>
    </row>
    <row r="2321" spans="3:6" x14ac:dyDescent="0.25">
      <c r="C2321"/>
      <c r="D2321"/>
      <c r="E2321"/>
      <c r="F2321"/>
    </row>
    <row r="2322" spans="3:6" x14ac:dyDescent="0.25">
      <c r="C2322"/>
      <c r="D2322"/>
      <c r="E2322"/>
      <c r="F2322"/>
    </row>
    <row r="2323" spans="3:6" x14ac:dyDescent="0.25">
      <c r="C2323"/>
      <c r="D2323"/>
      <c r="E2323"/>
      <c r="F2323"/>
    </row>
    <row r="2324" spans="3:6" x14ac:dyDescent="0.25">
      <c r="C2324"/>
      <c r="D2324"/>
      <c r="E2324"/>
      <c r="F2324"/>
    </row>
    <row r="2325" spans="3:6" x14ac:dyDescent="0.25">
      <c r="C2325"/>
      <c r="D2325"/>
      <c r="E2325"/>
      <c r="F2325"/>
    </row>
    <row r="2326" spans="3:6" x14ac:dyDescent="0.25">
      <c r="C2326"/>
      <c r="D2326"/>
      <c r="E2326"/>
      <c r="F2326"/>
    </row>
    <row r="2327" spans="3:6" x14ac:dyDescent="0.25">
      <c r="C2327"/>
      <c r="D2327"/>
      <c r="E2327"/>
      <c r="F2327"/>
    </row>
    <row r="2328" spans="3:6" x14ac:dyDescent="0.25">
      <c r="C2328"/>
      <c r="D2328"/>
      <c r="E2328"/>
      <c r="F2328"/>
    </row>
    <row r="2329" spans="3:6" x14ac:dyDescent="0.25">
      <c r="C2329"/>
      <c r="D2329"/>
      <c r="E2329"/>
      <c r="F2329"/>
    </row>
    <row r="2330" spans="3:6" x14ac:dyDescent="0.25">
      <c r="C2330"/>
      <c r="D2330"/>
      <c r="E2330"/>
      <c r="F2330"/>
    </row>
    <row r="2331" spans="3:6" x14ac:dyDescent="0.25">
      <c r="C2331"/>
      <c r="D2331"/>
      <c r="E2331"/>
      <c r="F2331"/>
    </row>
    <row r="2332" spans="3:6" x14ac:dyDescent="0.25">
      <c r="C2332"/>
      <c r="D2332"/>
      <c r="E2332"/>
      <c r="F2332"/>
    </row>
    <row r="2333" spans="3:6" x14ac:dyDescent="0.25">
      <c r="C2333"/>
      <c r="D2333"/>
      <c r="E2333"/>
      <c r="F2333"/>
    </row>
    <row r="2334" spans="3:6" x14ac:dyDescent="0.25">
      <c r="C2334"/>
      <c r="D2334"/>
      <c r="E2334"/>
      <c r="F2334"/>
    </row>
    <row r="2335" spans="3:6" x14ac:dyDescent="0.25">
      <c r="C2335"/>
      <c r="D2335"/>
      <c r="E2335"/>
      <c r="F2335"/>
    </row>
    <row r="2336" spans="3:6" x14ac:dyDescent="0.25">
      <c r="C2336"/>
      <c r="D2336"/>
      <c r="E2336"/>
      <c r="F2336"/>
    </row>
    <row r="2337" spans="3:6" x14ac:dyDescent="0.25">
      <c r="C2337"/>
      <c r="D2337"/>
      <c r="E2337"/>
      <c r="F2337"/>
    </row>
    <row r="2338" spans="3:6" x14ac:dyDescent="0.25">
      <c r="C2338"/>
      <c r="D2338"/>
      <c r="E2338"/>
      <c r="F2338"/>
    </row>
    <row r="2339" spans="3:6" x14ac:dyDescent="0.25">
      <c r="C2339"/>
      <c r="D2339"/>
      <c r="E2339"/>
      <c r="F2339"/>
    </row>
    <row r="2340" spans="3:6" x14ac:dyDescent="0.25">
      <c r="C2340"/>
      <c r="D2340"/>
      <c r="E2340"/>
      <c r="F2340"/>
    </row>
    <row r="2341" spans="3:6" x14ac:dyDescent="0.25">
      <c r="C2341"/>
      <c r="D2341"/>
      <c r="E2341"/>
      <c r="F2341"/>
    </row>
    <row r="2342" spans="3:6" x14ac:dyDescent="0.25">
      <c r="C2342"/>
      <c r="D2342"/>
      <c r="E2342"/>
      <c r="F2342"/>
    </row>
    <row r="2343" spans="3:6" x14ac:dyDescent="0.25">
      <c r="C2343"/>
      <c r="D2343"/>
      <c r="E2343"/>
      <c r="F2343"/>
    </row>
    <row r="2344" spans="3:6" x14ac:dyDescent="0.25">
      <c r="C2344"/>
      <c r="D2344"/>
      <c r="E2344"/>
      <c r="F2344"/>
    </row>
    <row r="2345" spans="3:6" x14ac:dyDescent="0.25">
      <c r="C2345"/>
      <c r="D2345"/>
      <c r="E2345"/>
      <c r="F2345"/>
    </row>
    <row r="2346" spans="3:6" x14ac:dyDescent="0.25">
      <c r="C2346"/>
      <c r="D2346"/>
      <c r="E2346"/>
      <c r="F2346"/>
    </row>
    <row r="2347" spans="3:6" x14ac:dyDescent="0.25">
      <c r="C2347"/>
      <c r="D2347"/>
      <c r="E2347"/>
      <c r="F2347"/>
    </row>
    <row r="2348" spans="3:6" x14ac:dyDescent="0.25">
      <c r="C2348"/>
      <c r="D2348"/>
      <c r="E2348"/>
      <c r="F2348"/>
    </row>
    <row r="2349" spans="3:6" x14ac:dyDescent="0.25">
      <c r="C2349"/>
      <c r="D2349"/>
      <c r="E2349"/>
      <c r="F2349"/>
    </row>
    <row r="2350" spans="3:6" x14ac:dyDescent="0.25">
      <c r="C2350"/>
      <c r="D2350"/>
      <c r="E2350"/>
      <c r="F2350"/>
    </row>
    <row r="2351" spans="3:6" x14ac:dyDescent="0.25">
      <c r="C2351"/>
      <c r="D2351"/>
      <c r="E2351"/>
      <c r="F2351"/>
    </row>
    <row r="2352" spans="3:6" x14ac:dyDescent="0.25">
      <c r="C2352"/>
      <c r="D2352"/>
      <c r="E2352"/>
      <c r="F2352"/>
    </row>
    <row r="2353" spans="3:6" x14ac:dyDescent="0.25">
      <c r="C2353"/>
      <c r="D2353"/>
      <c r="E2353"/>
      <c r="F2353"/>
    </row>
    <row r="2354" spans="3:6" x14ac:dyDescent="0.25">
      <c r="C2354"/>
      <c r="D2354"/>
      <c r="E2354"/>
      <c r="F2354"/>
    </row>
    <row r="2355" spans="3:6" x14ac:dyDescent="0.25">
      <c r="C2355"/>
      <c r="D2355"/>
      <c r="E2355"/>
      <c r="F2355"/>
    </row>
    <row r="2356" spans="3:6" x14ac:dyDescent="0.25">
      <c r="C2356"/>
      <c r="D2356"/>
      <c r="E2356"/>
      <c r="F2356"/>
    </row>
    <row r="2357" spans="3:6" x14ac:dyDescent="0.25">
      <c r="C2357"/>
      <c r="D2357"/>
      <c r="E2357"/>
      <c r="F2357"/>
    </row>
    <row r="2358" spans="3:6" x14ac:dyDescent="0.25">
      <c r="C2358"/>
      <c r="D2358"/>
      <c r="E2358"/>
      <c r="F2358"/>
    </row>
    <row r="2359" spans="3:6" x14ac:dyDescent="0.25">
      <c r="C2359"/>
      <c r="D2359"/>
      <c r="E2359"/>
      <c r="F2359"/>
    </row>
    <row r="2360" spans="3:6" x14ac:dyDescent="0.25">
      <c r="C2360"/>
      <c r="D2360"/>
      <c r="E2360"/>
      <c r="F2360"/>
    </row>
    <row r="2361" spans="3:6" x14ac:dyDescent="0.25">
      <c r="C2361"/>
      <c r="D2361"/>
      <c r="E2361"/>
      <c r="F2361"/>
    </row>
    <row r="2362" spans="3:6" x14ac:dyDescent="0.25">
      <c r="C2362"/>
      <c r="D2362"/>
      <c r="E2362"/>
      <c r="F2362"/>
    </row>
    <row r="2363" spans="3:6" x14ac:dyDescent="0.25">
      <c r="C2363"/>
      <c r="D2363"/>
      <c r="E2363"/>
      <c r="F2363"/>
    </row>
    <row r="2364" spans="3:6" x14ac:dyDescent="0.25">
      <c r="C2364"/>
      <c r="D2364"/>
      <c r="E2364"/>
      <c r="F2364"/>
    </row>
    <row r="2365" spans="3:6" x14ac:dyDescent="0.25">
      <c r="C2365"/>
      <c r="D2365"/>
      <c r="E2365"/>
      <c r="F2365"/>
    </row>
    <row r="2366" spans="3:6" x14ac:dyDescent="0.25">
      <c r="C2366"/>
      <c r="D2366"/>
      <c r="E2366"/>
      <c r="F2366"/>
    </row>
    <row r="2367" spans="3:6" x14ac:dyDescent="0.25">
      <c r="C2367"/>
      <c r="D2367"/>
      <c r="E2367"/>
      <c r="F2367"/>
    </row>
    <row r="2368" spans="3:6" x14ac:dyDescent="0.25">
      <c r="C2368"/>
      <c r="D2368"/>
      <c r="E2368"/>
      <c r="F2368"/>
    </row>
    <row r="2369" spans="3:6" x14ac:dyDescent="0.25">
      <c r="C2369"/>
      <c r="D2369"/>
      <c r="E2369"/>
      <c r="F2369"/>
    </row>
    <row r="2370" spans="3:6" x14ac:dyDescent="0.25">
      <c r="C2370"/>
      <c r="D2370"/>
      <c r="E2370"/>
      <c r="F2370"/>
    </row>
    <row r="2371" spans="3:6" x14ac:dyDescent="0.25">
      <c r="C2371"/>
      <c r="D2371"/>
      <c r="E2371"/>
      <c r="F2371"/>
    </row>
    <row r="2372" spans="3:6" x14ac:dyDescent="0.25">
      <c r="C2372"/>
      <c r="D2372"/>
      <c r="E2372"/>
      <c r="F2372"/>
    </row>
    <row r="2373" spans="3:6" x14ac:dyDescent="0.25">
      <c r="C2373"/>
      <c r="D2373"/>
      <c r="E2373"/>
      <c r="F2373"/>
    </row>
    <row r="2374" spans="3:6" x14ac:dyDescent="0.25">
      <c r="C2374"/>
      <c r="D2374"/>
      <c r="E2374"/>
      <c r="F2374"/>
    </row>
    <row r="2375" spans="3:6" x14ac:dyDescent="0.25">
      <c r="C2375"/>
      <c r="D2375"/>
      <c r="E2375"/>
      <c r="F2375"/>
    </row>
    <row r="2376" spans="3:6" x14ac:dyDescent="0.25">
      <c r="C2376"/>
      <c r="D2376"/>
      <c r="E2376"/>
      <c r="F2376"/>
    </row>
    <row r="2377" spans="3:6" x14ac:dyDescent="0.25">
      <c r="C2377"/>
      <c r="D2377"/>
      <c r="E2377"/>
      <c r="F2377"/>
    </row>
    <row r="2378" spans="3:6" x14ac:dyDescent="0.25">
      <c r="C2378"/>
      <c r="D2378"/>
      <c r="E2378"/>
      <c r="F2378"/>
    </row>
    <row r="2379" spans="3:6" x14ac:dyDescent="0.25">
      <c r="C2379"/>
      <c r="D2379"/>
      <c r="E2379"/>
      <c r="F2379"/>
    </row>
    <row r="2380" spans="3:6" x14ac:dyDescent="0.25">
      <c r="C2380"/>
      <c r="D2380"/>
      <c r="E2380"/>
      <c r="F2380"/>
    </row>
    <row r="2381" spans="3:6" x14ac:dyDescent="0.25">
      <c r="C2381"/>
      <c r="D2381"/>
      <c r="E2381"/>
      <c r="F2381"/>
    </row>
    <row r="2382" spans="3:6" x14ac:dyDescent="0.25">
      <c r="C2382"/>
      <c r="D2382"/>
      <c r="E2382"/>
      <c r="F2382"/>
    </row>
    <row r="2383" spans="3:6" x14ac:dyDescent="0.25">
      <c r="C2383"/>
      <c r="D2383"/>
      <c r="E2383"/>
      <c r="F2383"/>
    </row>
    <row r="2384" spans="3:6" x14ac:dyDescent="0.25">
      <c r="C2384"/>
      <c r="D2384"/>
      <c r="E2384"/>
      <c r="F2384"/>
    </row>
    <row r="2385" spans="3:6" x14ac:dyDescent="0.25">
      <c r="C2385"/>
      <c r="D2385"/>
      <c r="E2385"/>
      <c r="F2385"/>
    </row>
    <row r="2386" spans="3:6" x14ac:dyDescent="0.25">
      <c r="C2386"/>
      <c r="D2386"/>
      <c r="E2386"/>
      <c r="F2386"/>
    </row>
    <row r="2387" spans="3:6" x14ac:dyDescent="0.25">
      <c r="C2387"/>
      <c r="D2387"/>
      <c r="E2387"/>
      <c r="F2387"/>
    </row>
    <row r="2388" spans="3:6" x14ac:dyDescent="0.25">
      <c r="C2388"/>
      <c r="D2388"/>
      <c r="E2388"/>
      <c r="F2388"/>
    </row>
    <row r="2389" spans="3:6" x14ac:dyDescent="0.25">
      <c r="C2389"/>
      <c r="D2389"/>
      <c r="E2389"/>
      <c r="F2389"/>
    </row>
    <row r="2390" spans="3:6" x14ac:dyDescent="0.25">
      <c r="C2390"/>
      <c r="D2390"/>
      <c r="E2390"/>
      <c r="F2390"/>
    </row>
    <row r="2391" spans="3:6" x14ac:dyDescent="0.25">
      <c r="C2391"/>
      <c r="D2391"/>
      <c r="E2391"/>
      <c r="F2391"/>
    </row>
    <row r="2392" spans="3:6" x14ac:dyDescent="0.25">
      <c r="C2392"/>
      <c r="D2392"/>
      <c r="E2392"/>
      <c r="F2392"/>
    </row>
    <row r="2393" spans="3:6" x14ac:dyDescent="0.25">
      <c r="C2393"/>
      <c r="D2393"/>
      <c r="E2393"/>
      <c r="F2393"/>
    </row>
    <row r="2394" spans="3:6" x14ac:dyDescent="0.25">
      <c r="C2394"/>
      <c r="D2394"/>
      <c r="E2394"/>
      <c r="F2394"/>
    </row>
    <row r="2395" spans="3:6" x14ac:dyDescent="0.25">
      <c r="C2395"/>
      <c r="D2395"/>
      <c r="E2395"/>
      <c r="F2395"/>
    </row>
    <row r="2396" spans="3:6" x14ac:dyDescent="0.25">
      <c r="C2396"/>
      <c r="D2396"/>
      <c r="E2396"/>
      <c r="F2396"/>
    </row>
    <row r="2397" spans="3:6" x14ac:dyDescent="0.25">
      <c r="C2397"/>
      <c r="D2397"/>
      <c r="E2397"/>
      <c r="F2397"/>
    </row>
    <row r="2398" spans="3:6" x14ac:dyDescent="0.25">
      <c r="C2398"/>
      <c r="D2398"/>
      <c r="E2398"/>
      <c r="F2398"/>
    </row>
    <row r="2399" spans="3:6" x14ac:dyDescent="0.25">
      <c r="C2399"/>
      <c r="D2399"/>
      <c r="E2399"/>
      <c r="F2399"/>
    </row>
    <row r="2400" spans="3:6" x14ac:dyDescent="0.25">
      <c r="C2400"/>
      <c r="D2400"/>
      <c r="E2400"/>
      <c r="F2400"/>
    </row>
    <row r="2401" spans="3:6" x14ac:dyDescent="0.25">
      <c r="C2401"/>
      <c r="D2401"/>
      <c r="E2401"/>
      <c r="F2401"/>
    </row>
    <row r="2402" spans="3:6" x14ac:dyDescent="0.25">
      <c r="C2402"/>
      <c r="D2402"/>
      <c r="E2402"/>
      <c r="F2402"/>
    </row>
    <row r="2403" spans="3:6" x14ac:dyDescent="0.25">
      <c r="C2403"/>
      <c r="D2403"/>
      <c r="E2403"/>
      <c r="F2403"/>
    </row>
    <row r="2404" spans="3:6" x14ac:dyDescent="0.25">
      <c r="C2404"/>
      <c r="D2404"/>
      <c r="E2404"/>
      <c r="F2404"/>
    </row>
    <row r="2405" spans="3:6" x14ac:dyDescent="0.25">
      <c r="C2405"/>
      <c r="D2405"/>
      <c r="E2405"/>
      <c r="F2405"/>
    </row>
    <row r="2406" spans="3:6" x14ac:dyDescent="0.25">
      <c r="C2406"/>
      <c r="D2406"/>
      <c r="E2406"/>
      <c r="F2406"/>
    </row>
    <row r="2407" spans="3:6" x14ac:dyDescent="0.25">
      <c r="C2407"/>
      <c r="D2407"/>
      <c r="E2407"/>
      <c r="F2407"/>
    </row>
    <row r="2408" spans="3:6" x14ac:dyDescent="0.25">
      <c r="C2408"/>
      <c r="D2408"/>
      <c r="E2408"/>
      <c r="F2408"/>
    </row>
    <row r="2409" spans="3:6" x14ac:dyDescent="0.25">
      <c r="C2409"/>
      <c r="D2409"/>
      <c r="E2409"/>
      <c r="F2409"/>
    </row>
    <row r="2410" spans="3:6" x14ac:dyDescent="0.25">
      <c r="C2410"/>
      <c r="D2410"/>
      <c r="E2410"/>
      <c r="F2410"/>
    </row>
    <row r="2411" spans="3:6" x14ac:dyDescent="0.25">
      <c r="C2411"/>
      <c r="D2411"/>
      <c r="E2411"/>
      <c r="F2411"/>
    </row>
    <row r="2412" spans="3:6" x14ac:dyDescent="0.25">
      <c r="C2412"/>
      <c r="D2412"/>
      <c r="E2412"/>
      <c r="F2412"/>
    </row>
    <row r="2413" spans="3:6" x14ac:dyDescent="0.25">
      <c r="C2413"/>
      <c r="D2413"/>
      <c r="E2413"/>
      <c r="F2413"/>
    </row>
    <row r="2414" spans="3:6" x14ac:dyDescent="0.25">
      <c r="C2414"/>
      <c r="D2414"/>
      <c r="E2414"/>
      <c r="F2414"/>
    </row>
    <row r="2415" spans="3:6" x14ac:dyDescent="0.25">
      <c r="C2415"/>
      <c r="D2415"/>
      <c r="E2415"/>
      <c r="F2415"/>
    </row>
    <row r="2416" spans="3:6" x14ac:dyDescent="0.25">
      <c r="C2416"/>
      <c r="D2416"/>
      <c r="E2416"/>
      <c r="F2416"/>
    </row>
    <row r="2417" spans="3:6" x14ac:dyDescent="0.25">
      <c r="C2417"/>
      <c r="D2417"/>
      <c r="E2417"/>
      <c r="F2417"/>
    </row>
    <row r="2418" spans="3:6" x14ac:dyDescent="0.25">
      <c r="C2418"/>
      <c r="D2418"/>
      <c r="E2418"/>
      <c r="F2418"/>
    </row>
    <row r="2419" spans="3:6" x14ac:dyDescent="0.25">
      <c r="C2419"/>
      <c r="D2419"/>
      <c r="E2419"/>
      <c r="F2419"/>
    </row>
    <row r="2420" spans="3:6" x14ac:dyDescent="0.25">
      <c r="C2420"/>
      <c r="D2420"/>
      <c r="E2420"/>
      <c r="F2420"/>
    </row>
    <row r="2421" spans="3:6" x14ac:dyDescent="0.25">
      <c r="C2421"/>
      <c r="D2421"/>
      <c r="E2421"/>
      <c r="F2421"/>
    </row>
    <row r="2422" spans="3:6" x14ac:dyDescent="0.25">
      <c r="C2422"/>
      <c r="D2422"/>
      <c r="E2422"/>
      <c r="F2422"/>
    </row>
    <row r="2423" spans="3:6" x14ac:dyDescent="0.25">
      <c r="C2423"/>
      <c r="D2423"/>
      <c r="E2423"/>
      <c r="F2423"/>
    </row>
    <row r="2424" spans="3:6" x14ac:dyDescent="0.25">
      <c r="C2424"/>
      <c r="D2424"/>
      <c r="E2424"/>
      <c r="F2424"/>
    </row>
    <row r="2425" spans="3:6" x14ac:dyDescent="0.25">
      <c r="C2425"/>
      <c r="D2425"/>
      <c r="E2425"/>
      <c r="F2425"/>
    </row>
    <row r="2426" spans="3:6" x14ac:dyDescent="0.25">
      <c r="C2426"/>
      <c r="D2426"/>
      <c r="E2426"/>
      <c r="F2426"/>
    </row>
    <row r="2427" spans="3:6" x14ac:dyDescent="0.25">
      <c r="C2427"/>
      <c r="D2427"/>
      <c r="E2427"/>
      <c r="F2427"/>
    </row>
    <row r="2428" spans="3:6" x14ac:dyDescent="0.25">
      <c r="C2428"/>
      <c r="D2428"/>
      <c r="E2428"/>
      <c r="F2428"/>
    </row>
    <row r="2429" spans="3:6" x14ac:dyDescent="0.25">
      <c r="C2429"/>
      <c r="D2429"/>
      <c r="E2429"/>
      <c r="F2429"/>
    </row>
    <row r="2430" spans="3:6" x14ac:dyDescent="0.25">
      <c r="C2430"/>
      <c r="D2430"/>
      <c r="E2430"/>
      <c r="F2430"/>
    </row>
    <row r="2431" spans="3:6" x14ac:dyDescent="0.25">
      <c r="C2431"/>
      <c r="D2431"/>
      <c r="E2431"/>
      <c r="F2431"/>
    </row>
    <row r="2432" spans="3:6" x14ac:dyDescent="0.25">
      <c r="C2432"/>
      <c r="D2432"/>
      <c r="E2432"/>
      <c r="F2432"/>
    </row>
    <row r="2433" spans="3:6" x14ac:dyDescent="0.25">
      <c r="C2433"/>
      <c r="D2433"/>
      <c r="E2433"/>
      <c r="F2433"/>
    </row>
    <row r="2434" spans="3:6" x14ac:dyDescent="0.25">
      <c r="C2434"/>
      <c r="D2434"/>
      <c r="E2434"/>
      <c r="F2434"/>
    </row>
    <row r="2435" spans="3:6" x14ac:dyDescent="0.25">
      <c r="C2435"/>
      <c r="D2435"/>
      <c r="E2435"/>
      <c r="F2435"/>
    </row>
    <row r="2436" spans="3:6" x14ac:dyDescent="0.25">
      <c r="C2436"/>
      <c r="D2436"/>
      <c r="E2436"/>
      <c r="F2436"/>
    </row>
    <row r="2437" spans="3:6" x14ac:dyDescent="0.25">
      <c r="C2437"/>
      <c r="D2437"/>
      <c r="E2437"/>
      <c r="F2437"/>
    </row>
    <row r="2438" spans="3:6" x14ac:dyDescent="0.25">
      <c r="C2438"/>
      <c r="D2438"/>
      <c r="E2438"/>
      <c r="F2438"/>
    </row>
    <row r="2439" spans="3:6" x14ac:dyDescent="0.25">
      <c r="C2439"/>
      <c r="D2439"/>
      <c r="E2439"/>
      <c r="F2439"/>
    </row>
    <row r="2440" spans="3:6" x14ac:dyDescent="0.25">
      <c r="C2440"/>
      <c r="D2440"/>
      <c r="E2440"/>
      <c r="F2440"/>
    </row>
    <row r="2441" spans="3:6" x14ac:dyDescent="0.25">
      <c r="C2441"/>
      <c r="D2441"/>
      <c r="E2441"/>
      <c r="F2441"/>
    </row>
    <row r="2442" spans="3:6" x14ac:dyDescent="0.25">
      <c r="C2442"/>
      <c r="D2442"/>
      <c r="E2442"/>
      <c r="F2442"/>
    </row>
    <row r="2443" spans="3:6" x14ac:dyDescent="0.25">
      <c r="C2443"/>
      <c r="D2443"/>
      <c r="E2443"/>
      <c r="F2443"/>
    </row>
    <row r="2444" spans="3:6" x14ac:dyDescent="0.25">
      <c r="C2444"/>
      <c r="D2444"/>
      <c r="E2444"/>
      <c r="F2444"/>
    </row>
    <row r="2445" spans="3:6" x14ac:dyDescent="0.25">
      <c r="C2445"/>
      <c r="D2445"/>
      <c r="E2445"/>
      <c r="F2445"/>
    </row>
    <row r="2446" spans="3:6" x14ac:dyDescent="0.25">
      <c r="C2446"/>
      <c r="D2446"/>
      <c r="E2446"/>
      <c r="F2446"/>
    </row>
    <row r="2447" spans="3:6" x14ac:dyDescent="0.25">
      <c r="C2447"/>
      <c r="D2447"/>
      <c r="E2447"/>
      <c r="F2447"/>
    </row>
    <row r="2448" spans="3:6" x14ac:dyDescent="0.25">
      <c r="C2448"/>
      <c r="D2448"/>
      <c r="E2448"/>
      <c r="F2448"/>
    </row>
    <row r="2449" spans="3:6" x14ac:dyDescent="0.25">
      <c r="C2449"/>
      <c r="D2449"/>
      <c r="E2449"/>
      <c r="F2449"/>
    </row>
    <row r="2450" spans="3:6" x14ac:dyDescent="0.25">
      <c r="C2450"/>
      <c r="D2450"/>
      <c r="E2450"/>
      <c r="F2450"/>
    </row>
    <row r="2451" spans="3:6" x14ac:dyDescent="0.25">
      <c r="C2451"/>
      <c r="D2451"/>
      <c r="E2451"/>
      <c r="F2451"/>
    </row>
    <row r="2452" spans="3:6" x14ac:dyDescent="0.25">
      <c r="C2452"/>
      <c r="D2452"/>
      <c r="E2452"/>
      <c r="F2452"/>
    </row>
    <row r="2453" spans="3:6" x14ac:dyDescent="0.25">
      <c r="C2453"/>
      <c r="D2453"/>
      <c r="E2453"/>
      <c r="F2453"/>
    </row>
    <row r="2454" spans="3:6" x14ac:dyDescent="0.25">
      <c r="C2454"/>
      <c r="D2454"/>
      <c r="E2454"/>
      <c r="F2454"/>
    </row>
    <row r="2455" spans="3:6" x14ac:dyDescent="0.25">
      <c r="C2455"/>
      <c r="D2455"/>
      <c r="E2455"/>
      <c r="F2455"/>
    </row>
    <row r="2456" spans="3:6" x14ac:dyDescent="0.25">
      <c r="C2456"/>
      <c r="D2456"/>
      <c r="E2456"/>
      <c r="F2456"/>
    </row>
    <row r="2457" spans="3:6" x14ac:dyDescent="0.25">
      <c r="C2457"/>
      <c r="D2457"/>
      <c r="E2457"/>
      <c r="F2457"/>
    </row>
    <row r="2458" spans="3:6" x14ac:dyDescent="0.25">
      <c r="C2458"/>
      <c r="D2458"/>
      <c r="E2458"/>
      <c r="F2458"/>
    </row>
    <row r="2459" spans="3:6" x14ac:dyDescent="0.25">
      <c r="C2459"/>
      <c r="D2459"/>
      <c r="E2459"/>
      <c r="F2459"/>
    </row>
    <row r="2460" spans="3:6" x14ac:dyDescent="0.25">
      <c r="C2460"/>
      <c r="D2460"/>
      <c r="E2460"/>
      <c r="F2460"/>
    </row>
    <row r="2461" spans="3:6" x14ac:dyDescent="0.25">
      <c r="C2461"/>
      <c r="D2461"/>
      <c r="E2461"/>
      <c r="F2461"/>
    </row>
    <row r="2462" spans="3:6" x14ac:dyDescent="0.25">
      <c r="C2462"/>
      <c r="D2462"/>
      <c r="E2462"/>
      <c r="F2462"/>
    </row>
    <row r="2463" spans="3:6" x14ac:dyDescent="0.25">
      <c r="C2463"/>
      <c r="D2463"/>
      <c r="E2463"/>
      <c r="F2463"/>
    </row>
    <row r="2464" spans="3:6" x14ac:dyDescent="0.25">
      <c r="C2464"/>
      <c r="D2464"/>
      <c r="E2464"/>
      <c r="F2464"/>
    </row>
    <row r="2465" spans="3:6" x14ac:dyDescent="0.25">
      <c r="C2465"/>
      <c r="D2465"/>
      <c r="E2465"/>
      <c r="F2465"/>
    </row>
    <row r="2466" spans="3:6" x14ac:dyDescent="0.25">
      <c r="C2466"/>
      <c r="D2466"/>
      <c r="E2466"/>
      <c r="F2466"/>
    </row>
    <row r="2467" spans="3:6" x14ac:dyDescent="0.25">
      <c r="C2467"/>
      <c r="D2467"/>
      <c r="E2467"/>
      <c r="F2467"/>
    </row>
    <row r="2468" spans="3:6" x14ac:dyDescent="0.25">
      <c r="C2468"/>
      <c r="D2468"/>
      <c r="E2468"/>
      <c r="F2468"/>
    </row>
    <row r="2469" spans="3:6" x14ac:dyDescent="0.25">
      <c r="C2469"/>
      <c r="D2469"/>
      <c r="E2469"/>
      <c r="F2469"/>
    </row>
    <row r="2470" spans="3:6" x14ac:dyDescent="0.25">
      <c r="C2470"/>
      <c r="D2470"/>
      <c r="E2470"/>
      <c r="F2470"/>
    </row>
    <row r="2471" spans="3:6" x14ac:dyDescent="0.25">
      <c r="C2471"/>
      <c r="D2471"/>
      <c r="E2471"/>
      <c r="F2471"/>
    </row>
    <row r="2472" spans="3:6" x14ac:dyDescent="0.25">
      <c r="C2472"/>
      <c r="D2472"/>
      <c r="E2472"/>
      <c r="F2472"/>
    </row>
    <row r="2473" spans="3:6" x14ac:dyDescent="0.25">
      <c r="C2473"/>
      <c r="D2473"/>
      <c r="E2473"/>
      <c r="F2473"/>
    </row>
    <row r="2474" spans="3:6" x14ac:dyDescent="0.25">
      <c r="C2474"/>
      <c r="D2474"/>
      <c r="E2474"/>
      <c r="F2474"/>
    </row>
    <row r="2475" spans="3:6" x14ac:dyDescent="0.25">
      <c r="C2475"/>
      <c r="D2475"/>
      <c r="E2475"/>
      <c r="F2475"/>
    </row>
    <row r="2476" spans="3:6" x14ac:dyDescent="0.25">
      <c r="C2476"/>
      <c r="D2476"/>
      <c r="E2476"/>
      <c r="F2476"/>
    </row>
    <row r="2477" spans="3:6" x14ac:dyDescent="0.25">
      <c r="C2477"/>
      <c r="D2477"/>
      <c r="E2477"/>
      <c r="F2477"/>
    </row>
    <row r="2478" spans="3:6" x14ac:dyDescent="0.25">
      <c r="C2478"/>
      <c r="D2478"/>
      <c r="E2478"/>
      <c r="F2478"/>
    </row>
    <row r="2479" spans="3:6" x14ac:dyDescent="0.25">
      <c r="C2479"/>
      <c r="D2479"/>
      <c r="E2479"/>
      <c r="F2479"/>
    </row>
    <row r="2480" spans="3:6" x14ac:dyDescent="0.25">
      <c r="C2480"/>
      <c r="D2480"/>
      <c r="E2480"/>
      <c r="F2480"/>
    </row>
    <row r="2481" spans="3:6" x14ac:dyDescent="0.25">
      <c r="C2481"/>
      <c r="D2481"/>
      <c r="E2481"/>
      <c r="F2481"/>
    </row>
    <row r="2482" spans="3:6" x14ac:dyDescent="0.25">
      <c r="C2482"/>
      <c r="D2482"/>
      <c r="E2482"/>
      <c r="F2482"/>
    </row>
    <row r="2483" spans="3:6" x14ac:dyDescent="0.25">
      <c r="C2483"/>
      <c r="D2483"/>
      <c r="E2483"/>
      <c r="F2483"/>
    </row>
    <row r="2484" spans="3:6" x14ac:dyDescent="0.25">
      <c r="C2484"/>
      <c r="D2484"/>
      <c r="E2484"/>
      <c r="F2484"/>
    </row>
    <row r="2485" spans="3:6" x14ac:dyDescent="0.25">
      <c r="C2485"/>
      <c r="D2485"/>
      <c r="E2485"/>
      <c r="F2485"/>
    </row>
    <row r="2486" spans="3:6" x14ac:dyDescent="0.25">
      <c r="C2486"/>
      <c r="D2486"/>
      <c r="E2486"/>
      <c r="F2486"/>
    </row>
    <row r="2487" spans="3:6" x14ac:dyDescent="0.25">
      <c r="C2487"/>
      <c r="D2487"/>
      <c r="E2487"/>
      <c r="F2487"/>
    </row>
    <row r="2488" spans="3:6" x14ac:dyDescent="0.25">
      <c r="C2488"/>
      <c r="D2488"/>
      <c r="E2488"/>
      <c r="F2488"/>
    </row>
    <row r="2489" spans="3:6" x14ac:dyDescent="0.25">
      <c r="C2489"/>
      <c r="D2489"/>
      <c r="E2489"/>
      <c r="F2489"/>
    </row>
    <row r="2490" spans="3:6" x14ac:dyDescent="0.25">
      <c r="C2490"/>
      <c r="D2490"/>
      <c r="E2490"/>
      <c r="F2490"/>
    </row>
    <row r="2491" spans="3:6" x14ac:dyDescent="0.25">
      <c r="C2491"/>
      <c r="D2491"/>
      <c r="E2491"/>
      <c r="F2491"/>
    </row>
    <row r="2492" spans="3:6" x14ac:dyDescent="0.25">
      <c r="C2492"/>
      <c r="D2492"/>
      <c r="E2492"/>
      <c r="F2492"/>
    </row>
    <row r="2493" spans="3:6" x14ac:dyDescent="0.25">
      <c r="C2493"/>
      <c r="D2493"/>
      <c r="E2493"/>
      <c r="F2493"/>
    </row>
    <row r="2494" spans="3:6" x14ac:dyDescent="0.25">
      <c r="C2494"/>
      <c r="D2494"/>
      <c r="E2494"/>
      <c r="F2494"/>
    </row>
    <row r="2495" spans="3:6" x14ac:dyDescent="0.25">
      <c r="C2495"/>
      <c r="D2495"/>
      <c r="E2495"/>
      <c r="F2495"/>
    </row>
    <row r="2496" spans="3:6" x14ac:dyDescent="0.25">
      <c r="C2496"/>
      <c r="D2496"/>
      <c r="E2496"/>
      <c r="F2496"/>
    </row>
    <row r="2497" spans="3:6" x14ac:dyDescent="0.25">
      <c r="C2497"/>
      <c r="D2497"/>
      <c r="E2497"/>
      <c r="F2497"/>
    </row>
    <row r="2498" spans="3:6" x14ac:dyDescent="0.25">
      <c r="C2498"/>
      <c r="D2498"/>
      <c r="E2498"/>
      <c r="F2498"/>
    </row>
    <row r="2499" spans="3:6" x14ac:dyDescent="0.25">
      <c r="C2499"/>
      <c r="D2499"/>
      <c r="E2499"/>
      <c r="F2499"/>
    </row>
    <row r="2500" spans="3:6" x14ac:dyDescent="0.25">
      <c r="C2500"/>
      <c r="D2500"/>
      <c r="E2500"/>
      <c r="F2500"/>
    </row>
    <row r="2501" spans="3:6" x14ac:dyDescent="0.25">
      <c r="C2501"/>
      <c r="D2501"/>
      <c r="E2501"/>
      <c r="F2501"/>
    </row>
    <row r="2502" spans="3:6" x14ac:dyDescent="0.25">
      <c r="C2502"/>
      <c r="D2502"/>
      <c r="E2502"/>
      <c r="F2502"/>
    </row>
    <row r="2503" spans="3:6" x14ac:dyDescent="0.25">
      <c r="C2503"/>
      <c r="D2503"/>
      <c r="E2503"/>
      <c r="F2503"/>
    </row>
    <row r="2504" spans="3:6" x14ac:dyDescent="0.25">
      <c r="C2504"/>
      <c r="D2504"/>
      <c r="E2504"/>
      <c r="F2504"/>
    </row>
    <row r="2505" spans="3:6" x14ac:dyDescent="0.25">
      <c r="C2505"/>
      <c r="D2505"/>
      <c r="E2505"/>
      <c r="F2505"/>
    </row>
    <row r="2506" spans="3:6" x14ac:dyDescent="0.25">
      <c r="C2506"/>
      <c r="D2506"/>
      <c r="E2506"/>
      <c r="F2506"/>
    </row>
    <row r="2507" spans="3:6" x14ac:dyDescent="0.25">
      <c r="C2507"/>
      <c r="D2507"/>
      <c r="E2507"/>
      <c r="F2507"/>
    </row>
    <row r="2508" spans="3:6" x14ac:dyDescent="0.25">
      <c r="C2508"/>
      <c r="D2508"/>
      <c r="E2508"/>
      <c r="F2508"/>
    </row>
    <row r="2509" spans="3:6" x14ac:dyDescent="0.25">
      <c r="C2509"/>
      <c r="D2509"/>
      <c r="E2509"/>
      <c r="F2509"/>
    </row>
    <row r="2510" spans="3:6" x14ac:dyDescent="0.25">
      <c r="C2510"/>
      <c r="D2510"/>
      <c r="E2510"/>
      <c r="F2510"/>
    </row>
    <row r="2511" spans="3:6" x14ac:dyDescent="0.25">
      <c r="C2511"/>
      <c r="D2511"/>
      <c r="E2511"/>
      <c r="F2511"/>
    </row>
    <row r="2512" spans="3:6" x14ac:dyDescent="0.25">
      <c r="C2512"/>
      <c r="D2512"/>
      <c r="E2512"/>
      <c r="F2512"/>
    </row>
    <row r="2513" spans="3:6" x14ac:dyDescent="0.25">
      <c r="C2513"/>
      <c r="D2513"/>
      <c r="E2513"/>
      <c r="F2513"/>
    </row>
    <row r="2514" spans="3:6" x14ac:dyDescent="0.25">
      <c r="C2514"/>
      <c r="D2514"/>
      <c r="E2514"/>
      <c r="F2514"/>
    </row>
    <row r="2515" spans="3:6" x14ac:dyDescent="0.25">
      <c r="C2515"/>
      <c r="D2515"/>
      <c r="E2515"/>
      <c r="F2515"/>
    </row>
    <row r="2516" spans="3:6" x14ac:dyDescent="0.25">
      <c r="C2516"/>
      <c r="D2516"/>
      <c r="E2516"/>
      <c r="F2516"/>
    </row>
    <row r="2517" spans="3:6" x14ac:dyDescent="0.25">
      <c r="C2517"/>
      <c r="D2517"/>
      <c r="E2517"/>
      <c r="F2517"/>
    </row>
    <row r="2518" spans="3:6" x14ac:dyDescent="0.25">
      <c r="C2518"/>
      <c r="D2518"/>
      <c r="E2518"/>
      <c r="F2518"/>
    </row>
    <row r="2519" spans="3:6" x14ac:dyDescent="0.25">
      <c r="C2519"/>
      <c r="D2519"/>
      <c r="E2519"/>
      <c r="F2519"/>
    </row>
    <row r="2520" spans="3:6" x14ac:dyDescent="0.25">
      <c r="C2520"/>
      <c r="D2520"/>
      <c r="E2520"/>
      <c r="F2520"/>
    </row>
    <row r="2521" spans="3:6" x14ac:dyDescent="0.25">
      <c r="C2521"/>
      <c r="D2521"/>
      <c r="E2521"/>
      <c r="F2521"/>
    </row>
    <row r="2522" spans="3:6" x14ac:dyDescent="0.25">
      <c r="C2522"/>
      <c r="D2522"/>
      <c r="E2522"/>
      <c r="F2522"/>
    </row>
    <row r="2523" spans="3:6" x14ac:dyDescent="0.25">
      <c r="C2523"/>
      <c r="D2523"/>
      <c r="E2523"/>
      <c r="F2523"/>
    </row>
    <row r="2524" spans="3:6" x14ac:dyDescent="0.25">
      <c r="C2524"/>
      <c r="D2524"/>
      <c r="E2524"/>
      <c r="F2524"/>
    </row>
    <row r="2525" spans="3:6" x14ac:dyDescent="0.25">
      <c r="C2525"/>
      <c r="D2525"/>
      <c r="E2525"/>
      <c r="F2525"/>
    </row>
    <row r="2526" spans="3:6" x14ac:dyDescent="0.25">
      <c r="C2526"/>
      <c r="D2526"/>
      <c r="E2526"/>
      <c r="F2526"/>
    </row>
    <row r="2527" spans="3:6" x14ac:dyDescent="0.25">
      <c r="C2527"/>
      <c r="D2527"/>
      <c r="E2527"/>
      <c r="F2527"/>
    </row>
    <row r="2528" spans="3:6" x14ac:dyDescent="0.25">
      <c r="C2528"/>
      <c r="D2528"/>
      <c r="E2528"/>
      <c r="F2528"/>
    </row>
    <row r="2529" spans="3:6" x14ac:dyDescent="0.25">
      <c r="C2529"/>
      <c r="D2529"/>
      <c r="E2529"/>
      <c r="F2529"/>
    </row>
    <row r="2530" spans="3:6" x14ac:dyDescent="0.25">
      <c r="C2530"/>
      <c r="D2530"/>
      <c r="E2530"/>
      <c r="F2530"/>
    </row>
    <row r="2531" spans="3:6" x14ac:dyDescent="0.25">
      <c r="C2531"/>
      <c r="D2531"/>
      <c r="E2531"/>
      <c r="F2531"/>
    </row>
    <row r="2532" spans="3:6" x14ac:dyDescent="0.25">
      <c r="C2532"/>
      <c r="D2532"/>
      <c r="E2532"/>
      <c r="F2532"/>
    </row>
    <row r="2533" spans="3:6" x14ac:dyDescent="0.25">
      <c r="C2533"/>
      <c r="D2533"/>
      <c r="E2533"/>
      <c r="F2533"/>
    </row>
    <row r="2534" spans="3:6" x14ac:dyDescent="0.25">
      <c r="C2534"/>
      <c r="D2534"/>
      <c r="E2534"/>
      <c r="F2534"/>
    </row>
    <row r="2535" spans="3:6" x14ac:dyDescent="0.25">
      <c r="C2535"/>
      <c r="D2535"/>
      <c r="E2535"/>
      <c r="F2535"/>
    </row>
    <row r="2536" spans="3:6" x14ac:dyDescent="0.25">
      <c r="C2536"/>
      <c r="D2536"/>
      <c r="E2536"/>
      <c r="F2536"/>
    </row>
    <row r="2537" spans="3:6" x14ac:dyDescent="0.25">
      <c r="C2537"/>
      <c r="D2537"/>
      <c r="E2537"/>
      <c r="F2537"/>
    </row>
    <row r="2538" spans="3:6" x14ac:dyDescent="0.25">
      <c r="C2538"/>
      <c r="D2538"/>
      <c r="E2538"/>
      <c r="F2538"/>
    </row>
    <row r="2539" spans="3:6" x14ac:dyDescent="0.25">
      <c r="C2539"/>
      <c r="D2539"/>
      <c r="E2539"/>
      <c r="F2539"/>
    </row>
    <row r="2540" spans="3:6" x14ac:dyDescent="0.25">
      <c r="C2540"/>
      <c r="D2540"/>
      <c r="E2540"/>
      <c r="F2540"/>
    </row>
    <row r="2541" spans="3:6" x14ac:dyDescent="0.25">
      <c r="C2541"/>
      <c r="D2541"/>
      <c r="E2541"/>
      <c r="F2541"/>
    </row>
    <row r="2542" spans="3:6" x14ac:dyDescent="0.25">
      <c r="C2542"/>
      <c r="D2542"/>
      <c r="E2542"/>
      <c r="F2542"/>
    </row>
    <row r="2543" spans="3:6" x14ac:dyDescent="0.25">
      <c r="C2543"/>
      <c r="D2543"/>
      <c r="E2543"/>
      <c r="F2543"/>
    </row>
    <row r="2544" spans="3:6" x14ac:dyDescent="0.25">
      <c r="C2544"/>
      <c r="D2544"/>
      <c r="E2544"/>
      <c r="F2544"/>
    </row>
    <row r="2545" spans="3:6" x14ac:dyDescent="0.25">
      <c r="C2545"/>
      <c r="D2545"/>
      <c r="E2545"/>
      <c r="F2545"/>
    </row>
    <row r="2546" spans="3:6" x14ac:dyDescent="0.25">
      <c r="C2546"/>
      <c r="D2546"/>
      <c r="E2546"/>
      <c r="F2546"/>
    </row>
    <row r="2547" spans="3:6" x14ac:dyDescent="0.25">
      <c r="C2547"/>
      <c r="D2547"/>
      <c r="E2547"/>
      <c r="F2547"/>
    </row>
    <row r="2548" spans="3:6" x14ac:dyDescent="0.25">
      <c r="C2548"/>
      <c r="D2548"/>
      <c r="E2548"/>
      <c r="F2548"/>
    </row>
    <row r="2549" spans="3:6" x14ac:dyDescent="0.25">
      <c r="C2549"/>
      <c r="D2549"/>
      <c r="E2549"/>
      <c r="F2549"/>
    </row>
    <row r="2550" spans="3:6" x14ac:dyDescent="0.25">
      <c r="C2550"/>
      <c r="D2550"/>
      <c r="E2550"/>
      <c r="F2550"/>
    </row>
    <row r="2551" spans="3:6" x14ac:dyDescent="0.25">
      <c r="C2551"/>
      <c r="D2551"/>
      <c r="E2551"/>
      <c r="F2551"/>
    </row>
    <row r="2552" spans="3:6" x14ac:dyDescent="0.25">
      <c r="C2552"/>
      <c r="D2552"/>
      <c r="E2552"/>
      <c r="F2552"/>
    </row>
    <row r="2553" spans="3:6" x14ac:dyDescent="0.25">
      <c r="C2553"/>
      <c r="D2553"/>
      <c r="E2553"/>
      <c r="F2553"/>
    </row>
    <row r="2554" spans="3:6" x14ac:dyDescent="0.25">
      <c r="C2554"/>
      <c r="D2554"/>
      <c r="E2554"/>
      <c r="F2554"/>
    </row>
    <row r="2555" spans="3:6" x14ac:dyDescent="0.25">
      <c r="C2555"/>
      <c r="D2555"/>
      <c r="E2555"/>
      <c r="F2555"/>
    </row>
    <row r="2556" spans="3:6" x14ac:dyDescent="0.25">
      <c r="C2556"/>
      <c r="D2556"/>
      <c r="E2556"/>
      <c r="F2556"/>
    </row>
    <row r="2557" spans="3:6" x14ac:dyDescent="0.25">
      <c r="C2557"/>
      <c r="D2557"/>
      <c r="E2557"/>
      <c r="F2557"/>
    </row>
    <row r="2558" spans="3:6" x14ac:dyDescent="0.25">
      <c r="C2558"/>
      <c r="D2558"/>
      <c r="E2558"/>
      <c r="F2558"/>
    </row>
    <row r="2559" spans="3:6" x14ac:dyDescent="0.25">
      <c r="C2559"/>
      <c r="D2559"/>
      <c r="E2559"/>
      <c r="F2559"/>
    </row>
    <row r="2560" spans="3:6" x14ac:dyDescent="0.25">
      <c r="C2560"/>
      <c r="D2560"/>
      <c r="E2560"/>
      <c r="F2560"/>
    </row>
    <row r="2561" spans="3:6" x14ac:dyDescent="0.25">
      <c r="C2561"/>
      <c r="D2561"/>
      <c r="E2561"/>
      <c r="F2561"/>
    </row>
    <row r="2562" spans="3:6" x14ac:dyDescent="0.25">
      <c r="C2562"/>
      <c r="D2562"/>
      <c r="E2562"/>
      <c r="F2562"/>
    </row>
    <row r="2563" spans="3:6" x14ac:dyDescent="0.25">
      <c r="C2563"/>
      <c r="D2563"/>
      <c r="E2563"/>
      <c r="F2563"/>
    </row>
    <row r="2564" spans="3:6" x14ac:dyDescent="0.25">
      <c r="C2564"/>
      <c r="D2564"/>
      <c r="E2564"/>
      <c r="F2564"/>
    </row>
    <row r="2565" spans="3:6" x14ac:dyDescent="0.25">
      <c r="C2565"/>
      <c r="D2565"/>
      <c r="E2565"/>
      <c r="F2565"/>
    </row>
    <row r="2566" spans="3:6" x14ac:dyDescent="0.25">
      <c r="C2566"/>
      <c r="D2566"/>
      <c r="E2566"/>
      <c r="F2566"/>
    </row>
    <row r="2567" spans="3:6" x14ac:dyDescent="0.25">
      <c r="C2567"/>
      <c r="D2567"/>
      <c r="E2567"/>
      <c r="F2567"/>
    </row>
    <row r="2568" spans="3:6" x14ac:dyDescent="0.25">
      <c r="C2568"/>
      <c r="D2568"/>
      <c r="E2568"/>
      <c r="F2568"/>
    </row>
    <row r="2569" spans="3:6" x14ac:dyDescent="0.25">
      <c r="C2569"/>
      <c r="D2569"/>
      <c r="E2569"/>
      <c r="F2569"/>
    </row>
    <row r="2570" spans="3:6" x14ac:dyDescent="0.25">
      <c r="C2570"/>
      <c r="D2570"/>
      <c r="E2570"/>
      <c r="F2570"/>
    </row>
    <row r="2571" spans="3:6" x14ac:dyDescent="0.25">
      <c r="C2571"/>
      <c r="D2571"/>
      <c r="E2571"/>
      <c r="F2571"/>
    </row>
    <row r="2572" spans="3:6" x14ac:dyDescent="0.25">
      <c r="C2572"/>
      <c r="D2572"/>
      <c r="E2572"/>
      <c r="F2572"/>
    </row>
    <row r="2573" spans="3:6" x14ac:dyDescent="0.25">
      <c r="C2573"/>
      <c r="D2573"/>
      <c r="E2573"/>
      <c r="F2573"/>
    </row>
    <row r="2574" spans="3:6" x14ac:dyDescent="0.25">
      <c r="C2574"/>
      <c r="D2574"/>
      <c r="E2574"/>
      <c r="F2574"/>
    </row>
    <row r="2575" spans="3:6" x14ac:dyDescent="0.25">
      <c r="C2575"/>
      <c r="D2575"/>
      <c r="E2575"/>
      <c r="F2575"/>
    </row>
    <row r="2576" spans="3:6" x14ac:dyDescent="0.25">
      <c r="C2576"/>
      <c r="D2576"/>
      <c r="E2576"/>
      <c r="F2576"/>
    </row>
    <row r="2577" spans="3:6" x14ac:dyDescent="0.25">
      <c r="C2577"/>
      <c r="D2577"/>
      <c r="E2577"/>
      <c r="F2577"/>
    </row>
    <row r="2578" spans="3:6" x14ac:dyDescent="0.25">
      <c r="C2578"/>
      <c r="D2578"/>
      <c r="E2578"/>
      <c r="F2578"/>
    </row>
    <row r="2579" spans="3:6" x14ac:dyDescent="0.25">
      <c r="C2579"/>
      <c r="D2579"/>
      <c r="E2579"/>
      <c r="F2579"/>
    </row>
    <row r="2580" spans="3:6" x14ac:dyDescent="0.25">
      <c r="C2580"/>
      <c r="D2580"/>
      <c r="E2580"/>
      <c r="F2580"/>
    </row>
    <row r="2581" spans="3:6" x14ac:dyDescent="0.25">
      <c r="C2581"/>
      <c r="D2581"/>
      <c r="E2581"/>
      <c r="F2581"/>
    </row>
    <row r="2582" spans="3:6" x14ac:dyDescent="0.25">
      <c r="C2582"/>
      <c r="D2582"/>
      <c r="E2582"/>
      <c r="F2582"/>
    </row>
    <row r="2583" spans="3:6" x14ac:dyDescent="0.25">
      <c r="C2583"/>
      <c r="D2583"/>
      <c r="E2583"/>
      <c r="F2583"/>
    </row>
    <row r="2584" spans="3:6" x14ac:dyDescent="0.25">
      <c r="C2584"/>
      <c r="D2584"/>
      <c r="E2584"/>
      <c r="F2584"/>
    </row>
    <row r="2585" spans="3:6" x14ac:dyDescent="0.25">
      <c r="C2585"/>
      <c r="D2585"/>
      <c r="E2585"/>
      <c r="F2585"/>
    </row>
    <row r="2586" spans="3:6" x14ac:dyDescent="0.25">
      <c r="C2586"/>
      <c r="D2586"/>
      <c r="E2586"/>
      <c r="F2586"/>
    </row>
    <row r="2587" spans="3:6" x14ac:dyDescent="0.25">
      <c r="C2587"/>
      <c r="D2587"/>
      <c r="E2587"/>
      <c r="F2587"/>
    </row>
    <row r="2588" spans="3:6" x14ac:dyDescent="0.25">
      <c r="C2588"/>
      <c r="D2588"/>
      <c r="E2588"/>
      <c r="F2588"/>
    </row>
    <row r="2589" spans="3:6" x14ac:dyDescent="0.25">
      <c r="C2589"/>
      <c r="D2589"/>
      <c r="E2589"/>
      <c r="F2589"/>
    </row>
    <row r="2590" spans="3:6" x14ac:dyDescent="0.25">
      <c r="C2590"/>
      <c r="D2590"/>
      <c r="E2590"/>
      <c r="F2590"/>
    </row>
    <row r="2591" spans="3:6" x14ac:dyDescent="0.25">
      <c r="C2591"/>
      <c r="D2591"/>
      <c r="E2591"/>
      <c r="F2591"/>
    </row>
    <row r="2592" spans="3:6" x14ac:dyDescent="0.25">
      <c r="C2592"/>
      <c r="D2592"/>
      <c r="E2592"/>
      <c r="F2592"/>
    </row>
    <row r="2593" spans="3:6" x14ac:dyDescent="0.25">
      <c r="C2593"/>
      <c r="D2593"/>
      <c r="E2593"/>
      <c r="F2593"/>
    </row>
    <row r="2594" spans="3:6" x14ac:dyDescent="0.25">
      <c r="C2594"/>
      <c r="D2594"/>
      <c r="E2594"/>
      <c r="F2594"/>
    </row>
    <row r="2595" spans="3:6" x14ac:dyDescent="0.25">
      <c r="C2595"/>
      <c r="D2595"/>
      <c r="E2595"/>
      <c r="F2595"/>
    </row>
    <row r="2596" spans="3:6" x14ac:dyDescent="0.25">
      <c r="C2596"/>
      <c r="D2596"/>
      <c r="E2596"/>
      <c r="F2596"/>
    </row>
    <row r="2597" spans="3:6" x14ac:dyDescent="0.25">
      <c r="C2597"/>
      <c r="D2597"/>
      <c r="E2597"/>
      <c r="F2597"/>
    </row>
    <row r="2598" spans="3:6" x14ac:dyDescent="0.25">
      <c r="C2598"/>
      <c r="D2598"/>
      <c r="E2598"/>
      <c r="F2598"/>
    </row>
    <row r="2599" spans="3:6" x14ac:dyDescent="0.25">
      <c r="C2599"/>
      <c r="D2599"/>
      <c r="E2599"/>
      <c r="F2599"/>
    </row>
    <row r="2600" spans="3:6" x14ac:dyDescent="0.25">
      <c r="C2600"/>
      <c r="D2600"/>
      <c r="E2600"/>
      <c r="F2600"/>
    </row>
    <row r="2601" spans="3:6" x14ac:dyDescent="0.25">
      <c r="C2601"/>
      <c r="D2601"/>
      <c r="E2601"/>
      <c r="F2601"/>
    </row>
    <row r="2602" spans="3:6" x14ac:dyDescent="0.25">
      <c r="C2602"/>
      <c r="D2602"/>
      <c r="E2602"/>
      <c r="F2602"/>
    </row>
    <row r="2603" spans="3:6" x14ac:dyDescent="0.25">
      <c r="C2603"/>
      <c r="D2603"/>
      <c r="E2603"/>
      <c r="F2603"/>
    </row>
    <row r="2604" spans="3:6" x14ac:dyDescent="0.25">
      <c r="C2604"/>
      <c r="D2604"/>
      <c r="E2604"/>
      <c r="F2604"/>
    </row>
    <row r="2605" spans="3:6" x14ac:dyDescent="0.25">
      <c r="C2605"/>
      <c r="D2605"/>
      <c r="E2605"/>
      <c r="F2605"/>
    </row>
    <row r="2606" spans="3:6" x14ac:dyDescent="0.25">
      <c r="C2606"/>
      <c r="D2606"/>
      <c r="E2606"/>
      <c r="F2606"/>
    </row>
    <row r="2607" spans="3:6" x14ac:dyDescent="0.25">
      <c r="C2607"/>
      <c r="D2607"/>
      <c r="E2607"/>
      <c r="F2607"/>
    </row>
    <row r="2608" spans="3:6" x14ac:dyDescent="0.25">
      <c r="C2608"/>
      <c r="D2608"/>
      <c r="E2608"/>
      <c r="F2608"/>
    </row>
    <row r="2609" spans="3:6" x14ac:dyDescent="0.25">
      <c r="C2609"/>
      <c r="D2609"/>
      <c r="E2609"/>
      <c r="F2609"/>
    </row>
    <row r="2610" spans="3:6" x14ac:dyDescent="0.25">
      <c r="C2610"/>
      <c r="D2610"/>
      <c r="E2610"/>
      <c r="F2610"/>
    </row>
    <row r="2611" spans="3:6" x14ac:dyDescent="0.25">
      <c r="C2611"/>
      <c r="D2611"/>
      <c r="E2611"/>
      <c r="F2611"/>
    </row>
    <row r="2612" spans="3:6" x14ac:dyDescent="0.25">
      <c r="C2612"/>
      <c r="D2612"/>
      <c r="E2612"/>
      <c r="F2612"/>
    </row>
    <row r="2613" spans="3:6" x14ac:dyDescent="0.25">
      <c r="C2613"/>
      <c r="D2613"/>
      <c r="E2613"/>
      <c r="F2613"/>
    </row>
    <row r="2614" spans="3:6" x14ac:dyDescent="0.25">
      <c r="C2614"/>
      <c r="D2614"/>
      <c r="E2614"/>
      <c r="F2614"/>
    </row>
    <row r="2615" spans="3:6" x14ac:dyDescent="0.25">
      <c r="C2615"/>
      <c r="D2615"/>
      <c r="E2615"/>
      <c r="F2615"/>
    </row>
    <row r="2616" spans="3:6" x14ac:dyDescent="0.25">
      <c r="C2616"/>
      <c r="D2616"/>
      <c r="E2616"/>
      <c r="F2616"/>
    </row>
    <row r="2617" spans="3:6" x14ac:dyDescent="0.25">
      <c r="C2617"/>
      <c r="D2617"/>
      <c r="E2617"/>
      <c r="F2617"/>
    </row>
    <row r="2618" spans="3:6" x14ac:dyDescent="0.25">
      <c r="C2618"/>
      <c r="D2618"/>
      <c r="E2618"/>
      <c r="F2618"/>
    </row>
    <row r="2619" spans="3:6" x14ac:dyDescent="0.25">
      <c r="C2619"/>
      <c r="D2619"/>
      <c r="E2619"/>
      <c r="F2619"/>
    </row>
    <row r="2620" spans="3:6" x14ac:dyDescent="0.25">
      <c r="C2620"/>
      <c r="D2620"/>
      <c r="E2620"/>
      <c r="F2620"/>
    </row>
    <row r="2621" spans="3:6" x14ac:dyDescent="0.25">
      <c r="C2621"/>
      <c r="D2621"/>
      <c r="E2621"/>
      <c r="F2621"/>
    </row>
    <row r="2622" spans="3:6" x14ac:dyDescent="0.25">
      <c r="C2622"/>
      <c r="D2622"/>
      <c r="E2622"/>
      <c r="F2622"/>
    </row>
    <row r="2623" spans="3:6" x14ac:dyDescent="0.25">
      <c r="C2623"/>
      <c r="D2623"/>
      <c r="E2623"/>
      <c r="F2623"/>
    </row>
    <row r="2624" spans="3:6" x14ac:dyDescent="0.25">
      <c r="C2624"/>
      <c r="D2624"/>
      <c r="E2624"/>
      <c r="F2624"/>
    </row>
    <row r="2625" spans="3:6" x14ac:dyDescent="0.25">
      <c r="C2625"/>
      <c r="D2625"/>
      <c r="E2625"/>
      <c r="F2625"/>
    </row>
    <row r="2626" spans="3:6" x14ac:dyDescent="0.25">
      <c r="C2626"/>
      <c r="D2626"/>
      <c r="E2626"/>
      <c r="F2626"/>
    </row>
    <row r="2627" spans="3:6" x14ac:dyDescent="0.25">
      <c r="C2627"/>
      <c r="D2627"/>
      <c r="E2627"/>
      <c r="F2627"/>
    </row>
    <row r="2628" spans="3:6" x14ac:dyDescent="0.25">
      <c r="C2628"/>
      <c r="D2628"/>
      <c r="E2628"/>
      <c r="F2628"/>
    </row>
    <row r="2629" spans="3:6" x14ac:dyDescent="0.25">
      <c r="C2629"/>
      <c r="D2629"/>
      <c r="E2629"/>
      <c r="F2629"/>
    </row>
    <row r="2630" spans="3:6" x14ac:dyDescent="0.25">
      <c r="C2630"/>
      <c r="D2630"/>
      <c r="E2630"/>
      <c r="F2630"/>
    </row>
    <row r="2631" spans="3:6" x14ac:dyDescent="0.25">
      <c r="C2631"/>
      <c r="D2631"/>
      <c r="E2631"/>
      <c r="F2631"/>
    </row>
    <row r="2632" spans="3:6" x14ac:dyDescent="0.25">
      <c r="C2632"/>
      <c r="D2632"/>
      <c r="E2632"/>
      <c r="F2632"/>
    </row>
    <row r="2633" spans="3:6" x14ac:dyDescent="0.25">
      <c r="C2633"/>
      <c r="D2633"/>
      <c r="E2633"/>
      <c r="F2633"/>
    </row>
    <row r="2634" spans="3:6" x14ac:dyDescent="0.25">
      <c r="C2634"/>
      <c r="D2634"/>
      <c r="E2634"/>
      <c r="F2634"/>
    </row>
    <row r="2635" spans="3:6" x14ac:dyDescent="0.25">
      <c r="C2635"/>
      <c r="D2635"/>
      <c r="E2635"/>
      <c r="F2635"/>
    </row>
    <row r="2636" spans="3:6" x14ac:dyDescent="0.25">
      <c r="C2636"/>
      <c r="D2636"/>
      <c r="E2636"/>
      <c r="F2636"/>
    </row>
    <row r="2637" spans="3:6" x14ac:dyDescent="0.25">
      <c r="C2637"/>
      <c r="D2637"/>
      <c r="E2637"/>
      <c r="F2637"/>
    </row>
    <row r="2638" spans="3:6" x14ac:dyDescent="0.25">
      <c r="C2638"/>
      <c r="D2638"/>
      <c r="E2638"/>
      <c r="F2638"/>
    </row>
    <row r="2639" spans="3:6" x14ac:dyDescent="0.25">
      <c r="C2639"/>
      <c r="D2639"/>
      <c r="E2639"/>
      <c r="F2639"/>
    </row>
    <row r="2640" spans="3:6" x14ac:dyDescent="0.25">
      <c r="C2640"/>
      <c r="D2640"/>
      <c r="E2640"/>
      <c r="F2640"/>
    </row>
    <row r="2641" spans="3:6" x14ac:dyDescent="0.25">
      <c r="C2641"/>
      <c r="D2641"/>
      <c r="E2641"/>
      <c r="F2641"/>
    </row>
    <row r="2642" spans="3:6" x14ac:dyDescent="0.25">
      <c r="C2642"/>
      <c r="D2642"/>
      <c r="E2642"/>
      <c r="F2642"/>
    </row>
    <row r="2643" spans="3:6" x14ac:dyDescent="0.25">
      <c r="C2643"/>
      <c r="D2643"/>
      <c r="E2643"/>
      <c r="F2643"/>
    </row>
    <row r="2644" spans="3:6" x14ac:dyDescent="0.25">
      <c r="C2644"/>
      <c r="D2644"/>
      <c r="E2644"/>
      <c r="F2644"/>
    </row>
    <row r="2645" spans="3:6" x14ac:dyDescent="0.25">
      <c r="C2645"/>
      <c r="D2645"/>
      <c r="E2645"/>
      <c r="F2645"/>
    </row>
    <row r="2646" spans="3:6" x14ac:dyDescent="0.25">
      <c r="C2646"/>
      <c r="D2646"/>
      <c r="E2646"/>
      <c r="F2646"/>
    </row>
    <row r="2647" spans="3:6" x14ac:dyDescent="0.25">
      <c r="C2647"/>
      <c r="D2647"/>
      <c r="E2647"/>
      <c r="F2647"/>
    </row>
    <row r="2648" spans="3:6" x14ac:dyDescent="0.25">
      <c r="C2648"/>
      <c r="D2648"/>
      <c r="E2648"/>
      <c r="F2648"/>
    </row>
    <row r="2649" spans="3:6" x14ac:dyDescent="0.25">
      <c r="C2649"/>
      <c r="D2649"/>
      <c r="E2649"/>
      <c r="F2649"/>
    </row>
    <row r="2650" spans="3:6" x14ac:dyDescent="0.25">
      <c r="C2650"/>
      <c r="D2650"/>
      <c r="E2650"/>
      <c r="F2650"/>
    </row>
    <row r="2651" spans="3:6" x14ac:dyDescent="0.25">
      <c r="C2651"/>
      <c r="D2651"/>
      <c r="E2651"/>
      <c r="F2651"/>
    </row>
    <row r="2652" spans="3:6" x14ac:dyDescent="0.25">
      <c r="C2652"/>
      <c r="D2652"/>
      <c r="E2652"/>
      <c r="F2652"/>
    </row>
    <row r="2653" spans="3:6" x14ac:dyDescent="0.25">
      <c r="C2653"/>
      <c r="D2653"/>
      <c r="E2653"/>
      <c r="F2653"/>
    </row>
    <row r="2654" spans="3:6" x14ac:dyDescent="0.25">
      <c r="C2654"/>
      <c r="D2654"/>
      <c r="E2654"/>
      <c r="F2654"/>
    </row>
    <row r="2655" spans="3:6" x14ac:dyDescent="0.25">
      <c r="C2655"/>
      <c r="D2655"/>
      <c r="E2655"/>
      <c r="F2655"/>
    </row>
    <row r="2656" spans="3:6" x14ac:dyDescent="0.25">
      <c r="C2656"/>
      <c r="D2656"/>
      <c r="E2656"/>
      <c r="F2656"/>
    </row>
    <row r="2657" spans="3:6" x14ac:dyDescent="0.25">
      <c r="C2657"/>
      <c r="D2657"/>
      <c r="E2657"/>
      <c r="F2657"/>
    </row>
    <row r="2658" spans="3:6" x14ac:dyDescent="0.25">
      <c r="C2658"/>
      <c r="D2658"/>
      <c r="E2658"/>
      <c r="F2658"/>
    </row>
    <row r="2659" spans="3:6" x14ac:dyDescent="0.25">
      <c r="C2659"/>
      <c r="D2659"/>
      <c r="E2659"/>
      <c r="F2659"/>
    </row>
    <row r="2660" spans="3:6" x14ac:dyDescent="0.25">
      <c r="C2660"/>
      <c r="D2660"/>
      <c r="E2660"/>
      <c r="F2660"/>
    </row>
    <row r="2661" spans="3:6" x14ac:dyDescent="0.25">
      <c r="C2661"/>
      <c r="D2661"/>
      <c r="E2661"/>
      <c r="F2661"/>
    </row>
    <row r="2662" spans="3:6" x14ac:dyDescent="0.25">
      <c r="C2662"/>
      <c r="D2662"/>
      <c r="E2662"/>
      <c r="F2662"/>
    </row>
    <row r="2663" spans="3:6" x14ac:dyDescent="0.25">
      <c r="C2663"/>
      <c r="D2663"/>
      <c r="E2663"/>
      <c r="F2663"/>
    </row>
    <row r="2664" spans="3:6" x14ac:dyDescent="0.25">
      <c r="C2664"/>
      <c r="D2664"/>
      <c r="E2664"/>
      <c r="F2664"/>
    </row>
    <row r="2665" spans="3:6" x14ac:dyDescent="0.25">
      <c r="C2665"/>
      <c r="D2665"/>
      <c r="E2665"/>
      <c r="F2665"/>
    </row>
    <row r="2666" spans="3:6" x14ac:dyDescent="0.25">
      <c r="C2666"/>
      <c r="D2666"/>
      <c r="E2666"/>
      <c r="F2666"/>
    </row>
    <row r="2667" spans="3:6" x14ac:dyDescent="0.25">
      <c r="C2667"/>
      <c r="D2667"/>
      <c r="E2667"/>
      <c r="F2667"/>
    </row>
    <row r="2668" spans="3:6" x14ac:dyDescent="0.25">
      <c r="C2668"/>
      <c r="D2668"/>
      <c r="E2668"/>
      <c r="F2668"/>
    </row>
    <row r="2669" spans="3:6" x14ac:dyDescent="0.25">
      <c r="C2669"/>
      <c r="D2669"/>
      <c r="E2669"/>
      <c r="F2669"/>
    </row>
    <row r="2670" spans="3:6" x14ac:dyDescent="0.25">
      <c r="C2670"/>
      <c r="D2670"/>
      <c r="E2670"/>
      <c r="F2670"/>
    </row>
    <row r="2671" spans="3:6" x14ac:dyDescent="0.25">
      <c r="C2671"/>
      <c r="D2671"/>
      <c r="E2671"/>
      <c r="F2671"/>
    </row>
    <row r="2672" spans="3:6" x14ac:dyDescent="0.25">
      <c r="C2672"/>
      <c r="D2672"/>
      <c r="E2672"/>
      <c r="F2672"/>
    </row>
    <row r="2673" spans="3:6" x14ac:dyDescent="0.25">
      <c r="C2673"/>
      <c r="D2673"/>
      <c r="E2673"/>
      <c r="F2673"/>
    </row>
    <row r="2674" spans="3:6" x14ac:dyDescent="0.25">
      <c r="C2674"/>
      <c r="D2674"/>
      <c r="E2674"/>
      <c r="F2674"/>
    </row>
    <row r="2675" spans="3:6" x14ac:dyDescent="0.25">
      <c r="C2675"/>
      <c r="D2675"/>
      <c r="E2675"/>
      <c r="F2675"/>
    </row>
    <row r="2676" spans="3:6" x14ac:dyDescent="0.25">
      <c r="C2676"/>
      <c r="D2676"/>
      <c r="E2676"/>
      <c r="F2676"/>
    </row>
    <row r="2677" spans="3:6" x14ac:dyDescent="0.25">
      <c r="C2677"/>
      <c r="D2677"/>
      <c r="E2677"/>
      <c r="F2677"/>
    </row>
    <row r="2678" spans="3:6" x14ac:dyDescent="0.25">
      <c r="C2678"/>
      <c r="D2678"/>
      <c r="E2678"/>
      <c r="F2678"/>
    </row>
    <row r="2679" spans="3:6" x14ac:dyDescent="0.25">
      <c r="C2679"/>
      <c r="D2679"/>
      <c r="E2679"/>
      <c r="F2679"/>
    </row>
    <row r="2680" spans="3:6" x14ac:dyDescent="0.25">
      <c r="C2680"/>
      <c r="D2680"/>
      <c r="E2680"/>
      <c r="F2680"/>
    </row>
    <row r="2681" spans="3:6" x14ac:dyDescent="0.25">
      <c r="C2681"/>
      <c r="D2681"/>
      <c r="E2681"/>
      <c r="F2681"/>
    </row>
    <row r="2682" spans="3:6" x14ac:dyDescent="0.25">
      <c r="C2682"/>
      <c r="D2682"/>
      <c r="E2682"/>
      <c r="F2682"/>
    </row>
    <row r="2683" spans="3:6" x14ac:dyDescent="0.25">
      <c r="C2683"/>
      <c r="D2683"/>
      <c r="E2683"/>
      <c r="F2683"/>
    </row>
    <row r="2684" spans="3:6" x14ac:dyDescent="0.25">
      <c r="C2684"/>
      <c r="D2684"/>
      <c r="E2684"/>
      <c r="F2684"/>
    </row>
    <row r="2685" spans="3:6" x14ac:dyDescent="0.25">
      <c r="C2685"/>
      <c r="D2685"/>
      <c r="E2685"/>
      <c r="F2685"/>
    </row>
    <row r="2686" spans="3:6" x14ac:dyDescent="0.25">
      <c r="C2686"/>
      <c r="D2686"/>
      <c r="E2686"/>
      <c r="F2686"/>
    </row>
    <row r="2687" spans="3:6" x14ac:dyDescent="0.25">
      <c r="C2687"/>
      <c r="D2687"/>
      <c r="E2687"/>
      <c r="F2687"/>
    </row>
    <row r="2688" spans="3:6" x14ac:dyDescent="0.25">
      <c r="C2688"/>
      <c r="D2688"/>
      <c r="E2688"/>
      <c r="F2688"/>
    </row>
    <row r="2689" spans="3:6" x14ac:dyDescent="0.25">
      <c r="C2689"/>
      <c r="D2689"/>
      <c r="E2689"/>
      <c r="F2689"/>
    </row>
    <row r="2690" spans="3:6" x14ac:dyDescent="0.25">
      <c r="C2690"/>
      <c r="D2690"/>
      <c r="E2690"/>
      <c r="F2690"/>
    </row>
    <row r="2691" spans="3:6" x14ac:dyDescent="0.25">
      <c r="C2691"/>
      <c r="D2691"/>
      <c r="E2691"/>
      <c r="F2691"/>
    </row>
    <row r="2692" spans="3:6" x14ac:dyDescent="0.25">
      <c r="C2692"/>
      <c r="D2692"/>
      <c r="E2692"/>
      <c r="F2692"/>
    </row>
    <row r="2693" spans="3:6" x14ac:dyDescent="0.25">
      <c r="C2693"/>
      <c r="D2693"/>
      <c r="E2693"/>
      <c r="F2693"/>
    </row>
    <row r="2694" spans="3:6" x14ac:dyDescent="0.25">
      <c r="C2694"/>
      <c r="D2694"/>
      <c r="E2694"/>
      <c r="F2694"/>
    </row>
    <row r="2695" spans="3:6" x14ac:dyDescent="0.25">
      <c r="C2695"/>
      <c r="D2695"/>
      <c r="E2695"/>
      <c r="F2695"/>
    </row>
    <row r="2696" spans="3:6" x14ac:dyDescent="0.25">
      <c r="C2696"/>
      <c r="D2696"/>
      <c r="E2696"/>
      <c r="F2696"/>
    </row>
    <row r="2697" spans="3:6" x14ac:dyDescent="0.25">
      <c r="C2697"/>
      <c r="D2697"/>
      <c r="E2697"/>
      <c r="F2697"/>
    </row>
    <row r="2698" spans="3:6" x14ac:dyDescent="0.25">
      <c r="C2698"/>
      <c r="D2698"/>
      <c r="E2698"/>
      <c r="F2698"/>
    </row>
    <row r="2699" spans="3:6" x14ac:dyDescent="0.25">
      <c r="C2699"/>
      <c r="D2699"/>
      <c r="E2699"/>
      <c r="F2699"/>
    </row>
    <row r="2700" spans="3:6" x14ac:dyDescent="0.25">
      <c r="C2700"/>
      <c r="D2700"/>
      <c r="E2700"/>
      <c r="F2700"/>
    </row>
    <row r="2701" spans="3:6" x14ac:dyDescent="0.25">
      <c r="C2701"/>
      <c r="D2701"/>
      <c r="E2701"/>
      <c r="F2701"/>
    </row>
    <row r="2702" spans="3:6" x14ac:dyDescent="0.25">
      <c r="C2702"/>
      <c r="D2702"/>
      <c r="E2702"/>
      <c r="F2702"/>
    </row>
    <row r="2703" spans="3:6" x14ac:dyDescent="0.25">
      <c r="C2703"/>
      <c r="D2703"/>
      <c r="E2703"/>
      <c r="F2703"/>
    </row>
    <row r="2704" spans="3:6" x14ac:dyDescent="0.25">
      <c r="C2704"/>
      <c r="D2704"/>
      <c r="E2704"/>
      <c r="F2704"/>
    </row>
    <row r="2705" spans="3:6" x14ac:dyDescent="0.25">
      <c r="C2705"/>
      <c r="D2705"/>
      <c r="E2705"/>
      <c r="F2705"/>
    </row>
    <row r="2706" spans="3:6" x14ac:dyDescent="0.25">
      <c r="C2706"/>
      <c r="D2706"/>
      <c r="E2706"/>
      <c r="F2706"/>
    </row>
    <row r="2707" spans="3:6" x14ac:dyDescent="0.25">
      <c r="C2707"/>
      <c r="D2707"/>
      <c r="E2707"/>
      <c r="F2707"/>
    </row>
    <row r="2708" spans="3:6" x14ac:dyDescent="0.25">
      <c r="C2708"/>
      <c r="D2708"/>
      <c r="E2708"/>
      <c r="F2708"/>
    </row>
    <row r="2709" spans="3:6" x14ac:dyDescent="0.25">
      <c r="C2709"/>
      <c r="D2709"/>
      <c r="E2709"/>
      <c r="F2709"/>
    </row>
    <row r="2710" spans="3:6" x14ac:dyDescent="0.25">
      <c r="C2710"/>
      <c r="D2710"/>
      <c r="E2710"/>
      <c r="F2710"/>
    </row>
    <row r="2711" spans="3:6" x14ac:dyDescent="0.25">
      <c r="C2711"/>
      <c r="D2711"/>
      <c r="E2711"/>
      <c r="F2711"/>
    </row>
    <row r="2712" spans="3:6" x14ac:dyDescent="0.25">
      <c r="C2712"/>
      <c r="D2712"/>
      <c r="E2712"/>
      <c r="F2712"/>
    </row>
    <row r="2713" spans="3:6" x14ac:dyDescent="0.25">
      <c r="C2713"/>
      <c r="D2713"/>
      <c r="E2713"/>
      <c r="F2713"/>
    </row>
    <row r="2714" spans="3:6" x14ac:dyDescent="0.25">
      <c r="C2714"/>
      <c r="D2714"/>
      <c r="E2714"/>
      <c r="F2714"/>
    </row>
    <row r="2715" spans="3:6" x14ac:dyDescent="0.25">
      <c r="C2715"/>
      <c r="D2715"/>
      <c r="E2715"/>
      <c r="F2715"/>
    </row>
    <row r="2716" spans="3:6" x14ac:dyDescent="0.25">
      <c r="C2716"/>
      <c r="D2716"/>
      <c r="E2716"/>
      <c r="F2716"/>
    </row>
    <row r="2717" spans="3:6" x14ac:dyDescent="0.25">
      <c r="C2717"/>
      <c r="D2717"/>
      <c r="E2717"/>
      <c r="F2717"/>
    </row>
    <row r="2718" spans="3:6" x14ac:dyDescent="0.25">
      <c r="C2718"/>
      <c r="D2718"/>
      <c r="E2718"/>
      <c r="F2718"/>
    </row>
    <row r="2719" spans="3:6" x14ac:dyDescent="0.25">
      <c r="C2719"/>
      <c r="D2719"/>
      <c r="E2719"/>
      <c r="F2719"/>
    </row>
    <row r="2720" spans="3:6" x14ac:dyDescent="0.25">
      <c r="C2720"/>
      <c r="D2720"/>
      <c r="E2720"/>
      <c r="F2720"/>
    </row>
    <row r="2721" spans="3:6" x14ac:dyDescent="0.25">
      <c r="C2721"/>
      <c r="D2721"/>
      <c r="E2721"/>
      <c r="F2721"/>
    </row>
    <row r="2722" spans="3:6" x14ac:dyDescent="0.25">
      <c r="C2722"/>
      <c r="D2722"/>
      <c r="E2722"/>
      <c r="F2722"/>
    </row>
    <row r="2723" spans="3:6" x14ac:dyDescent="0.25">
      <c r="C2723"/>
      <c r="D2723"/>
      <c r="E2723"/>
      <c r="F2723"/>
    </row>
    <row r="2724" spans="3:6" x14ac:dyDescent="0.25">
      <c r="C2724"/>
      <c r="D2724"/>
      <c r="E2724"/>
      <c r="F2724"/>
    </row>
    <row r="2725" spans="3:6" x14ac:dyDescent="0.25">
      <c r="C2725"/>
      <c r="D2725"/>
      <c r="E2725"/>
      <c r="F2725"/>
    </row>
    <row r="2726" spans="3:6" x14ac:dyDescent="0.25">
      <c r="C2726"/>
      <c r="D2726"/>
      <c r="E2726"/>
      <c r="F2726"/>
    </row>
    <row r="2727" spans="3:6" x14ac:dyDescent="0.25">
      <c r="C2727"/>
      <c r="D2727"/>
      <c r="E2727"/>
      <c r="F2727"/>
    </row>
    <row r="2728" spans="3:6" x14ac:dyDescent="0.25">
      <c r="C2728"/>
      <c r="D2728"/>
      <c r="E2728"/>
      <c r="F2728"/>
    </row>
    <row r="2729" spans="3:6" x14ac:dyDescent="0.25">
      <c r="C2729"/>
      <c r="D2729"/>
      <c r="E2729"/>
      <c r="F2729"/>
    </row>
    <row r="2730" spans="3:6" x14ac:dyDescent="0.25">
      <c r="C2730"/>
      <c r="D2730"/>
      <c r="E2730"/>
      <c r="F2730"/>
    </row>
    <row r="2731" spans="3:6" x14ac:dyDescent="0.25">
      <c r="C2731"/>
      <c r="D2731"/>
      <c r="E2731"/>
      <c r="F2731"/>
    </row>
    <row r="2732" spans="3:6" x14ac:dyDescent="0.25">
      <c r="C2732"/>
      <c r="D2732"/>
      <c r="E2732"/>
      <c r="F2732"/>
    </row>
    <row r="2733" spans="3:6" x14ac:dyDescent="0.25">
      <c r="C2733"/>
      <c r="D2733"/>
      <c r="E2733"/>
      <c r="F2733"/>
    </row>
    <row r="2734" spans="3:6" x14ac:dyDescent="0.25">
      <c r="C2734"/>
      <c r="D2734"/>
      <c r="E2734"/>
      <c r="F2734"/>
    </row>
    <row r="2735" spans="3:6" x14ac:dyDescent="0.25">
      <c r="C2735"/>
      <c r="D2735"/>
      <c r="E2735"/>
      <c r="F2735"/>
    </row>
    <row r="2736" spans="3:6" x14ac:dyDescent="0.25">
      <c r="C2736"/>
      <c r="D2736"/>
      <c r="E2736"/>
      <c r="F2736"/>
    </row>
    <row r="2737" spans="3:6" x14ac:dyDescent="0.25">
      <c r="C2737"/>
      <c r="D2737"/>
      <c r="E2737"/>
      <c r="F2737"/>
    </row>
    <row r="2738" spans="3:6" x14ac:dyDescent="0.25">
      <c r="C2738"/>
      <c r="D2738"/>
      <c r="E2738"/>
      <c r="F2738"/>
    </row>
    <row r="2739" spans="3:6" x14ac:dyDescent="0.25">
      <c r="C2739"/>
      <c r="D2739"/>
      <c r="E2739"/>
      <c r="F2739"/>
    </row>
    <row r="2740" spans="3:6" x14ac:dyDescent="0.25">
      <c r="C2740"/>
      <c r="D2740"/>
      <c r="E2740"/>
      <c r="F2740"/>
    </row>
    <row r="2741" spans="3:6" x14ac:dyDescent="0.25">
      <c r="C2741"/>
      <c r="D2741"/>
      <c r="E2741"/>
      <c r="F2741"/>
    </row>
    <row r="2742" spans="3:6" x14ac:dyDescent="0.25">
      <c r="C2742"/>
      <c r="D2742"/>
      <c r="E2742"/>
      <c r="F2742"/>
    </row>
    <row r="2743" spans="3:6" x14ac:dyDescent="0.25">
      <c r="C2743"/>
      <c r="D2743"/>
      <c r="E2743"/>
      <c r="F2743"/>
    </row>
    <row r="2744" spans="3:6" x14ac:dyDescent="0.25">
      <c r="C2744"/>
      <c r="D2744"/>
      <c r="E2744"/>
      <c r="F2744"/>
    </row>
    <row r="2745" spans="3:6" x14ac:dyDescent="0.25">
      <c r="C2745"/>
      <c r="D2745"/>
      <c r="E2745"/>
      <c r="F2745"/>
    </row>
    <row r="2746" spans="3:6" x14ac:dyDescent="0.25">
      <c r="C2746"/>
      <c r="D2746"/>
      <c r="E2746"/>
      <c r="F2746"/>
    </row>
    <row r="2747" spans="3:6" x14ac:dyDescent="0.25">
      <c r="C2747"/>
      <c r="D2747"/>
      <c r="E2747"/>
      <c r="F2747"/>
    </row>
    <row r="2748" spans="3:6" x14ac:dyDescent="0.25">
      <c r="C2748"/>
      <c r="D2748"/>
      <c r="E2748"/>
      <c r="F2748"/>
    </row>
    <row r="2749" spans="3:6" x14ac:dyDescent="0.25">
      <c r="C2749"/>
      <c r="D2749"/>
      <c r="E2749"/>
      <c r="F2749"/>
    </row>
    <row r="2750" spans="3:6" x14ac:dyDescent="0.25">
      <c r="C2750"/>
      <c r="D2750"/>
      <c r="E2750"/>
      <c r="F2750"/>
    </row>
    <row r="2751" spans="3:6" x14ac:dyDescent="0.25">
      <c r="C2751"/>
      <c r="D2751"/>
      <c r="E2751"/>
      <c r="F2751"/>
    </row>
    <row r="2752" spans="3:6" x14ac:dyDescent="0.25">
      <c r="C2752"/>
      <c r="D2752"/>
      <c r="E2752"/>
      <c r="F2752"/>
    </row>
    <row r="2753" spans="3:6" x14ac:dyDescent="0.25">
      <c r="C2753"/>
      <c r="D2753"/>
      <c r="E2753"/>
      <c r="F2753"/>
    </row>
    <row r="2754" spans="3:6" x14ac:dyDescent="0.25">
      <c r="C2754"/>
      <c r="D2754"/>
      <c r="E2754"/>
      <c r="F2754"/>
    </row>
    <row r="2755" spans="3:6" x14ac:dyDescent="0.25">
      <c r="C2755"/>
      <c r="D2755"/>
      <c r="E2755"/>
      <c r="F2755"/>
    </row>
    <row r="2756" spans="3:6" x14ac:dyDescent="0.25">
      <c r="C2756"/>
      <c r="D2756"/>
      <c r="E2756"/>
      <c r="F2756"/>
    </row>
    <row r="2757" spans="3:6" x14ac:dyDescent="0.25">
      <c r="C2757"/>
      <c r="D2757"/>
      <c r="E2757"/>
      <c r="F2757"/>
    </row>
    <row r="2758" spans="3:6" x14ac:dyDescent="0.25">
      <c r="C2758"/>
      <c r="D2758"/>
      <c r="E2758"/>
      <c r="F2758"/>
    </row>
    <row r="2759" spans="3:6" x14ac:dyDescent="0.25">
      <c r="C2759"/>
      <c r="D2759"/>
      <c r="E2759"/>
      <c r="F2759"/>
    </row>
    <row r="2760" spans="3:6" x14ac:dyDescent="0.25">
      <c r="C2760"/>
      <c r="D2760"/>
      <c r="E2760"/>
      <c r="F2760"/>
    </row>
    <row r="2761" spans="3:6" x14ac:dyDescent="0.25">
      <c r="C2761"/>
      <c r="D2761"/>
      <c r="E2761"/>
      <c r="F2761"/>
    </row>
    <row r="2762" spans="3:6" x14ac:dyDescent="0.25">
      <c r="C2762"/>
      <c r="D2762"/>
      <c r="E2762"/>
      <c r="F2762"/>
    </row>
    <row r="2763" spans="3:6" x14ac:dyDescent="0.25">
      <c r="C2763"/>
      <c r="D2763"/>
      <c r="E2763"/>
      <c r="F2763"/>
    </row>
    <row r="2764" spans="3:6" x14ac:dyDescent="0.25">
      <c r="C2764"/>
      <c r="D2764"/>
      <c r="E2764"/>
      <c r="F2764"/>
    </row>
    <row r="2765" spans="3:6" x14ac:dyDescent="0.25">
      <c r="C2765"/>
      <c r="D2765"/>
      <c r="E2765"/>
      <c r="F2765"/>
    </row>
    <row r="2766" spans="3:6" x14ac:dyDescent="0.25">
      <c r="C2766"/>
      <c r="D2766"/>
      <c r="E2766"/>
      <c r="F2766"/>
    </row>
    <row r="2767" spans="3:6" x14ac:dyDescent="0.25">
      <c r="C2767"/>
      <c r="D2767"/>
      <c r="E2767"/>
      <c r="F2767"/>
    </row>
    <row r="2768" spans="3:6" x14ac:dyDescent="0.25">
      <c r="C2768"/>
      <c r="D2768"/>
      <c r="E2768"/>
      <c r="F2768"/>
    </row>
    <row r="2769" spans="3:6" x14ac:dyDescent="0.25">
      <c r="C2769"/>
      <c r="D2769"/>
      <c r="E2769"/>
      <c r="F2769"/>
    </row>
    <row r="2770" spans="3:6" x14ac:dyDescent="0.25">
      <c r="C2770"/>
      <c r="D2770"/>
      <c r="E2770"/>
      <c r="F2770"/>
    </row>
    <row r="2771" spans="3:6" x14ac:dyDescent="0.25">
      <c r="C2771"/>
      <c r="D2771"/>
      <c r="E2771"/>
      <c r="F2771"/>
    </row>
    <row r="2772" spans="3:6" x14ac:dyDescent="0.25">
      <c r="C2772"/>
      <c r="D2772"/>
      <c r="E2772"/>
      <c r="F2772"/>
    </row>
    <row r="2773" spans="3:6" x14ac:dyDescent="0.25">
      <c r="C2773"/>
      <c r="D2773"/>
      <c r="E2773"/>
      <c r="F2773"/>
    </row>
    <row r="2774" spans="3:6" x14ac:dyDescent="0.25">
      <c r="C2774"/>
      <c r="D2774"/>
      <c r="E2774"/>
      <c r="F2774"/>
    </row>
    <row r="2775" spans="3:6" x14ac:dyDescent="0.25">
      <c r="C2775"/>
      <c r="D2775"/>
      <c r="E2775"/>
      <c r="F2775"/>
    </row>
    <row r="2776" spans="3:6" x14ac:dyDescent="0.25">
      <c r="C2776"/>
      <c r="D2776"/>
      <c r="E2776"/>
      <c r="F2776"/>
    </row>
    <row r="2777" spans="3:6" x14ac:dyDescent="0.25">
      <c r="C2777"/>
      <c r="D2777"/>
      <c r="E2777"/>
      <c r="F2777"/>
    </row>
    <row r="2778" spans="3:6" x14ac:dyDescent="0.25">
      <c r="C2778"/>
      <c r="D2778"/>
      <c r="E2778"/>
      <c r="F2778"/>
    </row>
    <row r="2779" spans="3:6" x14ac:dyDescent="0.25">
      <c r="C2779"/>
      <c r="D2779"/>
      <c r="E2779"/>
      <c r="F2779"/>
    </row>
    <row r="2780" spans="3:6" x14ac:dyDescent="0.25">
      <c r="C2780"/>
      <c r="D2780"/>
      <c r="E2780"/>
      <c r="F2780"/>
    </row>
    <row r="2781" spans="3:6" x14ac:dyDescent="0.25">
      <c r="C2781"/>
      <c r="D2781"/>
      <c r="E2781"/>
      <c r="F2781"/>
    </row>
    <row r="2782" spans="3:6" x14ac:dyDescent="0.25">
      <c r="C2782"/>
      <c r="D2782"/>
      <c r="E2782"/>
      <c r="F2782"/>
    </row>
    <row r="2783" spans="3:6" x14ac:dyDescent="0.25">
      <c r="C2783"/>
      <c r="D2783"/>
      <c r="E2783"/>
      <c r="F2783"/>
    </row>
    <row r="2784" spans="3:6" x14ac:dyDescent="0.25">
      <c r="C2784"/>
      <c r="D2784"/>
      <c r="E2784"/>
      <c r="F2784"/>
    </row>
    <row r="2785" spans="3:6" x14ac:dyDescent="0.25">
      <c r="C2785"/>
      <c r="D2785"/>
      <c r="E2785"/>
      <c r="F2785"/>
    </row>
    <row r="2786" spans="3:6" x14ac:dyDescent="0.25">
      <c r="C2786"/>
      <c r="D2786"/>
      <c r="E2786"/>
      <c r="F2786"/>
    </row>
    <row r="2787" spans="3:6" x14ac:dyDescent="0.25">
      <c r="C2787"/>
      <c r="D2787"/>
      <c r="E2787"/>
      <c r="F2787"/>
    </row>
    <row r="2788" spans="3:6" x14ac:dyDescent="0.25">
      <c r="C2788"/>
      <c r="D2788"/>
      <c r="E2788"/>
      <c r="F2788"/>
    </row>
    <row r="2789" spans="3:6" x14ac:dyDescent="0.25">
      <c r="C2789"/>
      <c r="D2789"/>
      <c r="E2789"/>
      <c r="F2789"/>
    </row>
    <row r="2790" spans="3:6" x14ac:dyDescent="0.25">
      <c r="C2790"/>
      <c r="D2790"/>
      <c r="E2790"/>
      <c r="F2790"/>
    </row>
    <row r="2791" spans="3:6" x14ac:dyDescent="0.25">
      <c r="C2791"/>
      <c r="D2791"/>
      <c r="E2791"/>
      <c r="F2791"/>
    </row>
    <row r="2792" spans="3:6" x14ac:dyDescent="0.25">
      <c r="C2792"/>
      <c r="D2792"/>
      <c r="E2792"/>
      <c r="F2792"/>
    </row>
    <row r="2793" spans="3:6" x14ac:dyDescent="0.25">
      <c r="C2793"/>
      <c r="D2793"/>
      <c r="E2793"/>
      <c r="F2793"/>
    </row>
    <row r="2794" spans="3:6" x14ac:dyDescent="0.25">
      <c r="C2794"/>
      <c r="D2794"/>
      <c r="E2794"/>
      <c r="F2794"/>
    </row>
    <row r="2795" spans="3:6" x14ac:dyDescent="0.25">
      <c r="C2795"/>
      <c r="D2795"/>
      <c r="E2795"/>
      <c r="F2795"/>
    </row>
    <row r="2796" spans="3:6" x14ac:dyDescent="0.25">
      <c r="C2796"/>
      <c r="D2796"/>
      <c r="E2796"/>
      <c r="F2796"/>
    </row>
    <row r="2797" spans="3:6" x14ac:dyDescent="0.25">
      <c r="C2797"/>
      <c r="D2797"/>
      <c r="E2797"/>
      <c r="F2797"/>
    </row>
    <row r="2798" spans="3:6" x14ac:dyDescent="0.25">
      <c r="C2798"/>
      <c r="D2798"/>
      <c r="E2798"/>
      <c r="F2798"/>
    </row>
    <row r="2799" spans="3:6" x14ac:dyDescent="0.25">
      <c r="C2799"/>
      <c r="D2799"/>
      <c r="E2799"/>
      <c r="F2799"/>
    </row>
    <row r="2800" spans="3:6" x14ac:dyDescent="0.25">
      <c r="C2800"/>
      <c r="D2800"/>
      <c r="E2800"/>
      <c r="F2800"/>
    </row>
    <row r="2801" spans="3:6" x14ac:dyDescent="0.25">
      <c r="C2801"/>
      <c r="D2801"/>
      <c r="E2801"/>
      <c r="F2801"/>
    </row>
    <row r="2802" spans="3:6" x14ac:dyDescent="0.25">
      <c r="C2802"/>
      <c r="D2802"/>
      <c r="E2802"/>
      <c r="F2802"/>
    </row>
    <row r="2803" spans="3:6" x14ac:dyDescent="0.25">
      <c r="C2803"/>
      <c r="D2803"/>
      <c r="E2803"/>
      <c r="F2803"/>
    </row>
    <row r="2804" spans="3:6" x14ac:dyDescent="0.25">
      <c r="C2804"/>
      <c r="D2804"/>
      <c r="E2804"/>
      <c r="F2804"/>
    </row>
    <row r="2805" spans="3:6" x14ac:dyDescent="0.25">
      <c r="C2805"/>
      <c r="D2805"/>
      <c r="E2805"/>
      <c r="F2805"/>
    </row>
    <row r="2806" spans="3:6" x14ac:dyDescent="0.25">
      <c r="C2806"/>
      <c r="D2806"/>
      <c r="E2806"/>
      <c r="F2806"/>
    </row>
    <row r="2807" spans="3:6" x14ac:dyDescent="0.25">
      <c r="C2807"/>
      <c r="D2807"/>
      <c r="E2807"/>
      <c r="F2807"/>
    </row>
    <row r="2808" spans="3:6" x14ac:dyDescent="0.25">
      <c r="C2808"/>
      <c r="D2808"/>
      <c r="E2808"/>
      <c r="F2808"/>
    </row>
    <row r="2809" spans="3:6" x14ac:dyDescent="0.25">
      <c r="C2809"/>
      <c r="D2809"/>
      <c r="E2809"/>
      <c r="F2809"/>
    </row>
    <row r="2810" spans="3:6" x14ac:dyDescent="0.25">
      <c r="C2810"/>
      <c r="D2810"/>
      <c r="E2810"/>
      <c r="F2810"/>
    </row>
    <row r="2811" spans="3:6" x14ac:dyDescent="0.25">
      <c r="C2811"/>
      <c r="D2811"/>
      <c r="E2811"/>
      <c r="F2811"/>
    </row>
    <row r="2812" spans="3:6" x14ac:dyDescent="0.25">
      <c r="C2812"/>
      <c r="D2812"/>
      <c r="E2812"/>
      <c r="F2812"/>
    </row>
    <row r="2813" spans="3:6" x14ac:dyDescent="0.25">
      <c r="C2813"/>
      <c r="D2813"/>
      <c r="E2813"/>
      <c r="F2813"/>
    </row>
    <row r="2814" spans="3:6" x14ac:dyDescent="0.25">
      <c r="C2814"/>
      <c r="D2814"/>
      <c r="E2814"/>
      <c r="F2814"/>
    </row>
    <row r="2815" spans="3:6" x14ac:dyDescent="0.25">
      <c r="C2815"/>
      <c r="D2815"/>
      <c r="E2815"/>
      <c r="F2815"/>
    </row>
    <row r="2816" spans="3:6" x14ac:dyDescent="0.25">
      <c r="C2816"/>
      <c r="D2816"/>
      <c r="E2816"/>
      <c r="F2816"/>
    </row>
    <row r="2817" spans="3:6" x14ac:dyDescent="0.25">
      <c r="C2817"/>
      <c r="D2817"/>
      <c r="E2817"/>
      <c r="F2817"/>
    </row>
    <row r="2818" spans="3:6" x14ac:dyDescent="0.25">
      <c r="C2818"/>
      <c r="D2818"/>
      <c r="E2818"/>
      <c r="F2818"/>
    </row>
    <row r="2819" spans="3:6" x14ac:dyDescent="0.25">
      <c r="C2819"/>
      <c r="D2819"/>
      <c r="E2819"/>
      <c r="F2819"/>
    </row>
    <row r="2820" spans="3:6" x14ac:dyDescent="0.25">
      <c r="C2820"/>
      <c r="D2820"/>
      <c r="E2820"/>
      <c r="F2820"/>
    </row>
    <row r="2821" spans="3:6" x14ac:dyDescent="0.25">
      <c r="C2821"/>
      <c r="D2821"/>
      <c r="E2821"/>
      <c r="F2821"/>
    </row>
    <row r="2822" spans="3:6" x14ac:dyDescent="0.25">
      <c r="C2822"/>
      <c r="D2822"/>
      <c r="E2822"/>
      <c r="F2822"/>
    </row>
    <row r="2823" spans="3:6" x14ac:dyDescent="0.25">
      <c r="C2823"/>
      <c r="D2823"/>
      <c r="E2823"/>
      <c r="F2823"/>
    </row>
    <row r="2824" spans="3:6" x14ac:dyDescent="0.25">
      <c r="C2824"/>
      <c r="D2824"/>
      <c r="E2824"/>
      <c r="F2824"/>
    </row>
    <row r="2825" spans="3:6" x14ac:dyDescent="0.25">
      <c r="C2825"/>
      <c r="D2825"/>
      <c r="E2825"/>
      <c r="F2825"/>
    </row>
    <row r="2826" spans="3:6" x14ac:dyDescent="0.25">
      <c r="C2826"/>
      <c r="D2826"/>
      <c r="E2826"/>
      <c r="F2826"/>
    </row>
    <row r="2827" spans="3:6" x14ac:dyDescent="0.25">
      <c r="C2827"/>
      <c r="D2827"/>
      <c r="E2827"/>
      <c r="F2827"/>
    </row>
    <row r="2828" spans="3:6" x14ac:dyDescent="0.25">
      <c r="C2828"/>
      <c r="D2828"/>
      <c r="E2828"/>
      <c r="F2828"/>
    </row>
    <row r="2829" spans="3:6" x14ac:dyDescent="0.25">
      <c r="C2829"/>
      <c r="D2829"/>
      <c r="E2829"/>
      <c r="F2829"/>
    </row>
    <row r="2830" spans="3:6" x14ac:dyDescent="0.25">
      <c r="C2830"/>
      <c r="D2830"/>
      <c r="E2830"/>
      <c r="F2830"/>
    </row>
    <row r="2831" spans="3:6" x14ac:dyDescent="0.25">
      <c r="C2831"/>
      <c r="D2831"/>
      <c r="E2831"/>
      <c r="F2831"/>
    </row>
    <row r="2832" spans="3:6" x14ac:dyDescent="0.25">
      <c r="C2832"/>
      <c r="D2832"/>
      <c r="E2832"/>
      <c r="F2832"/>
    </row>
    <row r="2833" spans="3:6" x14ac:dyDescent="0.25">
      <c r="C2833"/>
      <c r="D2833"/>
      <c r="E2833"/>
      <c r="F2833"/>
    </row>
    <row r="2834" spans="3:6" x14ac:dyDescent="0.25">
      <c r="C2834"/>
      <c r="D2834"/>
      <c r="E2834"/>
      <c r="F2834"/>
    </row>
    <row r="2835" spans="3:6" x14ac:dyDescent="0.25">
      <c r="C2835"/>
      <c r="D2835"/>
      <c r="E2835"/>
      <c r="F2835"/>
    </row>
    <row r="2836" spans="3:6" x14ac:dyDescent="0.25">
      <c r="C2836"/>
      <c r="D2836"/>
      <c r="E2836"/>
      <c r="F2836"/>
    </row>
    <row r="2837" spans="3:6" x14ac:dyDescent="0.25">
      <c r="C2837"/>
      <c r="D2837"/>
      <c r="E2837"/>
      <c r="F2837"/>
    </row>
    <row r="2838" spans="3:6" x14ac:dyDescent="0.25">
      <c r="C2838"/>
      <c r="D2838"/>
      <c r="E2838"/>
      <c r="F2838"/>
    </row>
    <row r="2839" spans="3:6" x14ac:dyDescent="0.25">
      <c r="C2839"/>
      <c r="D2839"/>
      <c r="E2839"/>
      <c r="F2839"/>
    </row>
    <row r="2840" spans="3:6" x14ac:dyDescent="0.25">
      <c r="C2840"/>
      <c r="D2840"/>
      <c r="E2840"/>
      <c r="F2840"/>
    </row>
    <row r="2841" spans="3:6" x14ac:dyDescent="0.25">
      <c r="C2841"/>
      <c r="D2841"/>
      <c r="E2841"/>
      <c r="F2841"/>
    </row>
    <row r="2842" spans="3:6" x14ac:dyDescent="0.25">
      <c r="C2842"/>
      <c r="D2842"/>
      <c r="E2842"/>
      <c r="F2842"/>
    </row>
    <row r="2843" spans="3:6" x14ac:dyDescent="0.25">
      <c r="C2843"/>
      <c r="D2843"/>
      <c r="E2843"/>
      <c r="F2843"/>
    </row>
    <row r="2844" spans="3:6" x14ac:dyDescent="0.25">
      <c r="C2844"/>
      <c r="D2844"/>
      <c r="E2844"/>
      <c r="F2844"/>
    </row>
    <row r="2845" spans="3:6" x14ac:dyDescent="0.25">
      <c r="C2845"/>
      <c r="D2845"/>
      <c r="E2845"/>
      <c r="F2845"/>
    </row>
    <row r="2846" spans="3:6" x14ac:dyDescent="0.25">
      <c r="C2846"/>
      <c r="D2846"/>
      <c r="E2846"/>
      <c r="F2846"/>
    </row>
    <row r="2847" spans="3:6" x14ac:dyDescent="0.25">
      <c r="C2847"/>
      <c r="D2847"/>
      <c r="E2847"/>
      <c r="F2847"/>
    </row>
    <row r="2848" spans="3:6" x14ac:dyDescent="0.25">
      <c r="C2848"/>
      <c r="D2848"/>
      <c r="E2848"/>
      <c r="F2848"/>
    </row>
    <row r="2849" spans="3:6" x14ac:dyDescent="0.25">
      <c r="C2849"/>
      <c r="D2849"/>
      <c r="E2849"/>
      <c r="F2849"/>
    </row>
    <row r="2850" spans="3:6" x14ac:dyDescent="0.25">
      <c r="C2850"/>
      <c r="D2850"/>
      <c r="E2850"/>
      <c r="F2850"/>
    </row>
    <row r="2851" spans="3:6" x14ac:dyDescent="0.25">
      <c r="C2851"/>
      <c r="D2851"/>
      <c r="E2851"/>
      <c r="F2851"/>
    </row>
    <row r="2852" spans="3:6" x14ac:dyDescent="0.25">
      <c r="C2852"/>
      <c r="D2852"/>
      <c r="E2852"/>
      <c r="F2852"/>
    </row>
    <row r="2853" spans="3:6" x14ac:dyDescent="0.25">
      <c r="C2853"/>
      <c r="D2853"/>
      <c r="E2853"/>
      <c r="F2853"/>
    </row>
    <row r="2854" spans="3:6" x14ac:dyDescent="0.25">
      <c r="C2854"/>
      <c r="D2854"/>
      <c r="E2854"/>
      <c r="F2854"/>
    </row>
    <row r="2855" spans="3:6" x14ac:dyDescent="0.25">
      <c r="C2855"/>
      <c r="D2855"/>
      <c r="E2855"/>
      <c r="F2855"/>
    </row>
    <row r="2856" spans="3:6" x14ac:dyDescent="0.25">
      <c r="C2856"/>
      <c r="D2856"/>
      <c r="E2856"/>
      <c r="F2856"/>
    </row>
    <row r="2857" spans="3:6" x14ac:dyDescent="0.25">
      <c r="C2857"/>
      <c r="D2857"/>
      <c r="E2857"/>
      <c r="F2857"/>
    </row>
    <row r="2858" spans="3:6" x14ac:dyDescent="0.25">
      <c r="C2858"/>
      <c r="D2858"/>
      <c r="E2858"/>
      <c r="F2858"/>
    </row>
    <row r="2859" spans="3:6" x14ac:dyDescent="0.25">
      <c r="C2859"/>
      <c r="D2859"/>
      <c r="E2859"/>
      <c r="F2859"/>
    </row>
    <row r="2860" spans="3:6" x14ac:dyDescent="0.25">
      <c r="C2860"/>
      <c r="D2860"/>
      <c r="E2860"/>
      <c r="F2860"/>
    </row>
    <row r="2861" spans="3:6" x14ac:dyDescent="0.25">
      <c r="C2861"/>
      <c r="D2861"/>
      <c r="E2861"/>
      <c r="F2861"/>
    </row>
    <row r="2862" spans="3:6" x14ac:dyDescent="0.25">
      <c r="C2862"/>
      <c r="D2862"/>
      <c r="E2862"/>
      <c r="F2862"/>
    </row>
    <row r="2863" spans="3:6" x14ac:dyDescent="0.25">
      <c r="C2863"/>
      <c r="D2863"/>
      <c r="E2863"/>
      <c r="F2863"/>
    </row>
    <row r="2864" spans="3:6" x14ac:dyDescent="0.25">
      <c r="C2864"/>
      <c r="D2864"/>
      <c r="E2864"/>
      <c r="F2864"/>
    </row>
    <row r="2865" spans="3:6" x14ac:dyDescent="0.25">
      <c r="C2865"/>
      <c r="D2865"/>
      <c r="E2865"/>
      <c r="F2865"/>
    </row>
    <row r="2866" spans="3:6" x14ac:dyDescent="0.25">
      <c r="C2866"/>
      <c r="D2866"/>
      <c r="E2866"/>
      <c r="F2866"/>
    </row>
    <row r="2867" spans="3:6" x14ac:dyDescent="0.25">
      <c r="C2867"/>
      <c r="D2867"/>
      <c r="E2867"/>
      <c r="F2867"/>
    </row>
    <row r="2868" spans="3:6" x14ac:dyDescent="0.25">
      <c r="C2868"/>
      <c r="D2868"/>
      <c r="E2868"/>
      <c r="F2868"/>
    </row>
    <row r="2869" spans="3:6" x14ac:dyDescent="0.25">
      <c r="C2869"/>
      <c r="D2869"/>
      <c r="E2869"/>
      <c r="F2869"/>
    </row>
    <row r="2870" spans="3:6" x14ac:dyDescent="0.25">
      <c r="C2870"/>
      <c r="D2870"/>
      <c r="E2870"/>
      <c r="F2870"/>
    </row>
    <row r="2871" spans="3:6" x14ac:dyDescent="0.25">
      <c r="C2871"/>
      <c r="D2871"/>
      <c r="E2871"/>
      <c r="F2871"/>
    </row>
    <row r="2872" spans="3:6" x14ac:dyDescent="0.25">
      <c r="C2872"/>
      <c r="D2872"/>
      <c r="E2872"/>
      <c r="F2872"/>
    </row>
    <row r="2873" spans="3:6" x14ac:dyDescent="0.25">
      <c r="C2873"/>
      <c r="D2873"/>
      <c r="E2873"/>
      <c r="F2873"/>
    </row>
    <row r="2874" spans="3:6" x14ac:dyDescent="0.25">
      <c r="C2874"/>
      <c r="D2874"/>
      <c r="E2874"/>
      <c r="F2874"/>
    </row>
    <row r="2875" spans="3:6" x14ac:dyDescent="0.25">
      <c r="C2875"/>
      <c r="D2875"/>
      <c r="E2875"/>
      <c r="F2875"/>
    </row>
    <row r="2876" spans="3:6" x14ac:dyDescent="0.25">
      <c r="C2876"/>
      <c r="D2876"/>
      <c r="E2876"/>
      <c r="F2876"/>
    </row>
    <row r="2877" spans="3:6" x14ac:dyDescent="0.25">
      <c r="C2877"/>
      <c r="D2877"/>
      <c r="E2877"/>
      <c r="F2877"/>
    </row>
    <row r="2878" spans="3:6" x14ac:dyDescent="0.25">
      <c r="C2878"/>
      <c r="D2878"/>
      <c r="E2878"/>
      <c r="F2878"/>
    </row>
    <row r="2879" spans="3:6" x14ac:dyDescent="0.25">
      <c r="C2879"/>
      <c r="D2879"/>
      <c r="E2879"/>
      <c r="F2879"/>
    </row>
    <row r="2880" spans="3:6" x14ac:dyDescent="0.25">
      <c r="C2880"/>
      <c r="D2880"/>
      <c r="E2880"/>
      <c r="F2880"/>
    </row>
    <row r="2881" spans="3:6" x14ac:dyDescent="0.25">
      <c r="C2881"/>
      <c r="D2881"/>
      <c r="E2881"/>
      <c r="F2881"/>
    </row>
    <row r="2882" spans="3:6" x14ac:dyDescent="0.25">
      <c r="C2882"/>
      <c r="D2882"/>
      <c r="E2882"/>
      <c r="F2882"/>
    </row>
    <row r="2883" spans="3:6" x14ac:dyDescent="0.25">
      <c r="C2883"/>
      <c r="D2883"/>
      <c r="E2883"/>
      <c r="F2883"/>
    </row>
    <row r="2884" spans="3:6" x14ac:dyDescent="0.25">
      <c r="C2884"/>
      <c r="D2884"/>
      <c r="E2884"/>
      <c r="F2884"/>
    </row>
    <row r="2885" spans="3:6" x14ac:dyDescent="0.25">
      <c r="C2885"/>
      <c r="D2885"/>
      <c r="E2885"/>
      <c r="F2885"/>
    </row>
    <row r="2886" spans="3:6" x14ac:dyDescent="0.25">
      <c r="C2886"/>
      <c r="D2886"/>
      <c r="E2886"/>
      <c r="F2886"/>
    </row>
    <row r="2887" spans="3:6" x14ac:dyDescent="0.25">
      <c r="C2887"/>
      <c r="D2887"/>
      <c r="E2887"/>
      <c r="F2887"/>
    </row>
    <row r="2888" spans="3:6" x14ac:dyDescent="0.25">
      <c r="C2888"/>
      <c r="D2888"/>
      <c r="E2888"/>
      <c r="F2888"/>
    </row>
    <row r="2889" spans="3:6" x14ac:dyDescent="0.25">
      <c r="C2889"/>
      <c r="D2889"/>
      <c r="E2889"/>
      <c r="F2889"/>
    </row>
    <row r="2890" spans="3:6" x14ac:dyDescent="0.25">
      <c r="C2890"/>
      <c r="D2890"/>
      <c r="E2890"/>
      <c r="F2890"/>
    </row>
    <row r="2891" spans="3:6" x14ac:dyDescent="0.25">
      <c r="C2891"/>
      <c r="D2891"/>
      <c r="E2891"/>
      <c r="F2891"/>
    </row>
    <row r="2892" spans="3:6" x14ac:dyDescent="0.25">
      <c r="C2892"/>
      <c r="D2892"/>
      <c r="E2892"/>
      <c r="F2892"/>
    </row>
    <row r="2893" spans="3:6" x14ac:dyDescent="0.25">
      <c r="C2893"/>
      <c r="D2893"/>
      <c r="E2893"/>
      <c r="F2893"/>
    </row>
    <row r="2894" spans="3:6" x14ac:dyDescent="0.25">
      <c r="C2894"/>
      <c r="D2894"/>
      <c r="E2894"/>
      <c r="F2894"/>
    </row>
    <row r="2895" spans="3:6" x14ac:dyDescent="0.25">
      <c r="C2895"/>
      <c r="D2895"/>
      <c r="E2895"/>
      <c r="F2895"/>
    </row>
    <row r="2896" spans="3:6" x14ac:dyDescent="0.25">
      <c r="C2896"/>
      <c r="D2896"/>
      <c r="E2896"/>
      <c r="F2896"/>
    </row>
    <row r="2897" spans="3:6" x14ac:dyDescent="0.25">
      <c r="C2897"/>
      <c r="D2897"/>
      <c r="E2897"/>
      <c r="F2897"/>
    </row>
    <row r="2898" spans="3:6" x14ac:dyDescent="0.25">
      <c r="C2898"/>
      <c r="D2898"/>
      <c r="E2898"/>
      <c r="F2898"/>
    </row>
    <row r="2899" spans="3:6" x14ac:dyDescent="0.25">
      <c r="C2899"/>
      <c r="D2899"/>
      <c r="E2899"/>
      <c r="F2899"/>
    </row>
    <row r="2900" spans="3:6" x14ac:dyDescent="0.25">
      <c r="C2900"/>
      <c r="D2900"/>
      <c r="E2900"/>
      <c r="F2900"/>
    </row>
    <row r="2901" spans="3:6" x14ac:dyDescent="0.25">
      <c r="C2901"/>
      <c r="D2901"/>
      <c r="E2901"/>
      <c r="F2901"/>
    </row>
    <row r="2902" spans="3:6" x14ac:dyDescent="0.25">
      <c r="C2902"/>
      <c r="D2902"/>
      <c r="E2902"/>
      <c r="F2902"/>
    </row>
    <row r="2903" spans="3:6" x14ac:dyDescent="0.25">
      <c r="C2903"/>
      <c r="D2903"/>
      <c r="E2903"/>
      <c r="F2903"/>
    </row>
    <row r="2904" spans="3:6" x14ac:dyDescent="0.25">
      <c r="C2904"/>
      <c r="D2904"/>
      <c r="E2904"/>
      <c r="F2904"/>
    </row>
    <row r="2905" spans="3:6" x14ac:dyDescent="0.25">
      <c r="C2905"/>
      <c r="D2905"/>
      <c r="E2905"/>
      <c r="F2905"/>
    </row>
    <row r="2906" spans="3:6" x14ac:dyDescent="0.25">
      <c r="C2906"/>
      <c r="D2906"/>
      <c r="E2906"/>
      <c r="F2906"/>
    </row>
    <row r="2907" spans="3:6" x14ac:dyDescent="0.25">
      <c r="C2907"/>
      <c r="D2907"/>
      <c r="E2907"/>
      <c r="F2907"/>
    </row>
    <row r="2908" spans="3:6" x14ac:dyDescent="0.25">
      <c r="C2908"/>
      <c r="D2908"/>
      <c r="E2908"/>
      <c r="F2908"/>
    </row>
    <row r="2909" spans="3:6" x14ac:dyDescent="0.25">
      <c r="C2909"/>
      <c r="D2909"/>
      <c r="E2909"/>
      <c r="F2909"/>
    </row>
    <row r="2910" spans="3:6" x14ac:dyDescent="0.25">
      <c r="C2910"/>
      <c r="D2910"/>
      <c r="E2910"/>
      <c r="F2910"/>
    </row>
    <row r="2911" spans="3:6" x14ac:dyDescent="0.25">
      <c r="C2911"/>
      <c r="D2911"/>
      <c r="E2911"/>
      <c r="F2911"/>
    </row>
    <row r="2912" spans="3:6" x14ac:dyDescent="0.25">
      <c r="C2912"/>
      <c r="D2912"/>
      <c r="E2912"/>
      <c r="F2912"/>
    </row>
    <row r="2913" spans="3:6" x14ac:dyDescent="0.25">
      <c r="C2913"/>
      <c r="D2913"/>
      <c r="E2913"/>
      <c r="F2913"/>
    </row>
    <row r="2914" spans="3:6" x14ac:dyDescent="0.25">
      <c r="C2914"/>
      <c r="D2914"/>
      <c r="E2914"/>
      <c r="F2914"/>
    </row>
    <row r="2915" spans="3:6" x14ac:dyDescent="0.25">
      <c r="C2915"/>
      <c r="D2915"/>
      <c r="E2915"/>
      <c r="F2915"/>
    </row>
    <row r="2916" spans="3:6" x14ac:dyDescent="0.25">
      <c r="C2916"/>
      <c r="D2916"/>
      <c r="E2916"/>
      <c r="F2916"/>
    </row>
    <row r="2917" spans="3:6" x14ac:dyDescent="0.25">
      <c r="C2917"/>
      <c r="D2917"/>
      <c r="E2917"/>
      <c r="F2917"/>
    </row>
    <row r="2918" spans="3:6" x14ac:dyDescent="0.25">
      <c r="C2918"/>
      <c r="D2918"/>
      <c r="E2918"/>
      <c r="F2918"/>
    </row>
    <row r="2919" spans="3:6" x14ac:dyDescent="0.25">
      <c r="C2919"/>
      <c r="D2919"/>
      <c r="E2919"/>
      <c r="F2919"/>
    </row>
    <row r="2920" spans="3:6" x14ac:dyDescent="0.25">
      <c r="C2920"/>
      <c r="D2920"/>
      <c r="E2920"/>
      <c r="F2920"/>
    </row>
    <row r="2921" spans="3:6" x14ac:dyDescent="0.25">
      <c r="C2921"/>
      <c r="D2921"/>
      <c r="E2921"/>
      <c r="F2921"/>
    </row>
    <row r="2922" spans="3:6" x14ac:dyDescent="0.25">
      <c r="C2922"/>
      <c r="D2922"/>
      <c r="E2922"/>
      <c r="F2922"/>
    </row>
    <row r="2923" spans="3:6" x14ac:dyDescent="0.25">
      <c r="C2923"/>
      <c r="D2923"/>
      <c r="E2923"/>
      <c r="F2923"/>
    </row>
    <row r="2924" spans="3:6" x14ac:dyDescent="0.25">
      <c r="C2924"/>
      <c r="D2924"/>
      <c r="E2924"/>
      <c r="F2924"/>
    </row>
    <row r="2925" spans="3:6" x14ac:dyDescent="0.25">
      <c r="C2925"/>
      <c r="D2925"/>
      <c r="E2925"/>
      <c r="F2925"/>
    </row>
    <row r="2926" spans="3:6" x14ac:dyDescent="0.25">
      <c r="C2926"/>
      <c r="D2926"/>
      <c r="E2926"/>
      <c r="F2926"/>
    </row>
    <row r="2927" spans="3:6" x14ac:dyDescent="0.25">
      <c r="C2927"/>
      <c r="D2927"/>
      <c r="E2927"/>
      <c r="F2927"/>
    </row>
    <row r="2928" spans="3:6" x14ac:dyDescent="0.25">
      <c r="C2928"/>
      <c r="D2928"/>
      <c r="E2928"/>
      <c r="F2928"/>
    </row>
    <row r="2929" spans="3:6" x14ac:dyDescent="0.25">
      <c r="C2929"/>
      <c r="D2929"/>
      <c r="E2929"/>
      <c r="F2929"/>
    </row>
    <row r="2930" spans="3:6" x14ac:dyDescent="0.25">
      <c r="C2930"/>
      <c r="D2930"/>
      <c r="E2930"/>
      <c r="F2930"/>
    </row>
    <row r="2931" spans="3:6" x14ac:dyDescent="0.25">
      <c r="C2931"/>
      <c r="D2931"/>
      <c r="E2931"/>
      <c r="F2931"/>
    </row>
    <row r="2932" spans="3:6" x14ac:dyDescent="0.25">
      <c r="C2932"/>
      <c r="D2932"/>
      <c r="E2932"/>
      <c r="F2932"/>
    </row>
    <row r="2933" spans="3:6" x14ac:dyDescent="0.25">
      <c r="C2933"/>
      <c r="D2933"/>
      <c r="E2933"/>
      <c r="F2933"/>
    </row>
    <row r="2934" spans="3:6" x14ac:dyDescent="0.25">
      <c r="C2934"/>
      <c r="D2934"/>
      <c r="E2934"/>
      <c r="F2934"/>
    </row>
    <row r="2935" spans="3:6" x14ac:dyDescent="0.25">
      <c r="C2935"/>
      <c r="D2935"/>
      <c r="E2935"/>
      <c r="F2935"/>
    </row>
    <row r="2936" spans="3:6" x14ac:dyDescent="0.25">
      <c r="C2936"/>
      <c r="D2936"/>
      <c r="E2936"/>
      <c r="F2936"/>
    </row>
    <row r="2937" spans="3:6" x14ac:dyDescent="0.25">
      <c r="C2937"/>
      <c r="D2937"/>
      <c r="E2937"/>
      <c r="F2937"/>
    </row>
    <row r="2938" spans="3:6" x14ac:dyDescent="0.25">
      <c r="C2938"/>
      <c r="D2938"/>
      <c r="E2938"/>
      <c r="F2938"/>
    </row>
    <row r="2939" spans="3:6" x14ac:dyDescent="0.25">
      <c r="C2939"/>
      <c r="D2939"/>
      <c r="E2939"/>
      <c r="F2939"/>
    </row>
    <row r="2940" spans="3:6" x14ac:dyDescent="0.25">
      <c r="C2940"/>
      <c r="D2940"/>
      <c r="E2940"/>
      <c r="F2940"/>
    </row>
    <row r="2941" spans="3:6" x14ac:dyDescent="0.25">
      <c r="C2941"/>
      <c r="D2941"/>
      <c r="E2941"/>
      <c r="F2941"/>
    </row>
    <row r="2942" spans="3:6" x14ac:dyDescent="0.25">
      <c r="C2942"/>
      <c r="D2942"/>
      <c r="E2942"/>
      <c r="F2942"/>
    </row>
    <row r="2943" spans="3:6" x14ac:dyDescent="0.25">
      <c r="C2943"/>
      <c r="D2943"/>
      <c r="E2943"/>
      <c r="F2943"/>
    </row>
    <row r="2944" spans="3:6" x14ac:dyDescent="0.25">
      <c r="C2944"/>
      <c r="D2944"/>
      <c r="E2944"/>
      <c r="F2944"/>
    </row>
    <row r="2945" spans="3:6" x14ac:dyDescent="0.25">
      <c r="C2945"/>
      <c r="D2945"/>
      <c r="E2945"/>
      <c r="F2945"/>
    </row>
    <row r="2946" spans="3:6" x14ac:dyDescent="0.25">
      <c r="C2946"/>
      <c r="D2946"/>
      <c r="E2946"/>
      <c r="F2946"/>
    </row>
    <row r="2947" spans="3:6" x14ac:dyDescent="0.25">
      <c r="C2947"/>
      <c r="D2947"/>
      <c r="E2947"/>
      <c r="F2947"/>
    </row>
    <row r="2948" spans="3:6" x14ac:dyDescent="0.25">
      <c r="C2948"/>
      <c r="D2948"/>
      <c r="E2948"/>
      <c r="F2948"/>
    </row>
    <row r="2949" spans="3:6" x14ac:dyDescent="0.25">
      <c r="C2949"/>
      <c r="D2949"/>
      <c r="E2949"/>
      <c r="F2949"/>
    </row>
    <row r="2950" spans="3:6" x14ac:dyDescent="0.25">
      <c r="C2950"/>
      <c r="D2950"/>
      <c r="E2950"/>
      <c r="F2950"/>
    </row>
    <row r="2951" spans="3:6" x14ac:dyDescent="0.25">
      <c r="C2951"/>
      <c r="D2951"/>
      <c r="E2951"/>
      <c r="F2951"/>
    </row>
    <row r="2952" spans="3:6" x14ac:dyDescent="0.25">
      <c r="C2952"/>
      <c r="D2952"/>
      <c r="E2952"/>
      <c r="F2952"/>
    </row>
    <row r="2953" spans="3:6" x14ac:dyDescent="0.25">
      <c r="C2953"/>
      <c r="D2953"/>
      <c r="E2953"/>
      <c r="F2953"/>
    </row>
    <row r="2954" spans="3:6" x14ac:dyDescent="0.25">
      <c r="C2954"/>
      <c r="D2954"/>
      <c r="E2954"/>
      <c r="F2954"/>
    </row>
    <row r="2955" spans="3:6" x14ac:dyDescent="0.25">
      <c r="C2955"/>
      <c r="D2955"/>
      <c r="E2955"/>
      <c r="F2955"/>
    </row>
    <row r="2956" spans="3:6" x14ac:dyDescent="0.25">
      <c r="C2956"/>
      <c r="D2956"/>
      <c r="E2956"/>
      <c r="F2956"/>
    </row>
    <row r="2957" spans="3:6" x14ac:dyDescent="0.25">
      <c r="C2957"/>
      <c r="D2957"/>
      <c r="E2957"/>
      <c r="F2957"/>
    </row>
    <row r="2958" spans="3:6" x14ac:dyDescent="0.25">
      <c r="C2958"/>
      <c r="D2958"/>
      <c r="E2958"/>
      <c r="F2958"/>
    </row>
    <row r="2959" spans="3:6" x14ac:dyDescent="0.25">
      <c r="C2959"/>
      <c r="D2959"/>
      <c r="E2959"/>
      <c r="F2959"/>
    </row>
    <row r="2960" spans="3:6" x14ac:dyDescent="0.25">
      <c r="C2960"/>
      <c r="D2960"/>
      <c r="E2960"/>
      <c r="F2960"/>
    </row>
    <row r="2961" spans="3:6" x14ac:dyDescent="0.25">
      <c r="C2961"/>
      <c r="D2961"/>
      <c r="E2961"/>
      <c r="F2961"/>
    </row>
    <row r="2962" spans="3:6" x14ac:dyDescent="0.25">
      <c r="C2962"/>
      <c r="D2962"/>
      <c r="E2962"/>
      <c r="F2962"/>
    </row>
    <row r="2963" spans="3:6" x14ac:dyDescent="0.25">
      <c r="C2963"/>
      <c r="D2963"/>
      <c r="E2963"/>
      <c r="F2963"/>
    </row>
    <row r="2964" spans="3:6" x14ac:dyDescent="0.25">
      <c r="C2964"/>
      <c r="D2964"/>
      <c r="E2964"/>
      <c r="F2964"/>
    </row>
    <row r="2965" spans="3:6" x14ac:dyDescent="0.25">
      <c r="C2965"/>
      <c r="D2965"/>
      <c r="E2965"/>
      <c r="F2965"/>
    </row>
    <row r="2966" spans="3:6" x14ac:dyDescent="0.25">
      <c r="C2966"/>
      <c r="D2966"/>
      <c r="E2966"/>
      <c r="F2966"/>
    </row>
    <row r="2967" spans="3:6" x14ac:dyDescent="0.25">
      <c r="C2967"/>
      <c r="D2967"/>
      <c r="E2967"/>
      <c r="F2967"/>
    </row>
    <row r="2968" spans="3:6" x14ac:dyDescent="0.25">
      <c r="C2968"/>
      <c r="D2968"/>
      <c r="E2968"/>
      <c r="F2968"/>
    </row>
    <row r="2969" spans="3:6" x14ac:dyDescent="0.25">
      <c r="C2969"/>
      <c r="D2969"/>
      <c r="E2969"/>
      <c r="F2969"/>
    </row>
    <row r="2970" spans="3:6" x14ac:dyDescent="0.25">
      <c r="C2970"/>
      <c r="D2970"/>
      <c r="E2970"/>
      <c r="F2970"/>
    </row>
    <row r="2971" spans="3:6" x14ac:dyDescent="0.25">
      <c r="C2971"/>
      <c r="D2971"/>
      <c r="E2971"/>
      <c r="F2971"/>
    </row>
    <row r="2972" spans="3:6" x14ac:dyDescent="0.25">
      <c r="C2972"/>
      <c r="D2972"/>
      <c r="E2972"/>
      <c r="F2972"/>
    </row>
    <row r="2973" spans="3:6" x14ac:dyDescent="0.25">
      <c r="C2973"/>
      <c r="D2973"/>
      <c r="E2973"/>
      <c r="F2973"/>
    </row>
    <row r="2974" spans="3:6" x14ac:dyDescent="0.25">
      <c r="C2974"/>
      <c r="D2974"/>
      <c r="E2974"/>
      <c r="F2974"/>
    </row>
    <row r="2975" spans="3:6" x14ac:dyDescent="0.25">
      <c r="C2975"/>
      <c r="D2975"/>
      <c r="E2975"/>
      <c r="F2975"/>
    </row>
    <row r="2976" spans="3:6" x14ac:dyDescent="0.25">
      <c r="C2976"/>
      <c r="D2976"/>
      <c r="E2976"/>
      <c r="F2976"/>
    </row>
    <row r="2977" spans="3:6" x14ac:dyDescent="0.25">
      <c r="C2977"/>
      <c r="D2977"/>
      <c r="E2977"/>
      <c r="F2977"/>
    </row>
    <row r="2978" spans="3:6" x14ac:dyDescent="0.25">
      <c r="C2978"/>
      <c r="D2978"/>
      <c r="E2978"/>
      <c r="F2978"/>
    </row>
    <row r="2979" spans="3:6" x14ac:dyDescent="0.25">
      <c r="C2979"/>
      <c r="D2979"/>
      <c r="E2979"/>
      <c r="F2979"/>
    </row>
    <row r="2980" spans="3:6" x14ac:dyDescent="0.25">
      <c r="C2980"/>
      <c r="D2980"/>
      <c r="E2980"/>
      <c r="F2980"/>
    </row>
    <row r="2981" spans="3:6" x14ac:dyDescent="0.25">
      <c r="C2981"/>
      <c r="D2981"/>
      <c r="E2981"/>
      <c r="F2981"/>
    </row>
    <row r="2982" spans="3:6" x14ac:dyDescent="0.25">
      <c r="C2982"/>
      <c r="D2982"/>
      <c r="E2982"/>
      <c r="F2982"/>
    </row>
    <row r="2983" spans="3:6" x14ac:dyDescent="0.25">
      <c r="C2983"/>
      <c r="D2983"/>
      <c r="E2983"/>
      <c r="F2983"/>
    </row>
    <row r="2984" spans="3:6" x14ac:dyDescent="0.25">
      <c r="C2984"/>
      <c r="D2984"/>
      <c r="E2984"/>
      <c r="F2984"/>
    </row>
    <row r="2985" spans="3:6" x14ac:dyDescent="0.25">
      <c r="C2985"/>
      <c r="D2985"/>
      <c r="E2985"/>
      <c r="F2985"/>
    </row>
    <row r="2986" spans="3:6" x14ac:dyDescent="0.25">
      <c r="C2986"/>
      <c r="D2986"/>
      <c r="E2986"/>
      <c r="F2986"/>
    </row>
    <row r="2987" spans="3:6" x14ac:dyDescent="0.25">
      <c r="C2987"/>
      <c r="D2987"/>
      <c r="E2987"/>
      <c r="F2987"/>
    </row>
    <row r="2988" spans="3:6" x14ac:dyDescent="0.25">
      <c r="C2988"/>
      <c r="D2988"/>
      <c r="E2988"/>
      <c r="F2988"/>
    </row>
    <row r="2989" spans="3:6" x14ac:dyDescent="0.25">
      <c r="C2989"/>
      <c r="D2989"/>
      <c r="E2989"/>
      <c r="F2989"/>
    </row>
    <row r="2990" spans="3:6" x14ac:dyDescent="0.25">
      <c r="C2990"/>
      <c r="D2990"/>
      <c r="E2990"/>
      <c r="F2990"/>
    </row>
    <row r="2991" spans="3:6" x14ac:dyDescent="0.25">
      <c r="C2991"/>
      <c r="D2991"/>
      <c r="E2991"/>
      <c r="F2991"/>
    </row>
    <row r="2992" spans="3:6" x14ac:dyDescent="0.25">
      <c r="C2992"/>
      <c r="D2992"/>
      <c r="E2992"/>
      <c r="F2992"/>
    </row>
    <row r="2993" spans="3:6" x14ac:dyDescent="0.25">
      <c r="C2993"/>
      <c r="D2993"/>
      <c r="E2993"/>
      <c r="F2993"/>
    </row>
    <row r="2994" spans="3:6" x14ac:dyDescent="0.25">
      <c r="C2994"/>
      <c r="D2994"/>
      <c r="E2994"/>
      <c r="F2994"/>
    </row>
    <row r="2995" spans="3:6" x14ac:dyDescent="0.25">
      <c r="C2995"/>
      <c r="D2995"/>
      <c r="E2995"/>
      <c r="F2995"/>
    </row>
    <row r="2996" spans="3:6" x14ac:dyDescent="0.25">
      <c r="C2996"/>
      <c r="D2996"/>
      <c r="E2996"/>
      <c r="F2996"/>
    </row>
    <row r="2997" spans="3:6" x14ac:dyDescent="0.25">
      <c r="C2997"/>
      <c r="D2997"/>
      <c r="E2997"/>
      <c r="F2997"/>
    </row>
    <row r="2998" spans="3:6" x14ac:dyDescent="0.25">
      <c r="C2998"/>
      <c r="D2998"/>
      <c r="E2998"/>
      <c r="F2998"/>
    </row>
    <row r="2999" spans="3:6" x14ac:dyDescent="0.25">
      <c r="C2999"/>
      <c r="D2999"/>
      <c r="E2999"/>
      <c r="F2999"/>
    </row>
    <row r="3000" spans="3:6" x14ac:dyDescent="0.25">
      <c r="C3000"/>
      <c r="D3000"/>
      <c r="E3000"/>
      <c r="F3000"/>
    </row>
    <row r="3001" spans="3:6" x14ac:dyDescent="0.25">
      <c r="C3001"/>
      <c r="D3001"/>
      <c r="E3001"/>
      <c r="F3001"/>
    </row>
    <row r="3002" spans="3:6" x14ac:dyDescent="0.25">
      <c r="C3002"/>
      <c r="D3002"/>
      <c r="E3002"/>
      <c r="F3002"/>
    </row>
    <row r="3003" spans="3:6" x14ac:dyDescent="0.25">
      <c r="C3003"/>
      <c r="D3003"/>
      <c r="E3003"/>
      <c r="F3003"/>
    </row>
    <row r="3004" spans="3:6" x14ac:dyDescent="0.25">
      <c r="C3004"/>
      <c r="D3004"/>
      <c r="E3004"/>
      <c r="F3004"/>
    </row>
    <row r="3005" spans="3:6" x14ac:dyDescent="0.25">
      <c r="C3005"/>
      <c r="D3005"/>
      <c r="E3005"/>
      <c r="F3005"/>
    </row>
    <row r="3006" spans="3:6" x14ac:dyDescent="0.25">
      <c r="C3006"/>
      <c r="D3006"/>
      <c r="E3006"/>
      <c r="F3006"/>
    </row>
    <row r="3007" spans="3:6" x14ac:dyDescent="0.25">
      <c r="C3007"/>
      <c r="D3007"/>
      <c r="E3007"/>
      <c r="F3007"/>
    </row>
    <row r="3008" spans="3:6" x14ac:dyDescent="0.25">
      <c r="C3008"/>
      <c r="D3008"/>
      <c r="E3008"/>
      <c r="F3008"/>
    </row>
    <row r="3009" spans="3:6" x14ac:dyDescent="0.25">
      <c r="C3009"/>
      <c r="D3009"/>
      <c r="E3009"/>
      <c r="F3009"/>
    </row>
    <row r="3010" spans="3:6" x14ac:dyDescent="0.25">
      <c r="C3010"/>
      <c r="D3010"/>
      <c r="E3010"/>
      <c r="F3010"/>
    </row>
    <row r="3011" spans="3:6" x14ac:dyDescent="0.25">
      <c r="C3011"/>
      <c r="D3011"/>
      <c r="E3011"/>
      <c r="F3011"/>
    </row>
    <row r="3012" spans="3:6" x14ac:dyDescent="0.25">
      <c r="C3012"/>
      <c r="D3012"/>
      <c r="E3012"/>
      <c r="F3012"/>
    </row>
    <row r="3013" spans="3:6" x14ac:dyDescent="0.25">
      <c r="C3013"/>
      <c r="D3013"/>
      <c r="E3013"/>
      <c r="F3013"/>
    </row>
    <row r="3014" spans="3:6" x14ac:dyDescent="0.25">
      <c r="C3014"/>
      <c r="D3014"/>
      <c r="E3014"/>
      <c r="F3014"/>
    </row>
    <row r="3015" spans="3:6" x14ac:dyDescent="0.25">
      <c r="C3015"/>
      <c r="D3015"/>
      <c r="E3015"/>
      <c r="F3015"/>
    </row>
    <row r="3016" spans="3:6" x14ac:dyDescent="0.25">
      <c r="C3016"/>
      <c r="D3016"/>
      <c r="E3016"/>
      <c r="F3016"/>
    </row>
    <row r="3017" spans="3:6" x14ac:dyDescent="0.25">
      <c r="C3017"/>
      <c r="D3017"/>
      <c r="E3017"/>
      <c r="F3017"/>
    </row>
    <row r="3018" spans="3:6" x14ac:dyDescent="0.25">
      <c r="C3018"/>
      <c r="D3018"/>
      <c r="E3018"/>
      <c r="F3018"/>
    </row>
    <row r="3019" spans="3:6" x14ac:dyDescent="0.25">
      <c r="C3019"/>
      <c r="D3019"/>
      <c r="E3019"/>
      <c r="F3019"/>
    </row>
    <row r="3020" spans="3:6" x14ac:dyDescent="0.25">
      <c r="C3020"/>
      <c r="D3020"/>
      <c r="E3020"/>
      <c r="F3020"/>
    </row>
    <row r="3021" spans="3:6" x14ac:dyDescent="0.25">
      <c r="C3021"/>
      <c r="D3021"/>
      <c r="E3021"/>
      <c r="F3021"/>
    </row>
    <row r="3022" spans="3:6" x14ac:dyDescent="0.25">
      <c r="C3022"/>
      <c r="D3022"/>
      <c r="E3022"/>
      <c r="F3022"/>
    </row>
    <row r="3023" spans="3:6" x14ac:dyDescent="0.25">
      <c r="C3023"/>
      <c r="D3023"/>
      <c r="E3023"/>
      <c r="F3023"/>
    </row>
    <row r="3024" spans="3:6" x14ac:dyDescent="0.25">
      <c r="C3024"/>
      <c r="D3024"/>
      <c r="E3024"/>
      <c r="F3024"/>
    </row>
    <row r="3025" spans="3:6" x14ac:dyDescent="0.25">
      <c r="C3025"/>
      <c r="D3025"/>
      <c r="E3025"/>
      <c r="F3025"/>
    </row>
    <row r="3026" spans="3:6" x14ac:dyDescent="0.25">
      <c r="C3026"/>
      <c r="D3026"/>
      <c r="E3026"/>
      <c r="F3026"/>
    </row>
    <row r="3027" spans="3:6" x14ac:dyDescent="0.25">
      <c r="C3027"/>
      <c r="D3027"/>
      <c r="E3027"/>
      <c r="F3027"/>
    </row>
    <row r="3028" spans="3:6" x14ac:dyDescent="0.25">
      <c r="C3028"/>
      <c r="D3028"/>
      <c r="E3028"/>
      <c r="F3028"/>
    </row>
    <row r="3029" spans="3:6" x14ac:dyDescent="0.25">
      <c r="C3029"/>
      <c r="D3029"/>
      <c r="E3029"/>
      <c r="F3029"/>
    </row>
    <row r="3030" spans="3:6" x14ac:dyDescent="0.25">
      <c r="C3030"/>
      <c r="D3030"/>
      <c r="E3030"/>
      <c r="F3030"/>
    </row>
    <row r="3031" spans="3:6" x14ac:dyDescent="0.25">
      <c r="C3031"/>
      <c r="D3031"/>
      <c r="E3031"/>
      <c r="F3031"/>
    </row>
    <row r="3032" spans="3:6" x14ac:dyDescent="0.25">
      <c r="C3032"/>
      <c r="D3032"/>
      <c r="E3032"/>
      <c r="F3032"/>
    </row>
    <row r="3033" spans="3:6" x14ac:dyDescent="0.25">
      <c r="C3033"/>
      <c r="D3033"/>
      <c r="E3033"/>
      <c r="F3033"/>
    </row>
    <row r="3034" spans="3:6" x14ac:dyDescent="0.25">
      <c r="C3034"/>
      <c r="D3034"/>
      <c r="E3034"/>
      <c r="F3034"/>
    </row>
    <row r="3035" spans="3:6" x14ac:dyDescent="0.25">
      <c r="C3035"/>
      <c r="D3035"/>
      <c r="E3035"/>
      <c r="F3035"/>
    </row>
    <row r="3036" spans="3:6" x14ac:dyDescent="0.25">
      <c r="C3036"/>
      <c r="D3036"/>
      <c r="E3036"/>
      <c r="F3036"/>
    </row>
    <row r="3037" spans="3:6" x14ac:dyDescent="0.25">
      <c r="C3037"/>
      <c r="D3037"/>
      <c r="E3037"/>
      <c r="F3037"/>
    </row>
    <row r="3038" spans="3:6" x14ac:dyDescent="0.25">
      <c r="C3038"/>
      <c r="D3038"/>
      <c r="E3038"/>
      <c r="F3038"/>
    </row>
    <row r="3039" spans="3:6" x14ac:dyDescent="0.25">
      <c r="C3039"/>
      <c r="D3039"/>
      <c r="E3039"/>
      <c r="F3039"/>
    </row>
    <row r="3040" spans="3:6" x14ac:dyDescent="0.25">
      <c r="C3040"/>
      <c r="D3040"/>
      <c r="E3040"/>
      <c r="F3040"/>
    </row>
    <row r="3041" spans="3:6" x14ac:dyDescent="0.25">
      <c r="C3041"/>
      <c r="D3041"/>
      <c r="E3041"/>
      <c r="F3041"/>
    </row>
    <row r="3042" spans="3:6" x14ac:dyDescent="0.25">
      <c r="C3042"/>
      <c r="D3042"/>
      <c r="E3042"/>
      <c r="F3042"/>
    </row>
    <row r="3043" spans="3:6" x14ac:dyDescent="0.25">
      <c r="C3043"/>
      <c r="D3043"/>
      <c r="E3043"/>
      <c r="F3043"/>
    </row>
    <row r="3044" spans="3:6" x14ac:dyDescent="0.25">
      <c r="C3044"/>
      <c r="D3044"/>
      <c r="E3044"/>
      <c r="F3044"/>
    </row>
    <row r="3045" spans="3:6" x14ac:dyDescent="0.25">
      <c r="C3045"/>
      <c r="D3045"/>
      <c r="E3045"/>
      <c r="F3045"/>
    </row>
    <row r="3046" spans="3:6" x14ac:dyDescent="0.25">
      <c r="C3046"/>
      <c r="D3046"/>
      <c r="E3046"/>
      <c r="F3046"/>
    </row>
    <row r="3047" spans="3:6" x14ac:dyDescent="0.25">
      <c r="C3047"/>
      <c r="D3047"/>
      <c r="E3047"/>
      <c r="F3047"/>
    </row>
    <row r="3048" spans="3:6" x14ac:dyDescent="0.25">
      <c r="C3048"/>
      <c r="D3048"/>
      <c r="E3048"/>
      <c r="F3048"/>
    </row>
    <row r="3049" spans="3:6" x14ac:dyDescent="0.25">
      <c r="C3049"/>
      <c r="D3049"/>
      <c r="E3049"/>
      <c r="F3049"/>
    </row>
    <row r="3050" spans="3:6" x14ac:dyDescent="0.25">
      <c r="C3050"/>
      <c r="D3050"/>
      <c r="E3050"/>
      <c r="F3050"/>
    </row>
    <row r="3051" spans="3:6" x14ac:dyDescent="0.25">
      <c r="C3051"/>
      <c r="D3051"/>
      <c r="E3051"/>
      <c r="F3051"/>
    </row>
    <row r="3052" spans="3:6" x14ac:dyDescent="0.25">
      <c r="C3052"/>
      <c r="D3052"/>
      <c r="E3052"/>
      <c r="F3052"/>
    </row>
    <row r="3053" spans="3:6" x14ac:dyDescent="0.25">
      <c r="C3053"/>
      <c r="D3053"/>
      <c r="E3053"/>
      <c r="F3053"/>
    </row>
    <row r="3054" spans="3:6" x14ac:dyDescent="0.25">
      <c r="C3054"/>
      <c r="D3054"/>
      <c r="E3054"/>
      <c r="F3054"/>
    </row>
    <row r="3055" spans="3:6" x14ac:dyDescent="0.25">
      <c r="C3055"/>
      <c r="D3055"/>
      <c r="E3055"/>
      <c r="F3055"/>
    </row>
    <row r="3056" spans="3:6" x14ac:dyDescent="0.25">
      <c r="C3056"/>
      <c r="D3056"/>
      <c r="E3056"/>
      <c r="F3056"/>
    </row>
    <row r="3057" spans="3:6" x14ac:dyDescent="0.25">
      <c r="C3057"/>
      <c r="D3057"/>
      <c r="E3057"/>
      <c r="F3057"/>
    </row>
    <row r="3058" spans="3:6" x14ac:dyDescent="0.25">
      <c r="C3058"/>
      <c r="D3058"/>
      <c r="E3058"/>
      <c r="F3058"/>
    </row>
    <row r="3059" spans="3:6" x14ac:dyDescent="0.25">
      <c r="C3059"/>
      <c r="D3059"/>
      <c r="E3059"/>
      <c r="F3059"/>
    </row>
    <row r="3060" spans="3:6" x14ac:dyDescent="0.25">
      <c r="C3060"/>
      <c r="D3060"/>
      <c r="E3060"/>
      <c r="F3060"/>
    </row>
    <row r="3061" spans="3:6" x14ac:dyDescent="0.25">
      <c r="C3061"/>
      <c r="D3061"/>
      <c r="E3061"/>
      <c r="F3061"/>
    </row>
    <row r="3062" spans="3:6" x14ac:dyDescent="0.25">
      <c r="C3062"/>
      <c r="D3062"/>
      <c r="E3062"/>
      <c r="F3062"/>
    </row>
    <row r="3063" spans="3:6" x14ac:dyDescent="0.25">
      <c r="C3063"/>
      <c r="D3063"/>
      <c r="E3063"/>
      <c r="F3063"/>
    </row>
    <row r="3064" spans="3:6" x14ac:dyDescent="0.25">
      <c r="C3064"/>
      <c r="D3064"/>
      <c r="E3064"/>
      <c r="F3064"/>
    </row>
    <row r="3065" spans="3:6" x14ac:dyDescent="0.25">
      <c r="C3065"/>
      <c r="D3065"/>
      <c r="E3065"/>
      <c r="F3065"/>
    </row>
    <row r="3066" spans="3:6" x14ac:dyDescent="0.25">
      <c r="C3066"/>
      <c r="D3066"/>
      <c r="E3066"/>
      <c r="F3066"/>
    </row>
    <row r="3067" spans="3:6" x14ac:dyDescent="0.25">
      <c r="C3067"/>
      <c r="D3067"/>
      <c r="E3067"/>
      <c r="F3067"/>
    </row>
    <row r="3068" spans="3:6" x14ac:dyDescent="0.25">
      <c r="C3068"/>
      <c r="D3068"/>
      <c r="E3068"/>
      <c r="F3068"/>
    </row>
    <row r="3069" spans="3:6" x14ac:dyDescent="0.25">
      <c r="C3069"/>
      <c r="D3069"/>
      <c r="E3069"/>
      <c r="F3069"/>
    </row>
    <row r="3070" spans="3:6" x14ac:dyDescent="0.25">
      <c r="C3070"/>
      <c r="D3070"/>
      <c r="E3070"/>
      <c r="F3070"/>
    </row>
    <row r="3071" spans="3:6" x14ac:dyDescent="0.25">
      <c r="C3071"/>
      <c r="D3071"/>
      <c r="E3071"/>
      <c r="F3071"/>
    </row>
    <row r="3072" spans="3:6" x14ac:dyDescent="0.25">
      <c r="C3072"/>
      <c r="D3072"/>
      <c r="E3072"/>
      <c r="F3072"/>
    </row>
    <row r="3073" spans="3:6" x14ac:dyDescent="0.25">
      <c r="C3073"/>
      <c r="D3073"/>
      <c r="E3073"/>
      <c r="F3073"/>
    </row>
    <row r="3074" spans="3:6" x14ac:dyDescent="0.25">
      <c r="C3074"/>
      <c r="D3074"/>
      <c r="E3074"/>
      <c r="F3074"/>
    </row>
    <row r="3075" spans="3:6" x14ac:dyDescent="0.25">
      <c r="C3075"/>
      <c r="D3075"/>
      <c r="E3075"/>
      <c r="F3075"/>
    </row>
    <row r="3076" spans="3:6" x14ac:dyDescent="0.25">
      <c r="C3076"/>
      <c r="D3076"/>
      <c r="E3076"/>
      <c r="F3076"/>
    </row>
    <row r="3077" spans="3:6" x14ac:dyDescent="0.25">
      <c r="C3077"/>
      <c r="D3077"/>
      <c r="E3077"/>
      <c r="F3077"/>
    </row>
    <row r="3078" spans="3:6" x14ac:dyDescent="0.25">
      <c r="C3078"/>
      <c r="D3078"/>
      <c r="E3078"/>
      <c r="F3078"/>
    </row>
    <row r="3079" spans="3:6" x14ac:dyDescent="0.25">
      <c r="C3079"/>
      <c r="D3079"/>
      <c r="E3079"/>
      <c r="F3079"/>
    </row>
    <row r="3080" spans="3:6" x14ac:dyDescent="0.25">
      <c r="C3080"/>
      <c r="D3080"/>
      <c r="E3080"/>
      <c r="F3080"/>
    </row>
    <row r="3081" spans="3:6" x14ac:dyDescent="0.25">
      <c r="C3081"/>
      <c r="D3081"/>
      <c r="E3081"/>
      <c r="F3081"/>
    </row>
    <row r="3082" spans="3:6" x14ac:dyDescent="0.25">
      <c r="C3082"/>
      <c r="D3082"/>
      <c r="E3082"/>
      <c r="F3082"/>
    </row>
    <row r="3083" spans="3:6" x14ac:dyDescent="0.25">
      <c r="C3083"/>
      <c r="D3083"/>
      <c r="E3083"/>
      <c r="F3083"/>
    </row>
    <row r="3084" spans="3:6" x14ac:dyDescent="0.25">
      <c r="C3084"/>
      <c r="D3084"/>
      <c r="E3084"/>
      <c r="F3084"/>
    </row>
    <row r="3085" spans="3:6" x14ac:dyDescent="0.25">
      <c r="C3085"/>
      <c r="D3085"/>
      <c r="E3085"/>
      <c r="F3085"/>
    </row>
    <row r="3086" spans="3:6" x14ac:dyDescent="0.25">
      <c r="C3086"/>
      <c r="D3086"/>
      <c r="E3086"/>
      <c r="F3086"/>
    </row>
    <row r="3087" spans="3:6" x14ac:dyDescent="0.25">
      <c r="C3087"/>
      <c r="D3087"/>
      <c r="E3087"/>
      <c r="F3087"/>
    </row>
    <row r="3088" spans="3:6" x14ac:dyDescent="0.25">
      <c r="C3088"/>
      <c r="D3088"/>
      <c r="E3088"/>
      <c r="F3088"/>
    </row>
    <row r="3089" spans="3:6" x14ac:dyDescent="0.25">
      <c r="C3089"/>
      <c r="D3089"/>
      <c r="E3089"/>
      <c r="F3089"/>
    </row>
    <row r="3090" spans="3:6" x14ac:dyDescent="0.25">
      <c r="C3090"/>
      <c r="D3090"/>
      <c r="E3090"/>
      <c r="F3090"/>
    </row>
    <row r="3091" spans="3:6" x14ac:dyDescent="0.25">
      <c r="C3091"/>
      <c r="D3091"/>
      <c r="E3091"/>
      <c r="F3091"/>
    </row>
    <row r="3092" spans="3:6" x14ac:dyDescent="0.25">
      <c r="C3092"/>
      <c r="D3092"/>
      <c r="E3092"/>
      <c r="F3092"/>
    </row>
    <row r="3093" spans="3:6" x14ac:dyDescent="0.25">
      <c r="C3093"/>
      <c r="D3093"/>
      <c r="E3093"/>
      <c r="F3093"/>
    </row>
    <row r="3094" spans="3:6" x14ac:dyDescent="0.25">
      <c r="C3094"/>
      <c r="D3094"/>
      <c r="E3094"/>
      <c r="F3094"/>
    </row>
    <row r="3095" spans="3:6" x14ac:dyDescent="0.25">
      <c r="C3095"/>
      <c r="D3095"/>
      <c r="E3095"/>
      <c r="F3095"/>
    </row>
    <row r="3096" spans="3:6" x14ac:dyDescent="0.25">
      <c r="C3096"/>
      <c r="D3096"/>
      <c r="E3096"/>
      <c r="F3096"/>
    </row>
    <row r="3097" spans="3:6" x14ac:dyDescent="0.25">
      <c r="C3097"/>
      <c r="D3097"/>
      <c r="E3097"/>
      <c r="F3097"/>
    </row>
    <row r="3098" spans="3:6" x14ac:dyDescent="0.25">
      <c r="C3098"/>
      <c r="D3098"/>
      <c r="E3098"/>
      <c r="F3098"/>
    </row>
    <row r="3099" spans="3:6" x14ac:dyDescent="0.25">
      <c r="C3099"/>
      <c r="D3099"/>
      <c r="E3099"/>
      <c r="F3099"/>
    </row>
    <row r="3100" spans="3:6" x14ac:dyDescent="0.25">
      <c r="C3100"/>
      <c r="D3100"/>
      <c r="E3100"/>
      <c r="F3100"/>
    </row>
    <row r="3101" spans="3:6" x14ac:dyDescent="0.25">
      <c r="C3101"/>
      <c r="D3101"/>
      <c r="E3101"/>
      <c r="F3101"/>
    </row>
    <row r="3102" spans="3:6" x14ac:dyDescent="0.25">
      <c r="C3102"/>
      <c r="D3102"/>
      <c r="E3102"/>
      <c r="F3102"/>
    </row>
    <row r="3103" spans="3:6" x14ac:dyDescent="0.25">
      <c r="C3103"/>
      <c r="D3103"/>
      <c r="E3103"/>
      <c r="F3103"/>
    </row>
    <row r="3104" spans="3:6" x14ac:dyDescent="0.25">
      <c r="C3104"/>
      <c r="D3104"/>
      <c r="E3104"/>
      <c r="F3104"/>
    </row>
    <row r="3105" spans="3:6" x14ac:dyDescent="0.25">
      <c r="C3105"/>
      <c r="D3105"/>
      <c r="E3105"/>
      <c r="F3105"/>
    </row>
    <row r="3106" spans="3:6" x14ac:dyDescent="0.25">
      <c r="C3106"/>
      <c r="D3106"/>
      <c r="E3106"/>
      <c r="F3106"/>
    </row>
    <row r="3107" spans="3:6" x14ac:dyDescent="0.25">
      <c r="C3107"/>
      <c r="D3107"/>
      <c r="E3107"/>
      <c r="F3107"/>
    </row>
    <row r="3108" spans="3:6" x14ac:dyDescent="0.25">
      <c r="C3108"/>
      <c r="D3108"/>
      <c r="E3108"/>
      <c r="F3108"/>
    </row>
    <row r="3109" spans="3:6" x14ac:dyDescent="0.25">
      <c r="C3109"/>
      <c r="D3109"/>
      <c r="E3109"/>
      <c r="F3109"/>
    </row>
    <row r="3110" spans="3:6" x14ac:dyDescent="0.25">
      <c r="C3110"/>
      <c r="D3110"/>
      <c r="E3110"/>
      <c r="F3110"/>
    </row>
    <row r="3111" spans="3:6" x14ac:dyDescent="0.25">
      <c r="C3111"/>
      <c r="D3111"/>
      <c r="E3111"/>
      <c r="F3111"/>
    </row>
    <row r="3112" spans="3:6" x14ac:dyDescent="0.25">
      <c r="C3112"/>
      <c r="D3112"/>
      <c r="E3112"/>
      <c r="F3112"/>
    </row>
    <row r="3113" spans="3:6" x14ac:dyDescent="0.25">
      <c r="C3113"/>
      <c r="D3113"/>
      <c r="E3113"/>
      <c r="F3113"/>
    </row>
    <row r="3114" spans="3:6" x14ac:dyDescent="0.25">
      <c r="C3114"/>
      <c r="D3114"/>
      <c r="E3114"/>
      <c r="F3114"/>
    </row>
    <row r="3115" spans="3:6" x14ac:dyDescent="0.25">
      <c r="C3115"/>
      <c r="D3115"/>
      <c r="E3115"/>
      <c r="F3115"/>
    </row>
    <row r="3116" spans="3:6" x14ac:dyDescent="0.25">
      <c r="C3116"/>
      <c r="D3116"/>
      <c r="E3116"/>
      <c r="F3116"/>
    </row>
    <row r="3117" spans="3:6" x14ac:dyDescent="0.25">
      <c r="C3117"/>
      <c r="D3117"/>
      <c r="E3117"/>
      <c r="F3117"/>
    </row>
    <row r="3118" spans="3:6" x14ac:dyDescent="0.25">
      <c r="C3118"/>
      <c r="D3118"/>
      <c r="E3118"/>
      <c r="F3118"/>
    </row>
    <row r="3119" spans="3:6" x14ac:dyDescent="0.25">
      <c r="C3119"/>
      <c r="D3119"/>
      <c r="E3119"/>
      <c r="F3119"/>
    </row>
    <row r="3120" spans="3:6" x14ac:dyDescent="0.25">
      <c r="C3120"/>
      <c r="D3120"/>
      <c r="E3120"/>
      <c r="F3120"/>
    </row>
    <row r="3121" spans="3:6" x14ac:dyDescent="0.25">
      <c r="C3121"/>
      <c r="D3121"/>
      <c r="E3121"/>
      <c r="F3121"/>
    </row>
    <row r="3122" spans="3:6" x14ac:dyDescent="0.25">
      <c r="C3122"/>
      <c r="D3122"/>
      <c r="E3122"/>
      <c r="F3122"/>
    </row>
    <row r="3123" spans="3:6" x14ac:dyDescent="0.25">
      <c r="C3123"/>
      <c r="D3123"/>
      <c r="E3123"/>
      <c r="F3123"/>
    </row>
    <row r="3124" spans="3:6" x14ac:dyDescent="0.25">
      <c r="C3124"/>
      <c r="D3124"/>
      <c r="E3124"/>
      <c r="F3124"/>
    </row>
    <row r="3125" spans="3:6" x14ac:dyDescent="0.25">
      <c r="C3125"/>
      <c r="D3125"/>
      <c r="E3125"/>
      <c r="F3125"/>
    </row>
    <row r="3126" spans="3:6" x14ac:dyDescent="0.25">
      <c r="C3126"/>
      <c r="D3126"/>
      <c r="E3126"/>
      <c r="F3126"/>
    </row>
    <row r="3127" spans="3:6" x14ac:dyDescent="0.25">
      <c r="C3127"/>
      <c r="D3127"/>
      <c r="E3127"/>
      <c r="F3127"/>
    </row>
    <row r="3128" spans="3:6" x14ac:dyDescent="0.25">
      <c r="C3128"/>
      <c r="D3128"/>
      <c r="E3128"/>
      <c r="F3128"/>
    </row>
    <row r="3129" spans="3:6" x14ac:dyDescent="0.25">
      <c r="C3129"/>
      <c r="D3129"/>
      <c r="E3129"/>
      <c r="F3129"/>
    </row>
    <row r="3130" spans="3:6" x14ac:dyDescent="0.25">
      <c r="C3130"/>
      <c r="D3130"/>
      <c r="E3130"/>
      <c r="F3130"/>
    </row>
    <row r="3131" spans="3:6" x14ac:dyDescent="0.25">
      <c r="C3131"/>
      <c r="D3131"/>
      <c r="E3131"/>
      <c r="F3131"/>
    </row>
    <row r="3132" spans="3:6" x14ac:dyDescent="0.25">
      <c r="C3132"/>
      <c r="D3132"/>
      <c r="E3132"/>
      <c r="F3132"/>
    </row>
    <row r="3133" spans="3:6" x14ac:dyDescent="0.25">
      <c r="C3133"/>
      <c r="D3133"/>
      <c r="E3133"/>
      <c r="F3133"/>
    </row>
    <row r="3134" spans="3:6" x14ac:dyDescent="0.25">
      <c r="C3134"/>
      <c r="D3134"/>
      <c r="E3134"/>
      <c r="F3134"/>
    </row>
    <row r="3135" spans="3:6" x14ac:dyDescent="0.25">
      <c r="C3135"/>
      <c r="D3135"/>
      <c r="E3135"/>
      <c r="F3135"/>
    </row>
    <row r="3136" spans="3:6" x14ac:dyDescent="0.25">
      <c r="C3136"/>
      <c r="D3136"/>
      <c r="E3136"/>
      <c r="F3136"/>
    </row>
    <row r="3137" spans="3:6" x14ac:dyDescent="0.25">
      <c r="C3137"/>
      <c r="D3137"/>
      <c r="E3137"/>
      <c r="F3137"/>
    </row>
    <row r="3138" spans="3:6" x14ac:dyDescent="0.25">
      <c r="C3138"/>
      <c r="D3138"/>
      <c r="E3138"/>
      <c r="F3138"/>
    </row>
    <row r="3139" spans="3:6" x14ac:dyDescent="0.25">
      <c r="C3139"/>
      <c r="D3139"/>
      <c r="E3139"/>
      <c r="F3139"/>
    </row>
    <row r="3140" spans="3:6" x14ac:dyDescent="0.25">
      <c r="C3140"/>
      <c r="D3140"/>
      <c r="E3140"/>
      <c r="F3140"/>
    </row>
    <row r="3141" spans="3:6" x14ac:dyDescent="0.25">
      <c r="C3141"/>
      <c r="D3141"/>
      <c r="E3141"/>
      <c r="F3141"/>
    </row>
    <row r="3142" spans="3:6" x14ac:dyDescent="0.25">
      <c r="C3142"/>
      <c r="D3142"/>
      <c r="E3142"/>
      <c r="F3142"/>
    </row>
    <row r="3143" spans="3:6" x14ac:dyDescent="0.25">
      <c r="C3143"/>
      <c r="D3143"/>
      <c r="E3143"/>
      <c r="F3143"/>
    </row>
    <row r="3144" spans="3:6" x14ac:dyDescent="0.25">
      <c r="C3144"/>
      <c r="D3144"/>
      <c r="E3144"/>
      <c r="F3144"/>
    </row>
    <row r="3145" spans="3:6" x14ac:dyDescent="0.25">
      <c r="C3145"/>
      <c r="D3145"/>
      <c r="E3145"/>
      <c r="F3145"/>
    </row>
    <row r="3146" spans="3:6" x14ac:dyDescent="0.25">
      <c r="C3146"/>
      <c r="D3146"/>
      <c r="E3146"/>
      <c r="F3146"/>
    </row>
    <row r="3147" spans="3:6" x14ac:dyDescent="0.25">
      <c r="C3147"/>
      <c r="D3147"/>
      <c r="E3147"/>
      <c r="F3147"/>
    </row>
    <row r="3148" spans="3:6" x14ac:dyDescent="0.25">
      <c r="C3148"/>
      <c r="D3148"/>
      <c r="E3148"/>
      <c r="F3148"/>
    </row>
    <row r="3149" spans="3:6" x14ac:dyDescent="0.25">
      <c r="C3149"/>
      <c r="D3149"/>
      <c r="E3149"/>
      <c r="F3149"/>
    </row>
    <row r="3150" spans="3:6" x14ac:dyDescent="0.25">
      <c r="C3150"/>
      <c r="D3150"/>
      <c r="E3150"/>
      <c r="F3150"/>
    </row>
    <row r="3151" spans="3:6" x14ac:dyDescent="0.25">
      <c r="C3151"/>
      <c r="D3151"/>
      <c r="E3151"/>
      <c r="F3151"/>
    </row>
    <row r="3152" spans="3:6" x14ac:dyDescent="0.25">
      <c r="C3152"/>
      <c r="D3152"/>
      <c r="E3152"/>
      <c r="F3152"/>
    </row>
    <row r="3153" spans="3:6" x14ac:dyDescent="0.25">
      <c r="C3153"/>
      <c r="D3153"/>
      <c r="E3153"/>
      <c r="F3153"/>
    </row>
    <row r="3154" spans="3:6" x14ac:dyDescent="0.25">
      <c r="C3154"/>
      <c r="D3154"/>
      <c r="E3154"/>
      <c r="F3154"/>
    </row>
    <row r="3155" spans="3:6" x14ac:dyDescent="0.25">
      <c r="C3155"/>
      <c r="D3155"/>
      <c r="E3155"/>
      <c r="F3155"/>
    </row>
    <row r="3156" spans="3:6" x14ac:dyDescent="0.25">
      <c r="C3156"/>
      <c r="D3156"/>
      <c r="E3156"/>
      <c r="F3156"/>
    </row>
    <row r="3157" spans="3:6" x14ac:dyDescent="0.25">
      <c r="C3157"/>
      <c r="D3157"/>
      <c r="E3157"/>
      <c r="F3157"/>
    </row>
    <row r="3158" spans="3:6" x14ac:dyDescent="0.25">
      <c r="C3158"/>
      <c r="D3158"/>
      <c r="E3158"/>
      <c r="F3158"/>
    </row>
    <row r="3159" spans="3:6" x14ac:dyDescent="0.25">
      <c r="C3159"/>
      <c r="D3159"/>
      <c r="E3159"/>
      <c r="F3159"/>
    </row>
    <row r="3160" spans="3:6" x14ac:dyDescent="0.25">
      <c r="C3160"/>
      <c r="D3160"/>
      <c r="E3160"/>
      <c r="F3160"/>
    </row>
    <row r="3161" spans="3:6" x14ac:dyDescent="0.25">
      <c r="C3161"/>
      <c r="D3161"/>
      <c r="E3161"/>
      <c r="F3161"/>
    </row>
    <row r="3162" spans="3:6" x14ac:dyDescent="0.25">
      <c r="C3162"/>
      <c r="D3162"/>
      <c r="E3162"/>
      <c r="F3162"/>
    </row>
    <row r="3163" spans="3:6" x14ac:dyDescent="0.25">
      <c r="C3163"/>
      <c r="D3163"/>
      <c r="E3163"/>
      <c r="F3163"/>
    </row>
    <row r="3164" spans="3:6" x14ac:dyDescent="0.25">
      <c r="C3164"/>
      <c r="D3164"/>
      <c r="E3164"/>
      <c r="F3164"/>
    </row>
    <row r="3165" spans="3:6" x14ac:dyDescent="0.25">
      <c r="C3165"/>
      <c r="D3165"/>
      <c r="E3165"/>
      <c r="F3165"/>
    </row>
    <row r="3166" spans="3:6" x14ac:dyDescent="0.25">
      <c r="C3166"/>
      <c r="D3166"/>
      <c r="E3166"/>
      <c r="F3166"/>
    </row>
    <row r="3167" spans="3:6" x14ac:dyDescent="0.25">
      <c r="C3167"/>
      <c r="D3167"/>
      <c r="E3167"/>
      <c r="F3167"/>
    </row>
    <row r="3168" spans="3:6" x14ac:dyDescent="0.25">
      <c r="C3168"/>
      <c r="D3168"/>
      <c r="E3168"/>
      <c r="F3168"/>
    </row>
    <row r="3169" spans="3:6" x14ac:dyDescent="0.25">
      <c r="C3169"/>
      <c r="D3169"/>
      <c r="E3169"/>
      <c r="F3169"/>
    </row>
    <row r="3170" spans="3:6" x14ac:dyDescent="0.25">
      <c r="C3170"/>
      <c r="D3170"/>
      <c r="E3170"/>
      <c r="F3170"/>
    </row>
    <row r="3171" spans="3:6" x14ac:dyDescent="0.25">
      <c r="C3171"/>
      <c r="D3171"/>
      <c r="E3171"/>
      <c r="F3171"/>
    </row>
    <row r="3172" spans="3:6" x14ac:dyDescent="0.25">
      <c r="C3172"/>
      <c r="D3172"/>
      <c r="E3172"/>
      <c r="F3172"/>
    </row>
    <row r="3173" spans="3:6" x14ac:dyDescent="0.25">
      <c r="C3173"/>
      <c r="D3173"/>
      <c r="E3173"/>
      <c r="F3173"/>
    </row>
    <row r="3174" spans="3:6" x14ac:dyDescent="0.25">
      <c r="C3174"/>
      <c r="D3174"/>
      <c r="E3174"/>
      <c r="F3174"/>
    </row>
    <row r="3175" spans="3:6" x14ac:dyDescent="0.25">
      <c r="C3175"/>
      <c r="D3175"/>
      <c r="E3175"/>
      <c r="F3175"/>
    </row>
    <row r="3176" spans="3:6" x14ac:dyDescent="0.25">
      <c r="C3176"/>
      <c r="D3176"/>
      <c r="E3176"/>
      <c r="F3176"/>
    </row>
    <row r="3177" spans="3:6" x14ac:dyDescent="0.25">
      <c r="C3177"/>
      <c r="D3177"/>
      <c r="E3177"/>
      <c r="F3177"/>
    </row>
    <row r="3178" spans="3:6" x14ac:dyDescent="0.25">
      <c r="C3178"/>
      <c r="D3178"/>
      <c r="E3178"/>
      <c r="F3178"/>
    </row>
    <row r="3179" spans="3:6" x14ac:dyDescent="0.25">
      <c r="C3179"/>
      <c r="D3179"/>
      <c r="E3179"/>
      <c r="F3179"/>
    </row>
    <row r="3180" spans="3:6" x14ac:dyDescent="0.25">
      <c r="C3180"/>
      <c r="D3180"/>
      <c r="E3180"/>
      <c r="F3180"/>
    </row>
    <row r="3181" spans="3:6" x14ac:dyDescent="0.25">
      <c r="C3181"/>
      <c r="D3181"/>
      <c r="E3181"/>
      <c r="F3181"/>
    </row>
    <row r="3182" spans="3:6" x14ac:dyDescent="0.25">
      <c r="C3182"/>
      <c r="D3182"/>
      <c r="E3182"/>
      <c r="F3182"/>
    </row>
    <row r="3183" spans="3:6" x14ac:dyDescent="0.25">
      <c r="C3183"/>
      <c r="D3183"/>
      <c r="E3183"/>
      <c r="F3183"/>
    </row>
    <row r="3184" spans="3:6" x14ac:dyDescent="0.25">
      <c r="C3184"/>
      <c r="D3184"/>
      <c r="E3184"/>
      <c r="F3184"/>
    </row>
    <row r="3185" spans="3:6" x14ac:dyDescent="0.25">
      <c r="C3185"/>
      <c r="D3185"/>
      <c r="E3185"/>
      <c r="F3185"/>
    </row>
    <row r="3186" spans="3:6" x14ac:dyDescent="0.25">
      <c r="C3186"/>
      <c r="D3186"/>
      <c r="E3186"/>
      <c r="F3186"/>
    </row>
    <row r="3187" spans="3:6" x14ac:dyDescent="0.25">
      <c r="C3187"/>
      <c r="D3187"/>
      <c r="E3187"/>
      <c r="F3187"/>
    </row>
    <row r="3188" spans="3:6" x14ac:dyDescent="0.25">
      <c r="C3188"/>
      <c r="D3188"/>
      <c r="E3188"/>
      <c r="F3188"/>
    </row>
    <row r="3189" spans="3:6" x14ac:dyDescent="0.25">
      <c r="C3189"/>
      <c r="D3189"/>
      <c r="E3189"/>
      <c r="F3189"/>
    </row>
    <row r="3190" spans="3:6" x14ac:dyDescent="0.25">
      <c r="C3190"/>
      <c r="D3190"/>
      <c r="E3190"/>
      <c r="F3190"/>
    </row>
    <row r="3191" spans="3:6" x14ac:dyDescent="0.25">
      <c r="C3191"/>
      <c r="D3191"/>
      <c r="E3191"/>
      <c r="F3191"/>
    </row>
    <row r="3192" spans="3:6" x14ac:dyDescent="0.25">
      <c r="C3192"/>
      <c r="D3192"/>
      <c r="E3192"/>
      <c r="F3192"/>
    </row>
    <row r="3193" spans="3:6" x14ac:dyDescent="0.25">
      <c r="C3193"/>
      <c r="D3193"/>
      <c r="E3193"/>
      <c r="F3193"/>
    </row>
    <row r="3194" spans="3:6" x14ac:dyDescent="0.25">
      <c r="C3194"/>
      <c r="D3194"/>
      <c r="E3194"/>
      <c r="F3194"/>
    </row>
    <row r="3195" spans="3:6" x14ac:dyDescent="0.25">
      <c r="C3195"/>
      <c r="D3195"/>
      <c r="E3195"/>
      <c r="F3195"/>
    </row>
    <row r="3196" spans="3:6" x14ac:dyDescent="0.25">
      <c r="C3196"/>
      <c r="D3196"/>
      <c r="E3196"/>
      <c r="F3196"/>
    </row>
    <row r="3197" spans="3:6" x14ac:dyDescent="0.25">
      <c r="C3197"/>
      <c r="D3197"/>
      <c r="E3197"/>
      <c r="F3197"/>
    </row>
    <row r="3198" spans="3:6" x14ac:dyDescent="0.25">
      <c r="C3198"/>
      <c r="D3198"/>
      <c r="E3198"/>
      <c r="F3198"/>
    </row>
    <row r="3199" spans="3:6" x14ac:dyDescent="0.25">
      <c r="C3199"/>
      <c r="D3199"/>
      <c r="E3199"/>
      <c r="F3199"/>
    </row>
    <row r="3200" spans="3:6" x14ac:dyDescent="0.25">
      <c r="C3200"/>
      <c r="D3200"/>
      <c r="E3200"/>
      <c r="F3200"/>
    </row>
    <row r="3201" spans="3:6" x14ac:dyDescent="0.25">
      <c r="C3201"/>
      <c r="D3201"/>
      <c r="E3201"/>
      <c r="F3201"/>
    </row>
    <row r="3202" spans="3:6" x14ac:dyDescent="0.25">
      <c r="C3202"/>
      <c r="D3202"/>
      <c r="E3202"/>
      <c r="F3202"/>
    </row>
    <row r="3203" spans="3:6" x14ac:dyDescent="0.25">
      <c r="C3203"/>
      <c r="D3203"/>
      <c r="E3203"/>
      <c r="F3203"/>
    </row>
    <row r="3204" spans="3:6" x14ac:dyDescent="0.25">
      <c r="C3204"/>
      <c r="D3204"/>
      <c r="E3204"/>
      <c r="F3204"/>
    </row>
    <row r="3205" spans="3:6" x14ac:dyDescent="0.25">
      <c r="C3205"/>
      <c r="D3205"/>
      <c r="E3205"/>
      <c r="F3205"/>
    </row>
    <row r="3206" spans="3:6" x14ac:dyDescent="0.25">
      <c r="C3206"/>
      <c r="D3206"/>
      <c r="E3206"/>
      <c r="F3206"/>
    </row>
    <row r="3207" spans="3:6" x14ac:dyDescent="0.25">
      <c r="C3207"/>
      <c r="D3207"/>
      <c r="E3207"/>
      <c r="F3207"/>
    </row>
    <row r="3208" spans="3:6" x14ac:dyDescent="0.25">
      <c r="C3208"/>
      <c r="D3208"/>
      <c r="E3208"/>
      <c r="F3208"/>
    </row>
    <row r="3209" spans="3:6" x14ac:dyDescent="0.25">
      <c r="C3209"/>
      <c r="D3209"/>
      <c r="E3209"/>
      <c r="F3209"/>
    </row>
    <row r="3210" spans="3:6" x14ac:dyDescent="0.25">
      <c r="C3210"/>
      <c r="D3210"/>
      <c r="E3210"/>
      <c r="F3210"/>
    </row>
    <row r="3211" spans="3:6" x14ac:dyDescent="0.25">
      <c r="C3211"/>
      <c r="D3211"/>
      <c r="E3211"/>
      <c r="F3211"/>
    </row>
    <row r="3212" spans="3:6" x14ac:dyDescent="0.25">
      <c r="C3212"/>
      <c r="D3212"/>
      <c r="E3212"/>
      <c r="F3212"/>
    </row>
    <row r="3213" spans="3:6" x14ac:dyDescent="0.25">
      <c r="C3213"/>
      <c r="D3213"/>
      <c r="E3213"/>
      <c r="F3213"/>
    </row>
    <row r="3214" spans="3:6" x14ac:dyDescent="0.25">
      <c r="C3214"/>
      <c r="D3214"/>
      <c r="E3214"/>
      <c r="F3214"/>
    </row>
    <row r="3215" spans="3:6" x14ac:dyDescent="0.25">
      <c r="C3215"/>
      <c r="D3215"/>
      <c r="E3215"/>
      <c r="F3215"/>
    </row>
    <row r="3216" spans="3:6" x14ac:dyDescent="0.25">
      <c r="C3216"/>
      <c r="D3216"/>
      <c r="E3216"/>
      <c r="F3216"/>
    </row>
    <row r="3217" spans="3:6" x14ac:dyDescent="0.25">
      <c r="C3217"/>
      <c r="D3217"/>
      <c r="E3217"/>
      <c r="F3217"/>
    </row>
    <row r="3218" spans="3:6" x14ac:dyDescent="0.25">
      <c r="C3218"/>
      <c r="D3218"/>
      <c r="E3218"/>
      <c r="F3218"/>
    </row>
    <row r="3219" spans="3:6" x14ac:dyDescent="0.25">
      <c r="C3219"/>
      <c r="D3219"/>
      <c r="E3219"/>
      <c r="F3219"/>
    </row>
    <row r="3220" spans="3:6" x14ac:dyDescent="0.25">
      <c r="C3220"/>
      <c r="D3220"/>
      <c r="E3220"/>
      <c r="F3220"/>
    </row>
    <row r="3221" spans="3:6" x14ac:dyDescent="0.25">
      <c r="C3221"/>
      <c r="D3221"/>
      <c r="E3221"/>
      <c r="F3221"/>
    </row>
    <row r="3222" spans="3:6" x14ac:dyDescent="0.25">
      <c r="C3222"/>
      <c r="D3222"/>
      <c r="E3222"/>
      <c r="F3222"/>
    </row>
    <row r="3223" spans="3:6" x14ac:dyDescent="0.25">
      <c r="C3223"/>
      <c r="D3223"/>
      <c r="E3223"/>
      <c r="F3223"/>
    </row>
    <row r="3224" spans="3:6" x14ac:dyDescent="0.25">
      <c r="C3224"/>
      <c r="D3224"/>
      <c r="E3224"/>
      <c r="F3224"/>
    </row>
    <row r="3225" spans="3:6" x14ac:dyDescent="0.25">
      <c r="C3225"/>
      <c r="D3225"/>
      <c r="E3225"/>
      <c r="F3225"/>
    </row>
    <row r="3226" spans="3:6" x14ac:dyDescent="0.25">
      <c r="C3226"/>
      <c r="D3226"/>
      <c r="E3226"/>
      <c r="F3226"/>
    </row>
    <row r="3227" spans="3:6" x14ac:dyDescent="0.25">
      <c r="C3227"/>
      <c r="D3227"/>
      <c r="E3227"/>
      <c r="F3227"/>
    </row>
    <row r="3228" spans="3:6" x14ac:dyDescent="0.25">
      <c r="C3228"/>
      <c r="D3228"/>
      <c r="E3228"/>
      <c r="F3228"/>
    </row>
    <row r="3229" spans="3:6" x14ac:dyDescent="0.25">
      <c r="C3229"/>
      <c r="D3229"/>
      <c r="E3229"/>
      <c r="F3229"/>
    </row>
    <row r="3230" spans="3:6" x14ac:dyDescent="0.25">
      <c r="C3230"/>
      <c r="D3230"/>
      <c r="E3230"/>
      <c r="F3230"/>
    </row>
    <row r="3231" spans="3:6" x14ac:dyDescent="0.25">
      <c r="C3231"/>
      <c r="D3231"/>
      <c r="E3231"/>
      <c r="F3231"/>
    </row>
    <row r="3232" spans="3:6" x14ac:dyDescent="0.25">
      <c r="C3232"/>
      <c r="D3232"/>
      <c r="E3232"/>
      <c r="F3232"/>
    </row>
    <row r="3233" spans="3:6" x14ac:dyDescent="0.25">
      <c r="C3233"/>
      <c r="D3233"/>
      <c r="E3233"/>
      <c r="F3233"/>
    </row>
    <row r="3234" spans="3:6" x14ac:dyDescent="0.25">
      <c r="C3234"/>
      <c r="D3234"/>
      <c r="E3234"/>
      <c r="F3234"/>
    </row>
    <row r="3235" spans="3:6" x14ac:dyDescent="0.25">
      <c r="C3235"/>
      <c r="D3235"/>
      <c r="E3235"/>
      <c r="F3235"/>
    </row>
    <row r="3236" spans="3:6" x14ac:dyDescent="0.25">
      <c r="C3236"/>
      <c r="D3236"/>
      <c r="E3236"/>
      <c r="F3236"/>
    </row>
    <row r="3237" spans="3:6" x14ac:dyDescent="0.25">
      <c r="C3237"/>
      <c r="D3237"/>
      <c r="E3237"/>
      <c r="F3237"/>
    </row>
    <row r="3238" spans="3:6" x14ac:dyDescent="0.25">
      <c r="C3238"/>
      <c r="D3238"/>
      <c r="E3238"/>
      <c r="F3238"/>
    </row>
    <row r="3239" spans="3:6" x14ac:dyDescent="0.25">
      <c r="C3239"/>
      <c r="D3239"/>
      <c r="E3239"/>
      <c r="F3239"/>
    </row>
    <row r="3240" spans="3:6" x14ac:dyDescent="0.25">
      <c r="C3240"/>
      <c r="D3240"/>
      <c r="E3240"/>
      <c r="F3240"/>
    </row>
    <row r="3241" spans="3:6" x14ac:dyDescent="0.25">
      <c r="C3241"/>
      <c r="D3241"/>
      <c r="E3241"/>
      <c r="F3241"/>
    </row>
    <row r="3242" spans="3:6" x14ac:dyDescent="0.25">
      <c r="C3242"/>
      <c r="D3242"/>
      <c r="E3242"/>
      <c r="F3242"/>
    </row>
    <row r="3243" spans="3:6" x14ac:dyDescent="0.25">
      <c r="C3243"/>
      <c r="D3243"/>
      <c r="E3243"/>
      <c r="F3243"/>
    </row>
    <row r="3244" spans="3:6" x14ac:dyDescent="0.25">
      <c r="C3244"/>
      <c r="D3244"/>
      <c r="E3244"/>
      <c r="F3244"/>
    </row>
    <row r="3245" spans="3:6" x14ac:dyDescent="0.25">
      <c r="C3245"/>
      <c r="D3245"/>
      <c r="E3245"/>
      <c r="F3245"/>
    </row>
    <row r="3246" spans="3:6" x14ac:dyDescent="0.25">
      <c r="C3246"/>
      <c r="D3246"/>
      <c r="E3246"/>
      <c r="F3246"/>
    </row>
    <row r="3247" spans="3:6" x14ac:dyDescent="0.25">
      <c r="C3247"/>
      <c r="D3247"/>
      <c r="E3247"/>
      <c r="F3247"/>
    </row>
    <row r="3248" spans="3:6" x14ac:dyDescent="0.25">
      <c r="C3248"/>
      <c r="D3248"/>
      <c r="E3248"/>
      <c r="F3248"/>
    </row>
    <row r="3249" spans="3:6" x14ac:dyDescent="0.25">
      <c r="C3249"/>
      <c r="D3249"/>
      <c r="E3249"/>
      <c r="F3249"/>
    </row>
    <row r="3250" spans="3:6" x14ac:dyDescent="0.25">
      <c r="C3250"/>
      <c r="D3250"/>
      <c r="E3250"/>
      <c r="F3250"/>
    </row>
    <row r="3251" spans="3:6" x14ac:dyDescent="0.25">
      <c r="C3251"/>
      <c r="D3251"/>
      <c r="E3251"/>
      <c r="F3251"/>
    </row>
    <row r="3252" spans="3:6" x14ac:dyDescent="0.25">
      <c r="C3252"/>
      <c r="D3252"/>
      <c r="E3252"/>
      <c r="F3252"/>
    </row>
    <row r="3253" spans="3:6" x14ac:dyDescent="0.25">
      <c r="C3253"/>
      <c r="D3253"/>
      <c r="E3253"/>
      <c r="F3253"/>
    </row>
    <row r="3254" spans="3:6" x14ac:dyDescent="0.25">
      <c r="C3254"/>
      <c r="D3254"/>
      <c r="E3254"/>
      <c r="F3254"/>
    </row>
    <row r="3255" spans="3:6" x14ac:dyDescent="0.25">
      <c r="C3255"/>
      <c r="D3255"/>
      <c r="E3255"/>
      <c r="F3255"/>
    </row>
    <row r="3256" spans="3:6" x14ac:dyDescent="0.25">
      <c r="C3256"/>
      <c r="D3256"/>
      <c r="E3256"/>
      <c r="F3256"/>
    </row>
    <row r="3257" spans="3:6" x14ac:dyDescent="0.25">
      <c r="C3257"/>
      <c r="D3257"/>
      <c r="E3257"/>
      <c r="F3257"/>
    </row>
    <row r="3258" spans="3:6" x14ac:dyDescent="0.25">
      <c r="C3258"/>
      <c r="D3258"/>
      <c r="E3258"/>
      <c r="F3258"/>
    </row>
    <row r="3259" spans="3:6" x14ac:dyDescent="0.25">
      <c r="C3259"/>
      <c r="D3259"/>
      <c r="E3259"/>
      <c r="F3259"/>
    </row>
    <row r="3260" spans="3:6" x14ac:dyDescent="0.25">
      <c r="C3260"/>
      <c r="D3260"/>
      <c r="E3260"/>
      <c r="F3260"/>
    </row>
    <row r="3261" spans="3:6" x14ac:dyDescent="0.25">
      <c r="C3261"/>
      <c r="D3261"/>
      <c r="E3261"/>
      <c r="F3261"/>
    </row>
    <row r="3262" spans="3:6" x14ac:dyDescent="0.25">
      <c r="C3262"/>
      <c r="D3262"/>
      <c r="E3262"/>
      <c r="F3262"/>
    </row>
    <row r="3263" spans="3:6" x14ac:dyDescent="0.25">
      <c r="C3263"/>
      <c r="D3263"/>
      <c r="E3263"/>
      <c r="F3263"/>
    </row>
    <row r="3264" spans="3:6" x14ac:dyDescent="0.25">
      <c r="C3264"/>
      <c r="D3264"/>
      <c r="E3264"/>
      <c r="F3264"/>
    </row>
    <row r="3265" spans="3:6" x14ac:dyDescent="0.25">
      <c r="C3265"/>
      <c r="D3265"/>
      <c r="E3265"/>
      <c r="F3265"/>
    </row>
    <row r="3266" spans="3:6" x14ac:dyDescent="0.25">
      <c r="C3266"/>
      <c r="D3266"/>
      <c r="E3266"/>
      <c r="F3266"/>
    </row>
    <row r="3267" spans="3:6" x14ac:dyDescent="0.25">
      <c r="C3267"/>
      <c r="D3267"/>
      <c r="E3267"/>
      <c r="F3267"/>
    </row>
    <row r="3268" spans="3:6" x14ac:dyDescent="0.25">
      <c r="C3268"/>
      <c r="D3268"/>
      <c r="E3268"/>
      <c r="F3268"/>
    </row>
    <row r="3269" spans="3:6" x14ac:dyDescent="0.25">
      <c r="C3269"/>
      <c r="D3269"/>
      <c r="E3269"/>
      <c r="F3269"/>
    </row>
    <row r="3270" spans="3:6" x14ac:dyDescent="0.25">
      <c r="C3270"/>
      <c r="D3270"/>
      <c r="E3270"/>
      <c r="F3270"/>
    </row>
    <row r="3271" spans="3:6" x14ac:dyDescent="0.25">
      <c r="C3271"/>
      <c r="D3271"/>
      <c r="E3271"/>
      <c r="F3271"/>
    </row>
    <row r="3272" spans="3:6" x14ac:dyDescent="0.25">
      <c r="C3272"/>
      <c r="D3272"/>
      <c r="E3272"/>
      <c r="F3272"/>
    </row>
    <row r="3273" spans="3:6" x14ac:dyDescent="0.25">
      <c r="C3273"/>
      <c r="D3273"/>
      <c r="E3273"/>
      <c r="F3273"/>
    </row>
    <row r="3274" spans="3:6" x14ac:dyDescent="0.25">
      <c r="C3274"/>
      <c r="D3274"/>
      <c r="E3274"/>
      <c r="F3274"/>
    </row>
    <row r="3275" spans="3:6" x14ac:dyDescent="0.25">
      <c r="C3275"/>
      <c r="D3275"/>
      <c r="E3275"/>
      <c r="F3275"/>
    </row>
    <row r="3276" spans="3:6" x14ac:dyDescent="0.25">
      <c r="C3276"/>
      <c r="D3276"/>
      <c r="E3276"/>
      <c r="F3276"/>
    </row>
    <row r="3277" spans="3:6" x14ac:dyDescent="0.25">
      <c r="C3277"/>
      <c r="D3277"/>
      <c r="E3277"/>
      <c r="F3277"/>
    </row>
    <row r="3278" spans="3:6" x14ac:dyDescent="0.25">
      <c r="C3278"/>
      <c r="D3278"/>
      <c r="E3278"/>
      <c r="F3278"/>
    </row>
    <row r="3279" spans="3:6" x14ac:dyDescent="0.25">
      <c r="C3279"/>
      <c r="D3279"/>
      <c r="E3279"/>
      <c r="F3279"/>
    </row>
    <row r="3280" spans="3:6" x14ac:dyDescent="0.25">
      <c r="C3280"/>
      <c r="D3280"/>
      <c r="E3280"/>
      <c r="F3280"/>
    </row>
    <row r="3281" spans="3:6" x14ac:dyDescent="0.25">
      <c r="C3281"/>
      <c r="D3281"/>
      <c r="E3281"/>
      <c r="F3281"/>
    </row>
    <row r="3282" spans="3:6" x14ac:dyDescent="0.25">
      <c r="C3282"/>
      <c r="D3282"/>
      <c r="E3282"/>
      <c r="F3282"/>
    </row>
    <row r="3283" spans="3:6" x14ac:dyDescent="0.25">
      <c r="C3283"/>
      <c r="D3283"/>
      <c r="E3283"/>
      <c r="F3283"/>
    </row>
    <row r="3284" spans="3:6" x14ac:dyDescent="0.25">
      <c r="C3284"/>
      <c r="D3284"/>
      <c r="E3284"/>
      <c r="F3284"/>
    </row>
    <row r="3285" spans="3:6" x14ac:dyDescent="0.25">
      <c r="C3285"/>
      <c r="D3285"/>
      <c r="E3285"/>
      <c r="F3285"/>
    </row>
    <row r="3286" spans="3:6" x14ac:dyDescent="0.25">
      <c r="C3286"/>
      <c r="D3286"/>
      <c r="E3286"/>
      <c r="F3286"/>
    </row>
    <row r="3287" spans="3:6" x14ac:dyDescent="0.25">
      <c r="C3287"/>
      <c r="D3287"/>
      <c r="E3287"/>
      <c r="F3287"/>
    </row>
    <row r="3288" spans="3:6" x14ac:dyDescent="0.25">
      <c r="C3288"/>
      <c r="D3288"/>
      <c r="E3288"/>
      <c r="F3288"/>
    </row>
    <row r="3289" spans="3:6" x14ac:dyDescent="0.25">
      <c r="C3289"/>
      <c r="D3289"/>
      <c r="E3289"/>
      <c r="F3289"/>
    </row>
    <row r="3290" spans="3:6" x14ac:dyDescent="0.25">
      <c r="C3290"/>
      <c r="D3290"/>
      <c r="E3290"/>
      <c r="F3290"/>
    </row>
    <row r="3291" spans="3:6" x14ac:dyDescent="0.25">
      <c r="C3291"/>
      <c r="D3291"/>
      <c r="E3291"/>
      <c r="F3291"/>
    </row>
    <row r="3292" spans="3:6" x14ac:dyDescent="0.25">
      <c r="C3292"/>
      <c r="D3292"/>
      <c r="E3292"/>
      <c r="F3292"/>
    </row>
    <row r="3293" spans="3:6" x14ac:dyDescent="0.25">
      <c r="C3293"/>
      <c r="D3293"/>
      <c r="E3293"/>
      <c r="F3293"/>
    </row>
    <row r="3294" spans="3:6" x14ac:dyDescent="0.25">
      <c r="C3294"/>
      <c r="D3294"/>
      <c r="E3294"/>
      <c r="F3294"/>
    </row>
    <row r="3295" spans="3:6" x14ac:dyDescent="0.25">
      <c r="C3295"/>
      <c r="D3295"/>
      <c r="E3295"/>
      <c r="F3295"/>
    </row>
    <row r="3296" spans="3:6" x14ac:dyDescent="0.25">
      <c r="C3296"/>
      <c r="D3296"/>
      <c r="E3296"/>
      <c r="F3296"/>
    </row>
    <row r="3297" spans="3:6" x14ac:dyDescent="0.25">
      <c r="C3297"/>
      <c r="D3297"/>
      <c r="E3297"/>
      <c r="F3297"/>
    </row>
    <row r="3298" spans="3:6" x14ac:dyDescent="0.25">
      <c r="C3298"/>
      <c r="D3298"/>
      <c r="E3298"/>
      <c r="F3298"/>
    </row>
    <row r="3299" spans="3:6" x14ac:dyDescent="0.25">
      <c r="C3299"/>
      <c r="D3299"/>
      <c r="E3299"/>
      <c r="F3299"/>
    </row>
    <row r="3300" spans="3:6" x14ac:dyDescent="0.25">
      <c r="C3300"/>
      <c r="D3300"/>
      <c r="E3300"/>
      <c r="F3300"/>
    </row>
    <row r="3301" spans="3:6" x14ac:dyDescent="0.25">
      <c r="C3301"/>
      <c r="D3301"/>
      <c r="E3301"/>
      <c r="F3301"/>
    </row>
    <row r="3302" spans="3:6" x14ac:dyDescent="0.25">
      <c r="C3302"/>
      <c r="D3302"/>
      <c r="E3302"/>
      <c r="F3302"/>
    </row>
    <row r="3303" spans="3:6" x14ac:dyDescent="0.25">
      <c r="C3303"/>
      <c r="D3303"/>
      <c r="E3303"/>
      <c r="F3303"/>
    </row>
    <row r="3304" spans="3:6" x14ac:dyDescent="0.25">
      <c r="C3304"/>
      <c r="D3304"/>
      <c r="E3304"/>
      <c r="F3304"/>
    </row>
    <row r="3305" spans="3:6" x14ac:dyDescent="0.25">
      <c r="C3305"/>
      <c r="D3305"/>
      <c r="E3305"/>
      <c r="F3305"/>
    </row>
    <row r="3306" spans="3:6" x14ac:dyDescent="0.25">
      <c r="C3306"/>
      <c r="D3306"/>
      <c r="E3306"/>
      <c r="F3306"/>
    </row>
    <row r="3307" spans="3:6" x14ac:dyDescent="0.25">
      <c r="C3307"/>
      <c r="D3307"/>
      <c r="E3307"/>
      <c r="F3307"/>
    </row>
    <row r="3308" spans="3:6" x14ac:dyDescent="0.25">
      <c r="C3308"/>
      <c r="D3308"/>
      <c r="E3308"/>
      <c r="F3308"/>
    </row>
    <row r="3309" spans="3:6" x14ac:dyDescent="0.25">
      <c r="C3309"/>
      <c r="D3309"/>
      <c r="E3309"/>
      <c r="F3309"/>
    </row>
    <row r="3310" spans="3:6" x14ac:dyDescent="0.25">
      <c r="C3310"/>
      <c r="D3310"/>
      <c r="E3310"/>
      <c r="F3310"/>
    </row>
    <row r="3311" spans="3:6" x14ac:dyDescent="0.25">
      <c r="C3311"/>
      <c r="D3311"/>
      <c r="E3311"/>
      <c r="F3311"/>
    </row>
    <row r="3312" spans="3:6" x14ac:dyDescent="0.25">
      <c r="C3312"/>
      <c r="D3312"/>
      <c r="E3312"/>
      <c r="F3312"/>
    </row>
    <row r="3313" spans="3:6" x14ac:dyDescent="0.25">
      <c r="C3313"/>
      <c r="D3313"/>
      <c r="E3313"/>
      <c r="F3313"/>
    </row>
    <row r="3314" spans="3:6" x14ac:dyDescent="0.25">
      <c r="C3314"/>
      <c r="D3314"/>
      <c r="E3314"/>
      <c r="F3314"/>
    </row>
    <row r="3315" spans="3:6" x14ac:dyDescent="0.25">
      <c r="C3315"/>
      <c r="D3315"/>
      <c r="E3315"/>
      <c r="F3315"/>
    </row>
    <row r="3316" spans="3:6" x14ac:dyDescent="0.25">
      <c r="C3316"/>
      <c r="D3316"/>
      <c r="E3316"/>
      <c r="F3316"/>
    </row>
    <row r="3317" spans="3:6" x14ac:dyDescent="0.25">
      <c r="C3317"/>
      <c r="D3317"/>
      <c r="E3317"/>
      <c r="F3317"/>
    </row>
    <row r="3318" spans="3:6" x14ac:dyDescent="0.25">
      <c r="C3318"/>
      <c r="D3318"/>
      <c r="E3318"/>
      <c r="F3318"/>
    </row>
    <row r="3319" spans="3:6" x14ac:dyDescent="0.25">
      <c r="C3319"/>
      <c r="D3319"/>
      <c r="E3319"/>
      <c r="F3319"/>
    </row>
    <row r="3320" spans="3:6" x14ac:dyDescent="0.25">
      <c r="C3320"/>
      <c r="D3320"/>
      <c r="E3320"/>
      <c r="F3320"/>
    </row>
    <row r="3321" spans="3:6" x14ac:dyDescent="0.25">
      <c r="C3321"/>
      <c r="D3321"/>
      <c r="E3321"/>
      <c r="F3321"/>
    </row>
    <row r="3322" spans="3:6" x14ac:dyDescent="0.25">
      <c r="C3322"/>
      <c r="D3322"/>
      <c r="E3322"/>
      <c r="F3322"/>
    </row>
    <row r="3323" spans="3:6" x14ac:dyDescent="0.25">
      <c r="C3323"/>
      <c r="D3323"/>
      <c r="E3323"/>
      <c r="F3323"/>
    </row>
    <row r="3324" spans="3:6" x14ac:dyDescent="0.25">
      <c r="C3324"/>
      <c r="D3324"/>
      <c r="E3324"/>
      <c r="F3324"/>
    </row>
    <row r="3325" spans="3:6" x14ac:dyDescent="0.25">
      <c r="C3325"/>
      <c r="D3325"/>
      <c r="E3325"/>
      <c r="F3325"/>
    </row>
    <row r="3326" spans="3:6" x14ac:dyDescent="0.25">
      <c r="C3326"/>
      <c r="D3326"/>
      <c r="E3326"/>
      <c r="F3326"/>
    </row>
    <row r="3327" spans="3:6" x14ac:dyDescent="0.25">
      <c r="C3327"/>
      <c r="D3327"/>
      <c r="E3327"/>
      <c r="F3327"/>
    </row>
    <row r="3328" spans="3:6" x14ac:dyDescent="0.25">
      <c r="C3328"/>
      <c r="D3328"/>
      <c r="E3328"/>
      <c r="F3328"/>
    </row>
    <row r="3329" spans="3:6" x14ac:dyDescent="0.25">
      <c r="C3329"/>
      <c r="D3329"/>
      <c r="E3329"/>
      <c r="F3329"/>
    </row>
    <row r="3330" spans="3:6" x14ac:dyDescent="0.25">
      <c r="C3330"/>
      <c r="D3330"/>
      <c r="E3330"/>
      <c r="F3330"/>
    </row>
    <row r="3331" spans="3:6" x14ac:dyDescent="0.25">
      <c r="C3331"/>
      <c r="D3331"/>
      <c r="E3331"/>
      <c r="F3331"/>
    </row>
    <row r="3332" spans="3:6" x14ac:dyDescent="0.25">
      <c r="C3332"/>
      <c r="D3332"/>
      <c r="E3332"/>
      <c r="F3332"/>
    </row>
    <row r="3333" spans="3:6" x14ac:dyDescent="0.25">
      <c r="C3333"/>
      <c r="D3333"/>
      <c r="E3333"/>
      <c r="F3333"/>
    </row>
    <row r="3334" spans="3:6" x14ac:dyDescent="0.25">
      <c r="C3334"/>
      <c r="D3334"/>
      <c r="E3334"/>
      <c r="F3334"/>
    </row>
    <row r="3335" spans="3:6" x14ac:dyDescent="0.25">
      <c r="C3335"/>
      <c r="D3335"/>
      <c r="E3335"/>
      <c r="F3335"/>
    </row>
    <row r="3336" spans="3:6" x14ac:dyDescent="0.25">
      <c r="C3336"/>
      <c r="D3336"/>
      <c r="E3336"/>
      <c r="F3336"/>
    </row>
    <row r="3337" spans="3:6" x14ac:dyDescent="0.25">
      <c r="C3337"/>
      <c r="D3337"/>
      <c r="E3337"/>
      <c r="F3337"/>
    </row>
    <row r="3338" spans="3:6" x14ac:dyDescent="0.25">
      <c r="C3338"/>
      <c r="D3338"/>
      <c r="E3338"/>
      <c r="F3338"/>
    </row>
    <row r="3339" spans="3:6" x14ac:dyDescent="0.25">
      <c r="C3339"/>
      <c r="D3339"/>
      <c r="E3339"/>
      <c r="F3339"/>
    </row>
    <row r="3340" spans="3:6" x14ac:dyDescent="0.25">
      <c r="C3340"/>
      <c r="D3340"/>
      <c r="E3340"/>
      <c r="F3340"/>
    </row>
    <row r="3341" spans="3:6" x14ac:dyDescent="0.25">
      <c r="C3341"/>
      <c r="D3341"/>
      <c r="E3341"/>
      <c r="F3341"/>
    </row>
    <row r="3342" spans="3:6" x14ac:dyDescent="0.25">
      <c r="C3342"/>
      <c r="D3342"/>
      <c r="E3342"/>
      <c r="F3342"/>
    </row>
    <row r="3343" spans="3:6" x14ac:dyDescent="0.25">
      <c r="C3343"/>
      <c r="D3343"/>
      <c r="E3343"/>
      <c r="F3343"/>
    </row>
    <row r="3344" spans="3:6" x14ac:dyDescent="0.25">
      <c r="C3344"/>
      <c r="D3344"/>
      <c r="E3344"/>
      <c r="F3344"/>
    </row>
    <row r="3345" spans="3:6" x14ac:dyDescent="0.25">
      <c r="C3345"/>
      <c r="D3345"/>
      <c r="E3345"/>
      <c r="F3345"/>
    </row>
    <row r="3346" spans="3:6" x14ac:dyDescent="0.25">
      <c r="C3346"/>
      <c r="D3346"/>
      <c r="E3346"/>
      <c r="F3346"/>
    </row>
    <row r="3347" spans="3:6" x14ac:dyDescent="0.25">
      <c r="C3347"/>
      <c r="D3347"/>
      <c r="E3347"/>
      <c r="F3347"/>
    </row>
    <row r="3348" spans="3:6" x14ac:dyDescent="0.25">
      <c r="C3348"/>
      <c r="D3348"/>
      <c r="E3348"/>
      <c r="F3348"/>
    </row>
    <row r="3349" spans="3:6" x14ac:dyDescent="0.25">
      <c r="C3349"/>
      <c r="D3349"/>
      <c r="E3349"/>
      <c r="F3349"/>
    </row>
    <row r="3350" spans="3:6" x14ac:dyDescent="0.25">
      <c r="C3350"/>
      <c r="D3350"/>
      <c r="E3350"/>
      <c r="F3350"/>
    </row>
    <row r="3351" spans="3:6" x14ac:dyDescent="0.25">
      <c r="C3351"/>
      <c r="D3351"/>
      <c r="E3351"/>
      <c r="F3351"/>
    </row>
    <row r="3352" spans="3:6" x14ac:dyDescent="0.25">
      <c r="C3352"/>
      <c r="D3352"/>
      <c r="E3352"/>
      <c r="F3352"/>
    </row>
    <row r="3353" spans="3:6" x14ac:dyDescent="0.25">
      <c r="C3353"/>
      <c r="D3353"/>
      <c r="E3353"/>
      <c r="F3353"/>
    </row>
    <row r="3354" spans="3:6" x14ac:dyDescent="0.25">
      <c r="C3354"/>
      <c r="D3354"/>
      <c r="E3354"/>
      <c r="F3354"/>
    </row>
    <row r="3355" spans="3:6" x14ac:dyDescent="0.25">
      <c r="C3355"/>
      <c r="D3355"/>
      <c r="E3355"/>
      <c r="F3355"/>
    </row>
    <row r="3356" spans="3:6" x14ac:dyDescent="0.25">
      <c r="C3356"/>
      <c r="D3356"/>
      <c r="E3356"/>
      <c r="F3356"/>
    </row>
    <row r="3357" spans="3:6" x14ac:dyDescent="0.25">
      <c r="C3357"/>
      <c r="D3357"/>
      <c r="E3357"/>
      <c r="F3357"/>
    </row>
    <row r="3358" spans="3:6" x14ac:dyDescent="0.25">
      <c r="C3358"/>
      <c r="D3358"/>
      <c r="E3358"/>
      <c r="F3358"/>
    </row>
    <row r="3359" spans="3:6" x14ac:dyDescent="0.25">
      <c r="C3359"/>
      <c r="D3359"/>
      <c r="E3359"/>
      <c r="F3359"/>
    </row>
    <row r="3360" spans="3:6" x14ac:dyDescent="0.25">
      <c r="C3360"/>
      <c r="D3360"/>
      <c r="E3360"/>
      <c r="F3360"/>
    </row>
    <row r="3361" spans="3:6" x14ac:dyDescent="0.25">
      <c r="C3361"/>
      <c r="D3361"/>
      <c r="E3361"/>
      <c r="F3361"/>
    </row>
    <row r="3362" spans="3:6" x14ac:dyDescent="0.25">
      <c r="C3362"/>
      <c r="D3362"/>
      <c r="E3362"/>
      <c r="F3362"/>
    </row>
    <row r="3363" spans="3:6" x14ac:dyDescent="0.25">
      <c r="C3363"/>
      <c r="D3363"/>
      <c r="E3363"/>
      <c r="F3363"/>
    </row>
    <row r="3364" spans="3:6" x14ac:dyDescent="0.25">
      <c r="C3364"/>
      <c r="D3364"/>
      <c r="E3364"/>
      <c r="F3364"/>
    </row>
    <row r="3365" spans="3:6" x14ac:dyDescent="0.25">
      <c r="C3365"/>
      <c r="D3365"/>
      <c r="E3365"/>
      <c r="F3365"/>
    </row>
    <row r="3366" spans="3:6" x14ac:dyDescent="0.25">
      <c r="C3366"/>
      <c r="D3366"/>
      <c r="E3366"/>
      <c r="F3366"/>
    </row>
    <row r="3367" spans="3:6" x14ac:dyDescent="0.25">
      <c r="C3367"/>
      <c r="D3367"/>
      <c r="E3367"/>
      <c r="F3367"/>
    </row>
    <row r="3368" spans="3:6" x14ac:dyDescent="0.25">
      <c r="C3368"/>
      <c r="D3368"/>
      <c r="E3368"/>
      <c r="F3368"/>
    </row>
    <row r="3369" spans="3:6" x14ac:dyDescent="0.25">
      <c r="C3369"/>
      <c r="D3369"/>
      <c r="E3369"/>
      <c r="F3369"/>
    </row>
    <row r="3370" spans="3:6" x14ac:dyDescent="0.25">
      <c r="C3370"/>
      <c r="D3370"/>
      <c r="E3370"/>
      <c r="F3370"/>
    </row>
    <row r="3371" spans="3:6" x14ac:dyDescent="0.25">
      <c r="C3371"/>
      <c r="D3371"/>
      <c r="E3371"/>
      <c r="F3371"/>
    </row>
    <row r="3372" spans="3:6" x14ac:dyDescent="0.25">
      <c r="C3372"/>
      <c r="D3372"/>
      <c r="E3372"/>
      <c r="F3372"/>
    </row>
    <row r="3373" spans="3:6" x14ac:dyDescent="0.25">
      <c r="C3373"/>
      <c r="D3373"/>
      <c r="E3373"/>
      <c r="F3373"/>
    </row>
    <row r="3374" spans="3:6" x14ac:dyDescent="0.25">
      <c r="C3374"/>
      <c r="D3374"/>
      <c r="E3374"/>
      <c r="F3374"/>
    </row>
    <row r="3375" spans="3:6" x14ac:dyDescent="0.25">
      <c r="C3375"/>
      <c r="D3375"/>
      <c r="E3375"/>
      <c r="F3375"/>
    </row>
    <row r="3376" spans="3:6" x14ac:dyDescent="0.25">
      <c r="C3376"/>
      <c r="D3376"/>
      <c r="E3376"/>
      <c r="F3376"/>
    </row>
    <row r="3377" spans="3:6" x14ac:dyDescent="0.25">
      <c r="C3377"/>
      <c r="D3377"/>
      <c r="E3377"/>
      <c r="F3377"/>
    </row>
    <row r="3378" spans="3:6" x14ac:dyDescent="0.25">
      <c r="C3378"/>
      <c r="D3378"/>
      <c r="E3378"/>
      <c r="F3378"/>
    </row>
    <row r="3379" spans="3:6" x14ac:dyDescent="0.25">
      <c r="C3379"/>
      <c r="D3379"/>
      <c r="E3379"/>
      <c r="F3379"/>
    </row>
    <row r="3380" spans="3:6" x14ac:dyDescent="0.25">
      <c r="C3380"/>
      <c r="D3380"/>
      <c r="E3380"/>
      <c r="F3380"/>
    </row>
    <row r="3381" spans="3:6" x14ac:dyDescent="0.25">
      <c r="C3381"/>
      <c r="D3381"/>
      <c r="E3381"/>
      <c r="F3381"/>
    </row>
    <row r="3382" spans="3:6" x14ac:dyDescent="0.25">
      <c r="C3382"/>
      <c r="D3382"/>
      <c r="E3382"/>
      <c r="F3382"/>
    </row>
    <row r="3383" spans="3:6" x14ac:dyDescent="0.25">
      <c r="C3383"/>
      <c r="D3383"/>
      <c r="E3383"/>
      <c r="F3383"/>
    </row>
    <row r="3384" spans="3:6" x14ac:dyDescent="0.25">
      <c r="C3384"/>
      <c r="D3384"/>
      <c r="E3384"/>
      <c r="F3384"/>
    </row>
    <row r="3385" spans="3:6" x14ac:dyDescent="0.25">
      <c r="C3385"/>
      <c r="D3385"/>
      <c r="E3385"/>
      <c r="F3385"/>
    </row>
    <row r="3386" spans="3:6" x14ac:dyDescent="0.25">
      <c r="C3386"/>
      <c r="D3386"/>
      <c r="E3386"/>
      <c r="F3386"/>
    </row>
    <row r="3387" spans="3:6" x14ac:dyDescent="0.25">
      <c r="C3387"/>
      <c r="D3387"/>
      <c r="E3387"/>
      <c r="F3387"/>
    </row>
    <row r="3388" spans="3:6" x14ac:dyDescent="0.25">
      <c r="C3388"/>
      <c r="D3388"/>
      <c r="E3388"/>
      <c r="F3388"/>
    </row>
    <row r="3389" spans="3:6" x14ac:dyDescent="0.25">
      <c r="C3389"/>
      <c r="D3389"/>
      <c r="E3389"/>
      <c r="F3389"/>
    </row>
    <row r="3390" spans="3:6" x14ac:dyDescent="0.25">
      <c r="C3390"/>
      <c r="D3390"/>
      <c r="E3390"/>
      <c r="F3390"/>
    </row>
    <row r="3391" spans="3:6" x14ac:dyDescent="0.25">
      <c r="C3391"/>
      <c r="D3391"/>
      <c r="E3391"/>
      <c r="F3391"/>
    </row>
    <row r="3392" spans="3:6" x14ac:dyDescent="0.25">
      <c r="C3392"/>
      <c r="D3392"/>
      <c r="E3392"/>
      <c r="F3392"/>
    </row>
    <row r="3393" spans="3:6" x14ac:dyDescent="0.25">
      <c r="C3393"/>
      <c r="D3393"/>
      <c r="E3393"/>
      <c r="F3393"/>
    </row>
    <row r="3394" spans="3:6" x14ac:dyDescent="0.25">
      <c r="C3394"/>
      <c r="D3394"/>
      <c r="E3394"/>
      <c r="F3394"/>
    </row>
    <row r="3395" spans="3:6" x14ac:dyDescent="0.25">
      <c r="C3395"/>
      <c r="D3395"/>
      <c r="E3395"/>
      <c r="F3395"/>
    </row>
    <row r="3396" spans="3:6" x14ac:dyDescent="0.25">
      <c r="C3396"/>
      <c r="D3396"/>
      <c r="E3396"/>
      <c r="F3396"/>
    </row>
    <row r="3397" spans="3:6" x14ac:dyDescent="0.25">
      <c r="C3397"/>
      <c r="D3397"/>
      <c r="E3397"/>
      <c r="F3397"/>
    </row>
    <row r="3398" spans="3:6" x14ac:dyDescent="0.25">
      <c r="C3398"/>
      <c r="D3398"/>
      <c r="E3398"/>
      <c r="F3398"/>
    </row>
    <row r="3399" spans="3:6" x14ac:dyDescent="0.25">
      <c r="C3399"/>
      <c r="D3399"/>
      <c r="E3399"/>
      <c r="F3399"/>
    </row>
    <row r="3400" spans="3:6" x14ac:dyDescent="0.25">
      <c r="C3400"/>
      <c r="D3400"/>
      <c r="E3400"/>
      <c r="F3400"/>
    </row>
    <row r="3401" spans="3:6" x14ac:dyDescent="0.25">
      <c r="C3401"/>
      <c r="D3401"/>
      <c r="E3401"/>
      <c r="F3401"/>
    </row>
    <row r="3402" spans="3:6" x14ac:dyDescent="0.25">
      <c r="C3402"/>
      <c r="D3402"/>
      <c r="E3402"/>
      <c r="F3402"/>
    </row>
    <row r="3403" spans="3:6" x14ac:dyDescent="0.25">
      <c r="C3403"/>
      <c r="D3403"/>
      <c r="E3403"/>
      <c r="F3403"/>
    </row>
    <row r="3404" spans="3:6" x14ac:dyDescent="0.25">
      <c r="C3404"/>
      <c r="D3404"/>
      <c r="E3404"/>
      <c r="F3404"/>
    </row>
    <row r="3405" spans="3:6" x14ac:dyDescent="0.25">
      <c r="C3405"/>
      <c r="D3405"/>
      <c r="E3405"/>
      <c r="F3405"/>
    </row>
    <row r="3406" spans="3:6" x14ac:dyDescent="0.25">
      <c r="C3406"/>
      <c r="D3406"/>
      <c r="E3406"/>
      <c r="F3406"/>
    </row>
    <row r="3407" spans="3:6" x14ac:dyDescent="0.25">
      <c r="C3407"/>
      <c r="D3407"/>
      <c r="E3407"/>
      <c r="F3407"/>
    </row>
    <row r="3408" spans="3:6" x14ac:dyDescent="0.25">
      <c r="C3408"/>
      <c r="D3408"/>
      <c r="E3408"/>
      <c r="F3408"/>
    </row>
    <row r="3409" spans="3:6" x14ac:dyDescent="0.25">
      <c r="C3409"/>
      <c r="D3409"/>
      <c r="E3409"/>
      <c r="F3409"/>
    </row>
    <row r="3410" spans="3:6" x14ac:dyDescent="0.25">
      <c r="C3410"/>
      <c r="D3410"/>
      <c r="E3410"/>
      <c r="F3410"/>
    </row>
    <row r="3411" spans="3:6" x14ac:dyDescent="0.25">
      <c r="C3411"/>
      <c r="D3411"/>
      <c r="E3411"/>
      <c r="F3411"/>
    </row>
    <row r="3412" spans="3:6" x14ac:dyDescent="0.25">
      <c r="C3412"/>
      <c r="D3412"/>
      <c r="E3412"/>
      <c r="F3412"/>
    </row>
    <row r="3413" spans="3:6" x14ac:dyDescent="0.25">
      <c r="C3413"/>
      <c r="D3413"/>
      <c r="E3413"/>
      <c r="F3413"/>
    </row>
    <row r="3414" spans="3:6" x14ac:dyDescent="0.25">
      <c r="C3414"/>
      <c r="D3414"/>
      <c r="E3414"/>
      <c r="F3414"/>
    </row>
    <row r="3415" spans="3:6" x14ac:dyDescent="0.25">
      <c r="C3415"/>
      <c r="D3415"/>
      <c r="E3415"/>
      <c r="F3415"/>
    </row>
    <row r="3416" spans="3:6" x14ac:dyDescent="0.25">
      <c r="C3416"/>
      <c r="D3416"/>
      <c r="E3416"/>
      <c r="F3416"/>
    </row>
    <row r="3417" spans="3:6" x14ac:dyDescent="0.25">
      <c r="C3417"/>
      <c r="D3417"/>
      <c r="E3417"/>
      <c r="F3417"/>
    </row>
    <row r="3418" spans="3:6" x14ac:dyDescent="0.25">
      <c r="C3418"/>
      <c r="D3418"/>
      <c r="E3418"/>
      <c r="F3418"/>
    </row>
    <row r="3419" spans="3:6" x14ac:dyDescent="0.25">
      <c r="C3419"/>
      <c r="D3419"/>
      <c r="E3419"/>
      <c r="F3419"/>
    </row>
    <row r="3420" spans="3:6" x14ac:dyDescent="0.25">
      <c r="C3420"/>
      <c r="D3420"/>
      <c r="E3420"/>
      <c r="F3420"/>
    </row>
    <row r="3421" spans="3:6" x14ac:dyDescent="0.25">
      <c r="C3421"/>
      <c r="D3421"/>
      <c r="E3421"/>
      <c r="F3421"/>
    </row>
    <row r="3422" spans="3:6" x14ac:dyDescent="0.25">
      <c r="C3422"/>
      <c r="D3422"/>
      <c r="E3422"/>
      <c r="F3422"/>
    </row>
    <row r="3423" spans="3:6" x14ac:dyDescent="0.25">
      <c r="C3423"/>
      <c r="D3423"/>
      <c r="E3423"/>
      <c r="F3423"/>
    </row>
    <row r="3424" spans="3:6" x14ac:dyDescent="0.25">
      <c r="C3424"/>
      <c r="D3424"/>
      <c r="E3424"/>
      <c r="F3424"/>
    </row>
    <row r="3425" spans="3:6" x14ac:dyDescent="0.25">
      <c r="C3425"/>
      <c r="D3425"/>
      <c r="E3425"/>
      <c r="F3425"/>
    </row>
    <row r="3426" spans="3:6" x14ac:dyDescent="0.25">
      <c r="C3426"/>
      <c r="D3426"/>
      <c r="E3426"/>
      <c r="F3426"/>
    </row>
    <row r="3427" spans="3:6" x14ac:dyDescent="0.25">
      <c r="C3427"/>
      <c r="D3427"/>
      <c r="E3427"/>
      <c r="F3427"/>
    </row>
    <row r="3428" spans="3:6" x14ac:dyDescent="0.25">
      <c r="C3428"/>
      <c r="D3428"/>
      <c r="E3428"/>
      <c r="F3428"/>
    </row>
    <row r="3429" spans="3:6" x14ac:dyDescent="0.25">
      <c r="C3429"/>
      <c r="D3429"/>
      <c r="E3429"/>
      <c r="F3429"/>
    </row>
    <row r="3430" spans="3:6" x14ac:dyDescent="0.25">
      <c r="C3430"/>
      <c r="D3430"/>
      <c r="E3430"/>
      <c r="F3430"/>
    </row>
    <row r="3431" spans="3:6" x14ac:dyDescent="0.25">
      <c r="C3431"/>
      <c r="D3431"/>
      <c r="E3431"/>
      <c r="F3431"/>
    </row>
    <row r="3432" spans="3:6" x14ac:dyDescent="0.25">
      <c r="C3432"/>
      <c r="D3432"/>
      <c r="E3432"/>
      <c r="F3432"/>
    </row>
    <row r="3433" spans="3:6" x14ac:dyDescent="0.25">
      <c r="C3433"/>
      <c r="D3433"/>
      <c r="E3433"/>
      <c r="F3433"/>
    </row>
    <row r="3434" spans="3:6" x14ac:dyDescent="0.25">
      <c r="C3434"/>
      <c r="D3434"/>
      <c r="E3434"/>
      <c r="F3434"/>
    </row>
    <row r="3435" spans="3:6" x14ac:dyDescent="0.25">
      <c r="C3435"/>
      <c r="D3435"/>
      <c r="E3435"/>
      <c r="F3435"/>
    </row>
    <row r="3436" spans="3:6" x14ac:dyDescent="0.25">
      <c r="C3436"/>
      <c r="D3436"/>
      <c r="E3436"/>
      <c r="F3436"/>
    </row>
    <row r="3437" spans="3:6" x14ac:dyDescent="0.25">
      <c r="C3437"/>
      <c r="D3437"/>
      <c r="E3437"/>
      <c r="F3437"/>
    </row>
    <row r="3438" spans="3:6" x14ac:dyDescent="0.25">
      <c r="C3438"/>
      <c r="D3438"/>
      <c r="E3438"/>
      <c r="F3438"/>
    </row>
    <row r="3439" spans="3:6" x14ac:dyDescent="0.25">
      <c r="C3439"/>
      <c r="D3439"/>
      <c r="E3439"/>
      <c r="F3439"/>
    </row>
    <row r="3440" spans="3:6" x14ac:dyDescent="0.25">
      <c r="C3440"/>
      <c r="D3440"/>
      <c r="E3440"/>
      <c r="F3440"/>
    </row>
    <row r="3441" spans="3:6" x14ac:dyDescent="0.25">
      <c r="C3441"/>
      <c r="D3441"/>
      <c r="E3441"/>
      <c r="F3441"/>
    </row>
    <row r="3442" spans="3:6" x14ac:dyDescent="0.25">
      <c r="C3442"/>
      <c r="D3442"/>
      <c r="E3442"/>
      <c r="F3442"/>
    </row>
    <row r="3443" spans="3:6" x14ac:dyDescent="0.25">
      <c r="C3443"/>
      <c r="D3443"/>
      <c r="E3443"/>
      <c r="F3443"/>
    </row>
    <row r="3444" spans="3:6" x14ac:dyDescent="0.25">
      <c r="C3444"/>
      <c r="D3444"/>
      <c r="E3444"/>
      <c r="F3444"/>
    </row>
    <row r="3445" spans="3:6" x14ac:dyDescent="0.25">
      <c r="C3445"/>
      <c r="D3445"/>
      <c r="E3445"/>
      <c r="F3445"/>
    </row>
    <row r="3446" spans="3:6" x14ac:dyDescent="0.25">
      <c r="C3446"/>
      <c r="D3446"/>
      <c r="E3446"/>
      <c r="F3446"/>
    </row>
    <row r="3447" spans="3:6" x14ac:dyDescent="0.25">
      <c r="C3447"/>
      <c r="D3447"/>
      <c r="E3447"/>
      <c r="F3447"/>
    </row>
    <row r="3448" spans="3:6" x14ac:dyDescent="0.25">
      <c r="C3448"/>
      <c r="D3448"/>
      <c r="E3448"/>
      <c r="F3448"/>
    </row>
    <row r="3449" spans="3:6" x14ac:dyDescent="0.25">
      <c r="C3449"/>
      <c r="D3449"/>
      <c r="E3449"/>
      <c r="F3449"/>
    </row>
    <row r="3450" spans="3:6" x14ac:dyDescent="0.25">
      <c r="C3450"/>
      <c r="D3450"/>
      <c r="E3450"/>
      <c r="F3450"/>
    </row>
    <row r="3451" spans="3:6" x14ac:dyDescent="0.25">
      <c r="C3451"/>
      <c r="D3451"/>
      <c r="E3451"/>
      <c r="F3451"/>
    </row>
    <row r="3452" spans="3:6" x14ac:dyDescent="0.25">
      <c r="C3452"/>
      <c r="D3452"/>
      <c r="E3452"/>
      <c r="F3452"/>
    </row>
    <row r="3453" spans="3:6" x14ac:dyDescent="0.25">
      <c r="C3453"/>
      <c r="D3453"/>
      <c r="E3453"/>
      <c r="F3453"/>
    </row>
    <row r="3454" spans="3:6" x14ac:dyDescent="0.25">
      <c r="C3454"/>
      <c r="D3454"/>
      <c r="E3454"/>
      <c r="F3454"/>
    </row>
    <row r="3455" spans="3:6" x14ac:dyDescent="0.25">
      <c r="C3455"/>
      <c r="D3455"/>
      <c r="E3455"/>
      <c r="F3455"/>
    </row>
    <row r="3456" spans="3:6" x14ac:dyDescent="0.25">
      <c r="C3456"/>
      <c r="D3456"/>
      <c r="E3456"/>
      <c r="F3456"/>
    </row>
    <row r="3457" spans="3:6" x14ac:dyDescent="0.25">
      <c r="C3457"/>
      <c r="D3457"/>
      <c r="E3457"/>
      <c r="F3457"/>
    </row>
    <row r="3458" spans="3:6" x14ac:dyDescent="0.25">
      <c r="C3458"/>
      <c r="D3458"/>
      <c r="E3458"/>
      <c r="F3458"/>
    </row>
    <row r="3459" spans="3:6" x14ac:dyDescent="0.25">
      <c r="C3459"/>
      <c r="D3459"/>
      <c r="E3459"/>
      <c r="F3459"/>
    </row>
    <row r="3460" spans="3:6" x14ac:dyDescent="0.25">
      <c r="C3460"/>
      <c r="D3460"/>
      <c r="E3460"/>
      <c r="F3460"/>
    </row>
    <row r="3461" spans="3:6" x14ac:dyDescent="0.25">
      <c r="C3461"/>
      <c r="D3461"/>
      <c r="E3461"/>
      <c r="F3461"/>
    </row>
    <row r="3462" spans="3:6" x14ac:dyDescent="0.25">
      <c r="C3462"/>
      <c r="D3462"/>
      <c r="E3462"/>
      <c r="F3462"/>
    </row>
    <row r="3463" spans="3:6" x14ac:dyDescent="0.25">
      <c r="C3463"/>
      <c r="D3463"/>
      <c r="E3463"/>
      <c r="F3463"/>
    </row>
    <row r="3464" spans="3:6" x14ac:dyDescent="0.25">
      <c r="C3464"/>
      <c r="D3464"/>
      <c r="E3464"/>
      <c r="F3464"/>
    </row>
    <row r="3465" spans="3:6" x14ac:dyDescent="0.25">
      <c r="C3465"/>
      <c r="D3465"/>
      <c r="E3465"/>
      <c r="F3465"/>
    </row>
    <row r="3466" spans="3:6" x14ac:dyDescent="0.25">
      <c r="C3466"/>
      <c r="D3466"/>
      <c r="E3466"/>
      <c r="F3466"/>
    </row>
    <row r="3467" spans="3:6" x14ac:dyDescent="0.25">
      <c r="C3467"/>
      <c r="D3467"/>
      <c r="E3467"/>
      <c r="F3467"/>
    </row>
    <row r="3468" spans="3:6" x14ac:dyDescent="0.25">
      <c r="C3468"/>
      <c r="D3468"/>
      <c r="E3468"/>
      <c r="F3468"/>
    </row>
    <row r="3469" spans="3:6" x14ac:dyDescent="0.25">
      <c r="C3469"/>
      <c r="D3469"/>
      <c r="E3469"/>
      <c r="F3469"/>
    </row>
    <row r="3470" spans="3:6" x14ac:dyDescent="0.25">
      <c r="C3470"/>
      <c r="D3470"/>
      <c r="E3470"/>
      <c r="F3470"/>
    </row>
    <row r="3471" spans="3:6" x14ac:dyDescent="0.25">
      <c r="C3471"/>
      <c r="D3471"/>
      <c r="E3471"/>
      <c r="F3471"/>
    </row>
    <row r="3472" spans="3:6" x14ac:dyDescent="0.25">
      <c r="C3472"/>
      <c r="D3472"/>
      <c r="E3472"/>
      <c r="F3472"/>
    </row>
    <row r="3473" spans="3:6" x14ac:dyDescent="0.25">
      <c r="C3473"/>
      <c r="D3473"/>
      <c r="E3473"/>
      <c r="F3473"/>
    </row>
    <row r="3474" spans="3:6" x14ac:dyDescent="0.25">
      <c r="C3474"/>
      <c r="D3474"/>
      <c r="E3474"/>
      <c r="F3474"/>
    </row>
    <row r="3475" spans="3:6" x14ac:dyDescent="0.25">
      <c r="C3475"/>
      <c r="D3475"/>
      <c r="E3475"/>
      <c r="F3475"/>
    </row>
    <row r="3476" spans="3:6" x14ac:dyDescent="0.25">
      <c r="C3476"/>
      <c r="D3476"/>
      <c r="E3476"/>
      <c r="F3476"/>
    </row>
    <row r="3477" spans="3:6" x14ac:dyDescent="0.25">
      <c r="C3477"/>
      <c r="D3477"/>
      <c r="E3477"/>
      <c r="F3477"/>
    </row>
    <row r="3478" spans="3:6" x14ac:dyDescent="0.25">
      <c r="C3478"/>
      <c r="D3478"/>
      <c r="E3478"/>
      <c r="F3478"/>
    </row>
    <row r="3479" spans="3:6" x14ac:dyDescent="0.25">
      <c r="C3479"/>
      <c r="D3479"/>
      <c r="E3479"/>
      <c r="F3479"/>
    </row>
    <row r="3480" spans="3:6" x14ac:dyDescent="0.25">
      <c r="C3480"/>
      <c r="D3480"/>
      <c r="E3480"/>
      <c r="F3480"/>
    </row>
    <row r="3481" spans="3:6" x14ac:dyDescent="0.25">
      <c r="C3481"/>
      <c r="D3481"/>
      <c r="E3481"/>
      <c r="F3481"/>
    </row>
    <row r="3482" spans="3:6" x14ac:dyDescent="0.25">
      <c r="C3482"/>
      <c r="D3482"/>
      <c r="E3482"/>
      <c r="F3482"/>
    </row>
    <row r="3483" spans="3:6" x14ac:dyDescent="0.25">
      <c r="C3483"/>
      <c r="D3483"/>
      <c r="E3483"/>
      <c r="F3483"/>
    </row>
    <row r="3484" spans="3:6" x14ac:dyDescent="0.25">
      <c r="C3484"/>
      <c r="D3484"/>
      <c r="E3484"/>
      <c r="F3484"/>
    </row>
    <row r="3485" spans="3:6" x14ac:dyDescent="0.25">
      <c r="C3485"/>
      <c r="D3485"/>
      <c r="E3485"/>
      <c r="F3485"/>
    </row>
    <row r="3486" spans="3:6" x14ac:dyDescent="0.25">
      <c r="C3486"/>
      <c r="D3486"/>
      <c r="E3486"/>
      <c r="F3486"/>
    </row>
    <row r="3487" spans="3:6" x14ac:dyDescent="0.25">
      <c r="C3487"/>
      <c r="D3487"/>
      <c r="E3487"/>
      <c r="F3487"/>
    </row>
    <row r="3488" spans="3:6" x14ac:dyDescent="0.25">
      <c r="C3488"/>
      <c r="D3488"/>
      <c r="E3488"/>
      <c r="F3488"/>
    </row>
    <row r="3489" spans="3:6" x14ac:dyDescent="0.25">
      <c r="C3489"/>
      <c r="D3489"/>
      <c r="E3489"/>
      <c r="F3489"/>
    </row>
    <row r="3490" spans="3:6" x14ac:dyDescent="0.25">
      <c r="C3490"/>
      <c r="D3490"/>
      <c r="E3490"/>
      <c r="F3490"/>
    </row>
    <row r="3491" spans="3:6" x14ac:dyDescent="0.25">
      <c r="C3491"/>
      <c r="D3491"/>
      <c r="E3491"/>
      <c r="F3491"/>
    </row>
    <row r="3492" spans="3:6" x14ac:dyDescent="0.25">
      <c r="C3492"/>
      <c r="D3492"/>
      <c r="E3492"/>
      <c r="F3492"/>
    </row>
    <row r="3493" spans="3:6" x14ac:dyDescent="0.25">
      <c r="C3493"/>
      <c r="D3493"/>
      <c r="E3493"/>
      <c r="F3493"/>
    </row>
    <row r="3494" spans="3:6" x14ac:dyDescent="0.25">
      <c r="C3494"/>
      <c r="D3494"/>
      <c r="E3494"/>
      <c r="F3494"/>
    </row>
    <row r="3495" spans="3:6" x14ac:dyDescent="0.25">
      <c r="C3495"/>
      <c r="D3495"/>
      <c r="E3495"/>
      <c r="F3495"/>
    </row>
    <row r="3496" spans="3:6" x14ac:dyDescent="0.25">
      <c r="C3496"/>
      <c r="D3496"/>
      <c r="E3496"/>
      <c r="F3496"/>
    </row>
    <row r="3497" spans="3:6" x14ac:dyDescent="0.25">
      <c r="C3497"/>
      <c r="D3497"/>
      <c r="E3497"/>
      <c r="F3497"/>
    </row>
    <row r="3498" spans="3:6" x14ac:dyDescent="0.25">
      <c r="C3498"/>
      <c r="D3498"/>
      <c r="E3498"/>
      <c r="F3498"/>
    </row>
    <row r="3499" spans="3:6" x14ac:dyDescent="0.25">
      <c r="C3499"/>
      <c r="D3499"/>
      <c r="E3499"/>
      <c r="F3499"/>
    </row>
    <row r="3500" spans="3:6" x14ac:dyDescent="0.25">
      <c r="C3500"/>
      <c r="D3500"/>
      <c r="E3500"/>
      <c r="F3500"/>
    </row>
    <row r="3501" spans="3:6" x14ac:dyDescent="0.25">
      <c r="C3501"/>
      <c r="D3501"/>
      <c r="E3501"/>
      <c r="F3501"/>
    </row>
    <row r="3502" spans="3:6" x14ac:dyDescent="0.25">
      <c r="C3502"/>
      <c r="D3502"/>
      <c r="E3502"/>
      <c r="F3502"/>
    </row>
    <row r="3503" spans="3:6" x14ac:dyDescent="0.25">
      <c r="C3503"/>
      <c r="D3503"/>
      <c r="E3503"/>
      <c r="F3503"/>
    </row>
    <row r="3504" spans="3:6" x14ac:dyDescent="0.25">
      <c r="C3504"/>
      <c r="D3504"/>
      <c r="E3504"/>
      <c r="F3504"/>
    </row>
    <row r="3505" spans="3:6" x14ac:dyDescent="0.25">
      <c r="C3505"/>
      <c r="D3505"/>
      <c r="E3505"/>
      <c r="F3505"/>
    </row>
    <row r="3506" spans="3:6" x14ac:dyDescent="0.25">
      <c r="C3506"/>
      <c r="D3506"/>
      <c r="E3506"/>
      <c r="F3506"/>
    </row>
    <row r="3507" spans="3:6" x14ac:dyDescent="0.25">
      <c r="C3507"/>
      <c r="D3507"/>
      <c r="E3507"/>
      <c r="F3507"/>
    </row>
    <row r="3508" spans="3:6" x14ac:dyDescent="0.25">
      <c r="C3508"/>
      <c r="D3508"/>
      <c r="E3508"/>
      <c r="F3508"/>
    </row>
    <row r="3509" spans="3:6" x14ac:dyDescent="0.25">
      <c r="C3509"/>
      <c r="D3509"/>
      <c r="E3509"/>
      <c r="F3509"/>
    </row>
    <row r="3510" spans="3:6" x14ac:dyDescent="0.25">
      <c r="C3510"/>
      <c r="D3510"/>
      <c r="E3510"/>
      <c r="F3510"/>
    </row>
    <row r="3511" spans="3:6" x14ac:dyDescent="0.25">
      <c r="C3511"/>
      <c r="D3511"/>
      <c r="E3511"/>
      <c r="F3511"/>
    </row>
    <row r="3512" spans="3:6" x14ac:dyDescent="0.25">
      <c r="C3512"/>
      <c r="D3512"/>
      <c r="E3512"/>
      <c r="F3512"/>
    </row>
    <row r="3513" spans="3:6" x14ac:dyDescent="0.25">
      <c r="C3513"/>
      <c r="D3513"/>
      <c r="E3513"/>
      <c r="F3513"/>
    </row>
    <row r="3514" spans="3:6" x14ac:dyDescent="0.25">
      <c r="C3514"/>
      <c r="D3514"/>
      <c r="E3514"/>
      <c r="F3514"/>
    </row>
    <row r="3515" spans="3:6" x14ac:dyDescent="0.25">
      <c r="C3515"/>
      <c r="D3515"/>
      <c r="E3515"/>
      <c r="F3515"/>
    </row>
    <row r="3516" spans="3:6" x14ac:dyDescent="0.25">
      <c r="C3516"/>
      <c r="D3516"/>
      <c r="E3516"/>
      <c r="F3516"/>
    </row>
    <row r="3517" spans="3:6" x14ac:dyDescent="0.25">
      <c r="C3517"/>
      <c r="D3517"/>
      <c r="E3517"/>
      <c r="F3517"/>
    </row>
    <row r="3518" spans="3:6" x14ac:dyDescent="0.25">
      <c r="C3518"/>
      <c r="D3518"/>
      <c r="E3518"/>
      <c r="F3518"/>
    </row>
    <row r="3519" spans="3:6" x14ac:dyDescent="0.25">
      <c r="C3519"/>
      <c r="D3519"/>
      <c r="E3519"/>
      <c r="F3519"/>
    </row>
    <row r="3520" spans="3:6" x14ac:dyDescent="0.25">
      <c r="C3520"/>
      <c r="D3520"/>
      <c r="E3520"/>
      <c r="F3520"/>
    </row>
    <row r="3521" spans="3:6" x14ac:dyDescent="0.25">
      <c r="C3521"/>
      <c r="D3521"/>
      <c r="E3521"/>
      <c r="F3521"/>
    </row>
    <row r="3522" spans="3:6" x14ac:dyDescent="0.25">
      <c r="C3522"/>
      <c r="D3522"/>
      <c r="E3522"/>
      <c r="F3522"/>
    </row>
    <row r="3523" spans="3:6" x14ac:dyDescent="0.25">
      <c r="C3523"/>
      <c r="D3523"/>
      <c r="E3523"/>
      <c r="F3523"/>
    </row>
    <row r="3524" spans="3:6" x14ac:dyDescent="0.25">
      <c r="C3524"/>
      <c r="D3524"/>
      <c r="E3524"/>
      <c r="F3524"/>
    </row>
    <row r="3525" spans="3:6" x14ac:dyDescent="0.25">
      <c r="C3525"/>
      <c r="D3525"/>
      <c r="E3525"/>
      <c r="F3525"/>
    </row>
    <row r="3526" spans="3:6" x14ac:dyDescent="0.25">
      <c r="C3526"/>
      <c r="D3526"/>
      <c r="E3526"/>
      <c r="F3526"/>
    </row>
    <row r="3527" spans="3:6" x14ac:dyDescent="0.25">
      <c r="C3527"/>
      <c r="D3527"/>
      <c r="E3527"/>
      <c r="F3527"/>
    </row>
    <row r="3528" spans="3:6" x14ac:dyDescent="0.25">
      <c r="C3528"/>
      <c r="D3528"/>
      <c r="E3528"/>
      <c r="F3528"/>
    </row>
    <row r="3529" spans="3:6" x14ac:dyDescent="0.25">
      <c r="C3529"/>
      <c r="D3529"/>
      <c r="E3529"/>
      <c r="F3529"/>
    </row>
    <row r="3530" spans="3:6" x14ac:dyDescent="0.25">
      <c r="C3530"/>
      <c r="D3530"/>
      <c r="E3530"/>
      <c r="F3530"/>
    </row>
    <row r="3531" spans="3:6" x14ac:dyDescent="0.25">
      <c r="C3531"/>
      <c r="D3531"/>
      <c r="E3531"/>
      <c r="F3531"/>
    </row>
    <row r="3532" spans="3:6" x14ac:dyDescent="0.25">
      <c r="C3532"/>
      <c r="D3532"/>
      <c r="E3532"/>
      <c r="F3532"/>
    </row>
    <row r="3533" spans="3:6" x14ac:dyDescent="0.25">
      <c r="C3533"/>
      <c r="D3533"/>
      <c r="E3533"/>
      <c r="F3533"/>
    </row>
    <row r="3534" spans="3:6" x14ac:dyDescent="0.25">
      <c r="C3534"/>
      <c r="D3534"/>
      <c r="E3534"/>
      <c r="F3534"/>
    </row>
    <row r="3535" spans="3:6" x14ac:dyDescent="0.25">
      <c r="C3535"/>
      <c r="D3535"/>
      <c r="E3535"/>
      <c r="F3535"/>
    </row>
    <row r="3536" spans="3:6" x14ac:dyDescent="0.25">
      <c r="C3536"/>
      <c r="D3536"/>
      <c r="E3536"/>
      <c r="F3536"/>
    </row>
    <row r="3537" spans="3:6" x14ac:dyDescent="0.25">
      <c r="C3537"/>
      <c r="D3537"/>
      <c r="E3537"/>
      <c r="F3537"/>
    </row>
    <row r="3538" spans="3:6" x14ac:dyDescent="0.25">
      <c r="C3538"/>
      <c r="D3538"/>
      <c r="E3538"/>
      <c r="F3538"/>
    </row>
    <row r="3539" spans="3:6" x14ac:dyDescent="0.25">
      <c r="C3539"/>
      <c r="D3539"/>
      <c r="E3539"/>
      <c r="F3539"/>
    </row>
    <row r="3540" spans="3:6" x14ac:dyDescent="0.25">
      <c r="C3540"/>
      <c r="D3540"/>
      <c r="E3540"/>
      <c r="F3540"/>
    </row>
    <row r="3541" spans="3:6" x14ac:dyDescent="0.25">
      <c r="C3541"/>
      <c r="D3541"/>
      <c r="E3541"/>
      <c r="F3541"/>
    </row>
    <row r="3542" spans="3:6" x14ac:dyDescent="0.25">
      <c r="C3542"/>
      <c r="D3542"/>
      <c r="E3542"/>
      <c r="F3542"/>
    </row>
    <row r="3543" spans="3:6" x14ac:dyDescent="0.25">
      <c r="C3543"/>
      <c r="D3543"/>
      <c r="E3543"/>
      <c r="F3543"/>
    </row>
    <row r="3544" spans="3:6" x14ac:dyDescent="0.25">
      <c r="C3544"/>
      <c r="D3544"/>
      <c r="E3544"/>
      <c r="F3544"/>
    </row>
    <row r="3545" spans="3:6" x14ac:dyDescent="0.25">
      <c r="C3545"/>
      <c r="D3545"/>
      <c r="E3545"/>
      <c r="F3545"/>
    </row>
    <row r="3546" spans="3:6" x14ac:dyDescent="0.25">
      <c r="C3546"/>
      <c r="D3546"/>
      <c r="E3546"/>
      <c r="F3546"/>
    </row>
    <row r="3547" spans="3:6" x14ac:dyDescent="0.25">
      <c r="C3547"/>
      <c r="D3547"/>
      <c r="E3547"/>
      <c r="F3547"/>
    </row>
    <row r="3548" spans="3:6" x14ac:dyDescent="0.25">
      <c r="C3548"/>
      <c r="D3548"/>
      <c r="E3548"/>
      <c r="F3548"/>
    </row>
    <row r="3549" spans="3:6" x14ac:dyDescent="0.25">
      <c r="C3549"/>
      <c r="D3549"/>
      <c r="E3549"/>
      <c r="F3549"/>
    </row>
    <row r="3550" spans="3:6" x14ac:dyDescent="0.25">
      <c r="C3550"/>
      <c r="D3550"/>
      <c r="E3550"/>
      <c r="F3550"/>
    </row>
    <row r="3551" spans="3:6" x14ac:dyDescent="0.25">
      <c r="C3551"/>
      <c r="D3551"/>
      <c r="E3551"/>
      <c r="F3551"/>
    </row>
    <row r="3552" spans="3:6" x14ac:dyDescent="0.25">
      <c r="C3552"/>
      <c r="D3552"/>
      <c r="E3552"/>
      <c r="F3552"/>
    </row>
    <row r="3553" spans="3:6" x14ac:dyDescent="0.25">
      <c r="C3553"/>
      <c r="D3553"/>
      <c r="E3553"/>
      <c r="F3553"/>
    </row>
    <row r="3554" spans="3:6" x14ac:dyDescent="0.25">
      <c r="C3554"/>
      <c r="D3554"/>
      <c r="E3554"/>
      <c r="F3554"/>
    </row>
    <row r="3555" spans="3:6" x14ac:dyDescent="0.25">
      <c r="C3555"/>
      <c r="D3555"/>
      <c r="E3555"/>
      <c r="F3555"/>
    </row>
    <row r="3556" spans="3:6" x14ac:dyDescent="0.25">
      <c r="C3556"/>
      <c r="D3556"/>
      <c r="E3556"/>
      <c r="F3556"/>
    </row>
    <row r="3557" spans="3:6" x14ac:dyDescent="0.25">
      <c r="C3557"/>
      <c r="D3557"/>
      <c r="E3557"/>
      <c r="F3557"/>
    </row>
    <row r="3558" spans="3:6" x14ac:dyDescent="0.25">
      <c r="C3558"/>
      <c r="D3558"/>
      <c r="E3558"/>
      <c r="F3558"/>
    </row>
    <row r="3559" spans="3:6" x14ac:dyDescent="0.25">
      <c r="C3559"/>
      <c r="D3559"/>
      <c r="E3559"/>
      <c r="F3559"/>
    </row>
    <row r="3560" spans="3:6" x14ac:dyDescent="0.25">
      <c r="C3560"/>
      <c r="D3560"/>
      <c r="E3560"/>
      <c r="F3560"/>
    </row>
    <row r="3561" spans="3:6" x14ac:dyDescent="0.25">
      <c r="C3561"/>
      <c r="D3561"/>
      <c r="E3561"/>
      <c r="F3561"/>
    </row>
    <row r="3562" spans="3:6" x14ac:dyDescent="0.25">
      <c r="C3562"/>
      <c r="D3562"/>
      <c r="E3562"/>
      <c r="F3562"/>
    </row>
    <row r="3563" spans="3:6" x14ac:dyDescent="0.25">
      <c r="C3563"/>
      <c r="D3563"/>
      <c r="E3563"/>
      <c r="F3563"/>
    </row>
    <row r="3564" spans="3:6" x14ac:dyDescent="0.25">
      <c r="C3564"/>
      <c r="D3564"/>
      <c r="E3564"/>
      <c r="F3564"/>
    </row>
    <row r="3565" spans="3:6" x14ac:dyDescent="0.25">
      <c r="C3565"/>
      <c r="D3565"/>
      <c r="E3565"/>
      <c r="F3565"/>
    </row>
    <row r="3566" spans="3:6" x14ac:dyDescent="0.25">
      <c r="C3566"/>
      <c r="D3566"/>
      <c r="E3566"/>
      <c r="F3566"/>
    </row>
    <row r="3567" spans="3:6" x14ac:dyDescent="0.25">
      <c r="C3567"/>
      <c r="D3567"/>
      <c r="E3567"/>
      <c r="F3567"/>
    </row>
    <row r="3568" spans="3:6" x14ac:dyDescent="0.25">
      <c r="C3568"/>
      <c r="D3568"/>
      <c r="E3568"/>
      <c r="F3568"/>
    </row>
    <row r="3569" spans="3:6" x14ac:dyDescent="0.25">
      <c r="C3569"/>
      <c r="D3569"/>
      <c r="E3569"/>
      <c r="F3569"/>
    </row>
    <row r="3570" spans="3:6" x14ac:dyDescent="0.25">
      <c r="C3570"/>
      <c r="D3570"/>
      <c r="E3570"/>
      <c r="F3570"/>
    </row>
    <row r="3571" spans="3:6" x14ac:dyDescent="0.25">
      <c r="C3571"/>
      <c r="D3571"/>
      <c r="E3571"/>
      <c r="F3571"/>
    </row>
    <row r="3572" spans="3:6" x14ac:dyDescent="0.25">
      <c r="C3572"/>
      <c r="D3572"/>
      <c r="E3572"/>
      <c r="F3572"/>
    </row>
    <row r="3573" spans="3:6" x14ac:dyDescent="0.25">
      <c r="C3573"/>
      <c r="D3573"/>
      <c r="E3573"/>
      <c r="F3573"/>
    </row>
    <row r="3574" spans="3:6" x14ac:dyDescent="0.25">
      <c r="C3574"/>
      <c r="D3574"/>
      <c r="E3574"/>
      <c r="F3574"/>
    </row>
    <row r="3575" spans="3:6" x14ac:dyDescent="0.25">
      <c r="C3575"/>
      <c r="D3575"/>
      <c r="E3575"/>
      <c r="F3575"/>
    </row>
    <row r="3576" spans="3:6" x14ac:dyDescent="0.25">
      <c r="C3576"/>
      <c r="D3576"/>
      <c r="E3576"/>
      <c r="F3576"/>
    </row>
    <row r="3577" spans="3:6" x14ac:dyDescent="0.25">
      <c r="C3577"/>
      <c r="D3577"/>
      <c r="E3577"/>
      <c r="F3577"/>
    </row>
    <row r="3578" spans="3:6" x14ac:dyDescent="0.25">
      <c r="C3578"/>
      <c r="D3578"/>
      <c r="E3578"/>
      <c r="F3578"/>
    </row>
    <row r="3579" spans="3:6" x14ac:dyDescent="0.25">
      <c r="C3579"/>
      <c r="D3579"/>
      <c r="E3579"/>
      <c r="F3579"/>
    </row>
    <row r="3580" spans="3:6" x14ac:dyDescent="0.25">
      <c r="C3580"/>
      <c r="D3580"/>
      <c r="E3580"/>
      <c r="F3580"/>
    </row>
    <row r="3581" spans="3:6" x14ac:dyDescent="0.25">
      <c r="C3581"/>
      <c r="D3581"/>
      <c r="E3581"/>
      <c r="F3581"/>
    </row>
    <row r="3582" spans="3:6" x14ac:dyDescent="0.25">
      <c r="C3582"/>
      <c r="D3582"/>
      <c r="E3582"/>
      <c r="F3582"/>
    </row>
    <row r="3583" spans="3:6" x14ac:dyDescent="0.25">
      <c r="C3583"/>
      <c r="D3583"/>
      <c r="E3583"/>
      <c r="F3583"/>
    </row>
    <row r="3584" spans="3:6" x14ac:dyDescent="0.25">
      <c r="C3584"/>
      <c r="D3584"/>
      <c r="E3584"/>
      <c r="F3584"/>
    </row>
    <row r="3585" spans="3:6" x14ac:dyDescent="0.25">
      <c r="C3585"/>
      <c r="D3585"/>
      <c r="E3585"/>
      <c r="F3585"/>
    </row>
    <row r="3586" spans="3:6" x14ac:dyDescent="0.25">
      <c r="C3586"/>
      <c r="D3586"/>
      <c r="E3586"/>
      <c r="F3586"/>
    </row>
    <row r="3587" spans="3:6" x14ac:dyDescent="0.25">
      <c r="C3587"/>
      <c r="D3587"/>
      <c r="E3587"/>
      <c r="F3587"/>
    </row>
    <row r="3588" spans="3:6" x14ac:dyDescent="0.25">
      <c r="C3588"/>
      <c r="D3588"/>
      <c r="E3588"/>
      <c r="F3588"/>
    </row>
    <row r="3589" spans="3:6" x14ac:dyDescent="0.25">
      <c r="C3589"/>
      <c r="D3589"/>
      <c r="E3589"/>
      <c r="F3589"/>
    </row>
    <row r="3590" spans="3:6" x14ac:dyDescent="0.25">
      <c r="C3590"/>
      <c r="D3590"/>
      <c r="E3590"/>
      <c r="F3590"/>
    </row>
    <row r="3591" spans="3:6" x14ac:dyDescent="0.25">
      <c r="C3591"/>
      <c r="D3591"/>
      <c r="E3591"/>
      <c r="F3591"/>
    </row>
    <row r="3592" spans="3:6" x14ac:dyDescent="0.25">
      <c r="C3592"/>
      <c r="D3592"/>
      <c r="E3592"/>
      <c r="F3592"/>
    </row>
    <row r="3593" spans="3:6" x14ac:dyDescent="0.25">
      <c r="C3593"/>
      <c r="D3593"/>
      <c r="E3593"/>
      <c r="F3593"/>
    </row>
    <row r="3594" spans="3:6" x14ac:dyDescent="0.25">
      <c r="C3594"/>
      <c r="D3594"/>
      <c r="E3594"/>
      <c r="F3594"/>
    </row>
    <row r="3595" spans="3:6" x14ac:dyDescent="0.25">
      <c r="C3595"/>
      <c r="D3595"/>
      <c r="E3595"/>
      <c r="F3595"/>
    </row>
    <row r="3596" spans="3:6" x14ac:dyDescent="0.25">
      <c r="C3596"/>
      <c r="D3596"/>
      <c r="E3596"/>
      <c r="F3596"/>
    </row>
    <row r="3597" spans="3:6" x14ac:dyDescent="0.25">
      <c r="C3597"/>
      <c r="D3597"/>
      <c r="E3597"/>
      <c r="F3597"/>
    </row>
    <row r="3598" spans="3:6" x14ac:dyDescent="0.25">
      <c r="C3598"/>
      <c r="D3598"/>
      <c r="E3598"/>
      <c r="F3598"/>
    </row>
    <row r="3599" spans="3:6" x14ac:dyDescent="0.25">
      <c r="C3599"/>
      <c r="D3599"/>
      <c r="E3599"/>
      <c r="F3599"/>
    </row>
    <row r="3600" spans="3:6" x14ac:dyDescent="0.25">
      <c r="C3600"/>
      <c r="D3600"/>
      <c r="E3600"/>
      <c r="F3600"/>
    </row>
    <row r="3601" spans="3:6" x14ac:dyDescent="0.25">
      <c r="C3601"/>
      <c r="D3601"/>
      <c r="E3601"/>
      <c r="F3601"/>
    </row>
    <row r="3602" spans="3:6" x14ac:dyDescent="0.25">
      <c r="C3602"/>
      <c r="D3602"/>
      <c r="E3602"/>
      <c r="F3602"/>
    </row>
    <row r="3603" spans="3:6" x14ac:dyDescent="0.25">
      <c r="C3603"/>
      <c r="D3603"/>
      <c r="E3603"/>
      <c r="F3603"/>
    </row>
    <row r="3604" spans="3:6" x14ac:dyDescent="0.25">
      <c r="C3604"/>
      <c r="D3604"/>
      <c r="E3604"/>
      <c r="F3604"/>
    </row>
    <row r="3605" spans="3:6" x14ac:dyDescent="0.25">
      <c r="C3605"/>
      <c r="D3605"/>
      <c r="E3605"/>
      <c r="F3605"/>
    </row>
    <row r="3606" spans="3:6" x14ac:dyDescent="0.25">
      <c r="C3606"/>
      <c r="D3606"/>
      <c r="E3606"/>
      <c r="F3606"/>
    </row>
    <row r="3607" spans="3:6" x14ac:dyDescent="0.25">
      <c r="C3607"/>
      <c r="D3607"/>
      <c r="E3607"/>
      <c r="F3607"/>
    </row>
    <row r="3608" spans="3:6" x14ac:dyDescent="0.25">
      <c r="C3608"/>
      <c r="D3608"/>
      <c r="E3608"/>
      <c r="F3608"/>
    </row>
    <row r="3609" spans="3:6" x14ac:dyDescent="0.25">
      <c r="C3609"/>
      <c r="D3609"/>
      <c r="E3609"/>
      <c r="F3609"/>
    </row>
    <row r="3610" spans="3:6" x14ac:dyDescent="0.25">
      <c r="C3610"/>
      <c r="D3610"/>
      <c r="E3610"/>
      <c r="F3610"/>
    </row>
    <row r="3611" spans="3:6" x14ac:dyDescent="0.25">
      <c r="C3611"/>
      <c r="D3611"/>
      <c r="E3611"/>
      <c r="F3611"/>
    </row>
    <row r="3612" spans="3:6" x14ac:dyDescent="0.25">
      <c r="C3612"/>
      <c r="D3612"/>
      <c r="E3612"/>
      <c r="F3612"/>
    </row>
    <row r="3613" spans="3:6" x14ac:dyDescent="0.25">
      <c r="C3613"/>
      <c r="D3613"/>
      <c r="E3613"/>
      <c r="F3613"/>
    </row>
    <row r="3614" spans="3:6" x14ac:dyDescent="0.25">
      <c r="C3614"/>
      <c r="D3614"/>
      <c r="E3614"/>
      <c r="F3614"/>
    </row>
    <row r="3615" spans="3:6" x14ac:dyDescent="0.25">
      <c r="C3615"/>
      <c r="D3615"/>
      <c r="E3615"/>
      <c r="F3615"/>
    </row>
    <row r="3616" spans="3:6" x14ac:dyDescent="0.25">
      <c r="C3616"/>
      <c r="D3616"/>
      <c r="E3616"/>
      <c r="F3616"/>
    </row>
    <row r="3617" spans="3:6" x14ac:dyDescent="0.25">
      <c r="C3617"/>
      <c r="D3617"/>
      <c r="E3617"/>
      <c r="F3617"/>
    </row>
    <row r="3618" spans="3:6" x14ac:dyDescent="0.25">
      <c r="C3618"/>
      <c r="D3618"/>
      <c r="E3618"/>
      <c r="F3618"/>
    </row>
    <row r="3619" spans="3:6" x14ac:dyDescent="0.25">
      <c r="C3619"/>
      <c r="D3619"/>
      <c r="E3619"/>
      <c r="F3619"/>
    </row>
    <row r="3620" spans="3:6" x14ac:dyDescent="0.25">
      <c r="C3620"/>
      <c r="D3620"/>
      <c r="E3620"/>
      <c r="F3620"/>
    </row>
    <row r="3621" spans="3:6" x14ac:dyDescent="0.25">
      <c r="C3621"/>
      <c r="D3621"/>
      <c r="E3621"/>
      <c r="F3621"/>
    </row>
    <row r="3622" spans="3:6" x14ac:dyDescent="0.25">
      <c r="C3622"/>
      <c r="D3622"/>
      <c r="E3622"/>
      <c r="F3622"/>
    </row>
    <row r="3623" spans="3:6" x14ac:dyDescent="0.25">
      <c r="C3623"/>
      <c r="D3623"/>
      <c r="E3623"/>
      <c r="F3623"/>
    </row>
    <row r="3624" spans="3:6" x14ac:dyDescent="0.25">
      <c r="C3624"/>
      <c r="D3624"/>
      <c r="E3624"/>
      <c r="F3624"/>
    </row>
    <row r="3625" spans="3:6" x14ac:dyDescent="0.25">
      <c r="C3625"/>
      <c r="D3625"/>
      <c r="E3625"/>
      <c r="F3625"/>
    </row>
    <row r="3626" spans="3:6" x14ac:dyDescent="0.25">
      <c r="C3626"/>
      <c r="D3626"/>
      <c r="E3626"/>
      <c r="F3626"/>
    </row>
    <row r="3627" spans="3:6" x14ac:dyDescent="0.25">
      <c r="C3627"/>
      <c r="D3627"/>
      <c r="E3627"/>
      <c r="F3627"/>
    </row>
    <row r="3628" spans="3:6" x14ac:dyDescent="0.25">
      <c r="C3628"/>
      <c r="D3628"/>
      <c r="E3628"/>
      <c r="F3628"/>
    </row>
    <row r="3629" spans="3:6" x14ac:dyDescent="0.25">
      <c r="C3629"/>
      <c r="D3629"/>
      <c r="E3629"/>
      <c r="F3629"/>
    </row>
    <row r="3630" spans="3:6" x14ac:dyDescent="0.25">
      <c r="C3630"/>
      <c r="D3630"/>
      <c r="E3630"/>
      <c r="F3630"/>
    </row>
    <row r="3631" spans="3:6" x14ac:dyDescent="0.25">
      <c r="C3631"/>
      <c r="D3631"/>
      <c r="E3631"/>
      <c r="F3631"/>
    </row>
    <row r="3632" spans="3:6" x14ac:dyDescent="0.25">
      <c r="C3632"/>
      <c r="D3632"/>
      <c r="E3632"/>
      <c r="F3632"/>
    </row>
    <row r="3633" spans="3:6" x14ac:dyDescent="0.25">
      <c r="C3633"/>
      <c r="D3633"/>
      <c r="E3633"/>
      <c r="F3633"/>
    </row>
    <row r="3634" spans="3:6" x14ac:dyDescent="0.25">
      <c r="C3634"/>
      <c r="D3634"/>
      <c r="E3634"/>
      <c r="F3634"/>
    </row>
    <row r="3635" spans="3:6" x14ac:dyDescent="0.25">
      <c r="C3635"/>
      <c r="D3635"/>
      <c r="E3635"/>
      <c r="F3635"/>
    </row>
    <row r="3636" spans="3:6" x14ac:dyDescent="0.25">
      <c r="C3636"/>
      <c r="D3636"/>
      <c r="E3636"/>
      <c r="F3636"/>
    </row>
    <row r="3637" spans="3:6" x14ac:dyDescent="0.25">
      <c r="C3637"/>
      <c r="D3637"/>
      <c r="E3637"/>
      <c r="F3637"/>
    </row>
    <row r="3638" spans="3:6" x14ac:dyDescent="0.25">
      <c r="C3638"/>
      <c r="D3638"/>
      <c r="E3638"/>
      <c r="F3638"/>
    </row>
    <row r="3639" spans="3:6" x14ac:dyDescent="0.25">
      <c r="C3639"/>
      <c r="D3639"/>
      <c r="E3639"/>
      <c r="F3639"/>
    </row>
    <row r="3640" spans="3:6" x14ac:dyDescent="0.25">
      <c r="C3640"/>
      <c r="D3640"/>
      <c r="E3640"/>
      <c r="F3640"/>
    </row>
    <row r="3641" spans="3:6" x14ac:dyDescent="0.25">
      <c r="C3641"/>
      <c r="D3641"/>
      <c r="E3641"/>
      <c r="F3641"/>
    </row>
    <row r="3642" spans="3:6" x14ac:dyDescent="0.25">
      <c r="C3642"/>
      <c r="D3642"/>
      <c r="E3642"/>
      <c r="F3642"/>
    </row>
    <row r="3643" spans="3:6" x14ac:dyDescent="0.25">
      <c r="C3643"/>
      <c r="D3643"/>
      <c r="E3643"/>
      <c r="F3643"/>
    </row>
    <row r="3644" spans="3:6" x14ac:dyDescent="0.25">
      <c r="C3644"/>
      <c r="D3644"/>
      <c r="E3644"/>
      <c r="F3644"/>
    </row>
    <row r="3645" spans="3:6" x14ac:dyDescent="0.25">
      <c r="C3645"/>
      <c r="D3645"/>
      <c r="E3645"/>
      <c r="F3645"/>
    </row>
    <row r="3646" spans="3:6" x14ac:dyDescent="0.25">
      <c r="C3646"/>
      <c r="D3646"/>
      <c r="E3646"/>
      <c r="F3646"/>
    </row>
    <row r="3647" spans="3:6" x14ac:dyDescent="0.25">
      <c r="C3647"/>
      <c r="D3647"/>
      <c r="E3647"/>
      <c r="F3647"/>
    </row>
    <row r="3648" spans="3:6" x14ac:dyDescent="0.25">
      <c r="C3648"/>
      <c r="D3648"/>
      <c r="E3648"/>
      <c r="F3648"/>
    </row>
    <row r="3649" spans="3:6" x14ac:dyDescent="0.25">
      <c r="C3649"/>
      <c r="D3649"/>
      <c r="E3649"/>
      <c r="F3649"/>
    </row>
    <row r="3650" spans="3:6" x14ac:dyDescent="0.25">
      <c r="C3650"/>
      <c r="D3650"/>
      <c r="E3650"/>
      <c r="F3650"/>
    </row>
    <row r="3651" spans="3:6" x14ac:dyDescent="0.25">
      <c r="C3651"/>
      <c r="D3651"/>
      <c r="E3651"/>
      <c r="F3651"/>
    </row>
    <row r="3652" spans="3:6" x14ac:dyDescent="0.25">
      <c r="C3652"/>
      <c r="D3652"/>
      <c r="E3652"/>
      <c r="F3652"/>
    </row>
    <row r="3653" spans="3:6" x14ac:dyDescent="0.25">
      <c r="C3653"/>
      <c r="D3653"/>
      <c r="E3653"/>
      <c r="F3653"/>
    </row>
    <row r="3654" spans="3:6" x14ac:dyDescent="0.25">
      <c r="C3654"/>
      <c r="D3654"/>
      <c r="E3654"/>
      <c r="F3654"/>
    </row>
    <row r="3655" spans="3:6" x14ac:dyDescent="0.25">
      <c r="C3655"/>
      <c r="D3655"/>
      <c r="E3655"/>
      <c r="F3655"/>
    </row>
    <row r="3656" spans="3:6" x14ac:dyDescent="0.25">
      <c r="C3656"/>
      <c r="D3656"/>
      <c r="E3656"/>
      <c r="F3656"/>
    </row>
    <row r="3657" spans="3:6" x14ac:dyDescent="0.25">
      <c r="C3657"/>
      <c r="D3657"/>
      <c r="E3657"/>
      <c r="F3657"/>
    </row>
    <row r="3658" spans="3:6" x14ac:dyDescent="0.25">
      <c r="C3658"/>
      <c r="D3658"/>
      <c r="E3658"/>
      <c r="F3658"/>
    </row>
    <row r="3659" spans="3:6" x14ac:dyDescent="0.25">
      <c r="C3659"/>
      <c r="D3659"/>
      <c r="E3659"/>
      <c r="F3659"/>
    </row>
    <row r="3660" spans="3:6" x14ac:dyDescent="0.25">
      <c r="C3660"/>
      <c r="D3660"/>
      <c r="E3660"/>
      <c r="F3660"/>
    </row>
    <row r="3661" spans="3:6" x14ac:dyDescent="0.25">
      <c r="C3661"/>
      <c r="D3661"/>
      <c r="E3661"/>
      <c r="F3661"/>
    </row>
    <row r="3662" spans="3:6" x14ac:dyDescent="0.25">
      <c r="C3662"/>
      <c r="D3662"/>
      <c r="E3662"/>
      <c r="F3662"/>
    </row>
    <row r="3663" spans="3:6" x14ac:dyDescent="0.25">
      <c r="C3663"/>
      <c r="D3663"/>
      <c r="E3663"/>
      <c r="F3663"/>
    </row>
    <row r="3664" spans="3:6" x14ac:dyDescent="0.25">
      <c r="C3664"/>
      <c r="D3664"/>
      <c r="E3664"/>
      <c r="F3664"/>
    </row>
    <row r="3665" spans="3:6" x14ac:dyDescent="0.25">
      <c r="C3665"/>
      <c r="D3665"/>
      <c r="E3665"/>
      <c r="F3665"/>
    </row>
    <row r="3666" spans="3:6" x14ac:dyDescent="0.25">
      <c r="C3666"/>
      <c r="D3666"/>
      <c r="E3666"/>
      <c r="F3666"/>
    </row>
    <row r="3667" spans="3:6" x14ac:dyDescent="0.25">
      <c r="C3667"/>
      <c r="D3667"/>
      <c r="E3667"/>
      <c r="F3667"/>
    </row>
    <row r="3668" spans="3:6" x14ac:dyDescent="0.25">
      <c r="C3668"/>
      <c r="D3668"/>
      <c r="E3668"/>
      <c r="F3668"/>
    </row>
    <row r="3669" spans="3:6" x14ac:dyDescent="0.25">
      <c r="C3669"/>
      <c r="D3669"/>
      <c r="E3669"/>
      <c r="F3669"/>
    </row>
    <row r="3670" spans="3:6" x14ac:dyDescent="0.25">
      <c r="C3670"/>
      <c r="D3670"/>
      <c r="E3670"/>
      <c r="F3670"/>
    </row>
    <row r="3671" spans="3:6" x14ac:dyDescent="0.25">
      <c r="C3671"/>
      <c r="D3671"/>
      <c r="E3671"/>
      <c r="F3671"/>
    </row>
    <row r="3672" spans="3:6" x14ac:dyDescent="0.25">
      <c r="C3672"/>
      <c r="D3672"/>
      <c r="E3672"/>
      <c r="F3672"/>
    </row>
    <row r="3673" spans="3:6" x14ac:dyDescent="0.25">
      <c r="C3673"/>
      <c r="D3673"/>
      <c r="E3673"/>
      <c r="F3673"/>
    </row>
    <row r="3674" spans="3:6" x14ac:dyDescent="0.25">
      <c r="C3674"/>
      <c r="D3674"/>
      <c r="E3674"/>
      <c r="F3674"/>
    </row>
    <row r="3675" spans="3:6" x14ac:dyDescent="0.25">
      <c r="C3675"/>
      <c r="D3675"/>
      <c r="E3675"/>
      <c r="F3675"/>
    </row>
    <row r="3676" spans="3:6" x14ac:dyDescent="0.25">
      <c r="C3676"/>
      <c r="D3676"/>
      <c r="E3676"/>
      <c r="F3676"/>
    </row>
    <row r="3677" spans="3:6" x14ac:dyDescent="0.25">
      <c r="C3677"/>
      <c r="D3677"/>
      <c r="E3677"/>
      <c r="F3677"/>
    </row>
    <row r="3678" spans="3:6" x14ac:dyDescent="0.25">
      <c r="C3678"/>
      <c r="D3678"/>
      <c r="E3678"/>
      <c r="F3678"/>
    </row>
    <row r="3679" spans="3:6" x14ac:dyDescent="0.25">
      <c r="C3679"/>
      <c r="D3679"/>
      <c r="E3679"/>
      <c r="F3679"/>
    </row>
    <row r="3680" spans="3:6" x14ac:dyDescent="0.25">
      <c r="C3680"/>
      <c r="D3680"/>
      <c r="E3680"/>
      <c r="F3680"/>
    </row>
    <row r="3681" spans="3:6" x14ac:dyDescent="0.25">
      <c r="C3681"/>
      <c r="D3681"/>
      <c r="E3681"/>
      <c r="F3681"/>
    </row>
    <row r="3682" spans="3:6" x14ac:dyDescent="0.25">
      <c r="C3682"/>
      <c r="D3682"/>
      <c r="E3682"/>
      <c r="F3682"/>
    </row>
    <row r="3683" spans="3:6" x14ac:dyDescent="0.25">
      <c r="C3683"/>
      <c r="D3683"/>
      <c r="E3683"/>
      <c r="F3683"/>
    </row>
    <row r="3684" spans="3:6" x14ac:dyDescent="0.25">
      <c r="C3684"/>
      <c r="D3684"/>
      <c r="E3684"/>
      <c r="F3684"/>
    </row>
    <row r="3685" spans="3:6" x14ac:dyDescent="0.25">
      <c r="C3685"/>
      <c r="D3685"/>
      <c r="E3685"/>
      <c r="F3685"/>
    </row>
    <row r="3686" spans="3:6" x14ac:dyDescent="0.25">
      <c r="C3686"/>
      <c r="D3686"/>
      <c r="E3686"/>
      <c r="F3686"/>
    </row>
    <row r="3687" spans="3:6" x14ac:dyDescent="0.25">
      <c r="C3687"/>
      <c r="D3687"/>
      <c r="E3687"/>
      <c r="F3687"/>
    </row>
    <row r="3688" spans="3:6" x14ac:dyDescent="0.25">
      <c r="C3688"/>
      <c r="D3688"/>
      <c r="E3688"/>
      <c r="F3688"/>
    </row>
    <row r="3689" spans="3:6" x14ac:dyDescent="0.25">
      <c r="C3689"/>
      <c r="D3689"/>
      <c r="E3689"/>
      <c r="F3689"/>
    </row>
    <row r="3690" spans="3:6" x14ac:dyDescent="0.25">
      <c r="C3690"/>
      <c r="D3690"/>
      <c r="E3690"/>
      <c r="F3690"/>
    </row>
    <row r="3691" spans="3:6" x14ac:dyDescent="0.25">
      <c r="C3691"/>
      <c r="D3691"/>
      <c r="E3691"/>
      <c r="F3691"/>
    </row>
    <row r="3692" spans="3:6" x14ac:dyDescent="0.25">
      <c r="C3692"/>
      <c r="D3692"/>
      <c r="E3692"/>
      <c r="F3692"/>
    </row>
    <row r="3693" spans="3:6" x14ac:dyDescent="0.25">
      <c r="C3693"/>
      <c r="D3693"/>
      <c r="E3693"/>
      <c r="F3693"/>
    </row>
    <row r="3694" spans="3:6" x14ac:dyDescent="0.25">
      <c r="C3694"/>
      <c r="D3694"/>
      <c r="E3694"/>
      <c r="F3694"/>
    </row>
    <row r="3695" spans="3:6" x14ac:dyDescent="0.25">
      <c r="C3695"/>
      <c r="D3695"/>
      <c r="E3695"/>
      <c r="F3695"/>
    </row>
    <row r="3696" spans="3:6" x14ac:dyDescent="0.25">
      <c r="C3696"/>
      <c r="D3696"/>
      <c r="E3696"/>
      <c r="F3696"/>
    </row>
    <row r="3697" spans="3:6" x14ac:dyDescent="0.25">
      <c r="C3697"/>
      <c r="D3697"/>
      <c r="E3697"/>
      <c r="F3697"/>
    </row>
    <row r="3698" spans="3:6" x14ac:dyDescent="0.25">
      <c r="C3698"/>
      <c r="D3698"/>
      <c r="E3698"/>
      <c r="F3698"/>
    </row>
    <row r="3699" spans="3:6" x14ac:dyDescent="0.25">
      <c r="C3699"/>
      <c r="D3699"/>
      <c r="E3699"/>
      <c r="F3699"/>
    </row>
    <row r="3700" spans="3:6" x14ac:dyDescent="0.25">
      <c r="C3700"/>
      <c r="D3700"/>
      <c r="E3700"/>
      <c r="F3700"/>
    </row>
    <row r="3701" spans="3:6" x14ac:dyDescent="0.25">
      <c r="C3701"/>
      <c r="D3701"/>
      <c r="E3701"/>
      <c r="F3701"/>
    </row>
    <row r="3702" spans="3:6" x14ac:dyDescent="0.25">
      <c r="C3702"/>
      <c r="D3702"/>
      <c r="E3702"/>
      <c r="F3702"/>
    </row>
    <row r="3703" spans="3:6" x14ac:dyDescent="0.25">
      <c r="C3703"/>
      <c r="D3703"/>
      <c r="E3703"/>
      <c r="F3703"/>
    </row>
    <row r="3704" spans="3:6" x14ac:dyDescent="0.25">
      <c r="C3704"/>
      <c r="D3704"/>
      <c r="E3704"/>
      <c r="F3704"/>
    </row>
    <row r="3705" spans="3:6" x14ac:dyDescent="0.25">
      <c r="C3705"/>
      <c r="D3705"/>
      <c r="E3705"/>
      <c r="F3705"/>
    </row>
    <row r="3706" spans="3:6" x14ac:dyDescent="0.25">
      <c r="C3706"/>
      <c r="D3706"/>
      <c r="E3706"/>
      <c r="F3706"/>
    </row>
    <row r="3707" spans="3:6" x14ac:dyDescent="0.25">
      <c r="C3707"/>
      <c r="D3707"/>
      <c r="E3707"/>
      <c r="F3707"/>
    </row>
    <row r="3708" spans="3:6" x14ac:dyDescent="0.25">
      <c r="C3708"/>
      <c r="D3708"/>
      <c r="E3708"/>
      <c r="F3708"/>
    </row>
    <row r="3709" spans="3:6" x14ac:dyDescent="0.25">
      <c r="C3709"/>
      <c r="D3709"/>
      <c r="E3709"/>
      <c r="F3709"/>
    </row>
    <row r="3710" spans="3:6" x14ac:dyDescent="0.25">
      <c r="C3710"/>
      <c r="D3710"/>
      <c r="E3710"/>
      <c r="F3710"/>
    </row>
    <row r="3711" spans="3:6" x14ac:dyDescent="0.25">
      <c r="C3711"/>
      <c r="D3711"/>
      <c r="E3711"/>
      <c r="F3711"/>
    </row>
    <row r="3712" spans="3:6" x14ac:dyDescent="0.25">
      <c r="C3712"/>
      <c r="D3712"/>
      <c r="E3712"/>
      <c r="F3712"/>
    </row>
    <row r="3713" spans="3:6" x14ac:dyDescent="0.25">
      <c r="C3713"/>
      <c r="D3713"/>
      <c r="E3713"/>
      <c r="F3713"/>
    </row>
    <row r="3714" spans="3:6" x14ac:dyDescent="0.25">
      <c r="C3714"/>
      <c r="D3714"/>
      <c r="E3714"/>
      <c r="F3714"/>
    </row>
    <row r="3715" spans="3:6" x14ac:dyDescent="0.25">
      <c r="C3715"/>
      <c r="D3715"/>
      <c r="E3715"/>
      <c r="F3715"/>
    </row>
    <row r="3716" spans="3:6" x14ac:dyDescent="0.25">
      <c r="C3716"/>
      <c r="D3716"/>
      <c r="E3716"/>
      <c r="F3716"/>
    </row>
    <row r="3717" spans="3:6" x14ac:dyDescent="0.25">
      <c r="C3717"/>
      <c r="D3717"/>
      <c r="E3717"/>
      <c r="F3717"/>
    </row>
    <row r="3718" spans="3:6" x14ac:dyDescent="0.25">
      <c r="C3718"/>
      <c r="D3718"/>
      <c r="E3718"/>
      <c r="F3718"/>
    </row>
    <row r="3719" spans="3:6" x14ac:dyDescent="0.25">
      <c r="C3719"/>
      <c r="D3719"/>
      <c r="E3719"/>
      <c r="F3719"/>
    </row>
    <row r="3720" spans="3:6" x14ac:dyDescent="0.25">
      <c r="C3720"/>
      <c r="D3720"/>
      <c r="E3720"/>
      <c r="F3720"/>
    </row>
    <row r="3721" spans="3:6" x14ac:dyDescent="0.25">
      <c r="C3721"/>
      <c r="D3721"/>
      <c r="E3721"/>
      <c r="F3721"/>
    </row>
    <row r="3722" spans="3:6" x14ac:dyDescent="0.25">
      <c r="C3722"/>
      <c r="D3722"/>
      <c r="E3722"/>
      <c r="F3722"/>
    </row>
    <row r="3723" spans="3:6" x14ac:dyDescent="0.25">
      <c r="C3723"/>
      <c r="D3723"/>
      <c r="E3723"/>
      <c r="F3723"/>
    </row>
    <row r="3724" spans="3:6" x14ac:dyDescent="0.25">
      <c r="C3724"/>
      <c r="D3724"/>
      <c r="E3724"/>
      <c r="F3724"/>
    </row>
    <row r="3725" spans="3:6" x14ac:dyDescent="0.25">
      <c r="C3725"/>
      <c r="D3725"/>
      <c r="E3725"/>
      <c r="F3725"/>
    </row>
    <row r="3726" spans="3:6" x14ac:dyDescent="0.25">
      <c r="C3726"/>
      <c r="D3726"/>
      <c r="E3726"/>
      <c r="F3726"/>
    </row>
    <row r="3727" spans="3:6" x14ac:dyDescent="0.25">
      <c r="C3727"/>
      <c r="D3727"/>
      <c r="E3727"/>
      <c r="F3727"/>
    </row>
    <row r="3728" spans="3:6" x14ac:dyDescent="0.25">
      <c r="C3728"/>
      <c r="D3728"/>
      <c r="E3728"/>
      <c r="F3728"/>
    </row>
    <row r="3729" spans="3:6" x14ac:dyDescent="0.25">
      <c r="C3729"/>
      <c r="D3729"/>
      <c r="E3729"/>
      <c r="F3729"/>
    </row>
    <row r="3730" spans="3:6" x14ac:dyDescent="0.25">
      <c r="C3730"/>
      <c r="D3730"/>
      <c r="E3730"/>
      <c r="F3730"/>
    </row>
    <row r="3731" spans="3:6" x14ac:dyDescent="0.25">
      <c r="C3731"/>
      <c r="D3731"/>
      <c r="E3731"/>
      <c r="F3731"/>
    </row>
    <row r="3732" spans="3:6" x14ac:dyDescent="0.25">
      <c r="C3732"/>
      <c r="D3732"/>
      <c r="E3732"/>
      <c r="F3732"/>
    </row>
    <row r="3733" spans="3:6" x14ac:dyDescent="0.25">
      <c r="C3733"/>
      <c r="D3733"/>
      <c r="E3733"/>
      <c r="F3733"/>
    </row>
    <row r="3734" spans="3:6" x14ac:dyDescent="0.25">
      <c r="C3734"/>
      <c r="D3734"/>
      <c r="E3734"/>
      <c r="F3734"/>
    </row>
    <row r="3735" spans="3:6" x14ac:dyDescent="0.25">
      <c r="C3735"/>
      <c r="D3735"/>
      <c r="E3735"/>
      <c r="F3735"/>
    </row>
    <row r="3736" spans="3:6" x14ac:dyDescent="0.25">
      <c r="C3736"/>
      <c r="D3736"/>
      <c r="E3736"/>
      <c r="F3736"/>
    </row>
    <row r="3737" spans="3:6" x14ac:dyDescent="0.25">
      <c r="C3737"/>
      <c r="D3737"/>
      <c r="E3737"/>
      <c r="F3737"/>
    </row>
    <row r="3738" spans="3:6" x14ac:dyDescent="0.25">
      <c r="C3738"/>
      <c r="D3738"/>
      <c r="E3738"/>
      <c r="F3738"/>
    </row>
    <row r="3739" spans="3:6" x14ac:dyDescent="0.25">
      <c r="C3739"/>
      <c r="D3739"/>
      <c r="E3739"/>
      <c r="F3739"/>
    </row>
    <row r="3740" spans="3:6" x14ac:dyDescent="0.25">
      <c r="C3740"/>
      <c r="D3740"/>
      <c r="E3740"/>
      <c r="F3740"/>
    </row>
    <row r="3741" spans="3:6" x14ac:dyDescent="0.25">
      <c r="C3741"/>
      <c r="D3741"/>
      <c r="E3741"/>
      <c r="F3741"/>
    </row>
    <row r="3742" spans="3:6" x14ac:dyDescent="0.25">
      <c r="C3742"/>
      <c r="D3742"/>
      <c r="E3742"/>
      <c r="F3742"/>
    </row>
    <row r="3743" spans="3:6" x14ac:dyDescent="0.25">
      <c r="C3743"/>
      <c r="D3743"/>
      <c r="E3743"/>
      <c r="F3743"/>
    </row>
    <row r="3744" spans="3:6" x14ac:dyDescent="0.25">
      <c r="C3744"/>
      <c r="D3744"/>
      <c r="E3744"/>
      <c r="F3744"/>
    </row>
    <row r="3745" spans="3:6" x14ac:dyDescent="0.25">
      <c r="C3745"/>
      <c r="D3745"/>
      <c r="E3745"/>
      <c r="F3745"/>
    </row>
    <row r="3746" spans="3:6" x14ac:dyDescent="0.25">
      <c r="C3746"/>
      <c r="D3746"/>
      <c r="E3746"/>
      <c r="F3746"/>
    </row>
    <row r="3747" spans="3:6" x14ac:dyDescent="0.25">
      <c r="C3747"/>
      <c r="D3747"/>
      <c r="E3747"/>
      <c r="F3747"/>
    </row>
    <row r="3748" spans="3:6" x14ac:dyDescent="0.25">
      <c r="C3748"/>
      <c r="D3748"/>
      <c r="E3748"/>
      <c r="F3748"/>
    </row>
    <row r="3749" spans="3:6" x14ac:dyDescent="0.25">
      <c r="C3749"/>
      <c r="D3749"/>
      <c r="E3749"/>
      <c r="F3749"/>
    </row>
    <row r="3750" spans="3:6" x14ac:dyDescent="0.25">
      <c r="C3750"/>
      <c r="D3750"/>
      <c r="E3750"/>
      <c r="F3750"/>
    </row>
    <row r="3751" spans="3:6" x14ac:dyDescent="0.25">
      <c r="C3751"/>
      <c r="D3751"/>
      <c r="E3751"/>
      <c r="F3751"/>
    </row>
    <row r="3752" spans="3:6" x14ac:dyDescent="0.25">
      <c r="C3752"/>
      <c r="D3752"/>
      <c r="E3752"/>
      <c r="F3752"/>
    </row>
    <row r="3753" spans="3:6" x14ac:dyDescent="0.25">
      <c r="C3753"/>
      <c r="D3753"/>
      <c r="E3753"/>
      <c r="F3753"/>
    </row>
    <row r="3754" spans="3:6" x14ac:dyDescent="0.25">
      <c r="C3754"/>
      <c r="D3754"/>
      <c r="E3754"/>
      <c r="F3754"/>
    </row>
    <row r="3755" spans="3:6" x14ac:dyDescent="0.25">
      <c r="C3755"/>
      <c r="D3755"/>
      <c r="E3755"/>
      <c r="F3755"/>
    </row>
    <row r="3756" spans="3:6" x14ac:dyDescent="0.25">
      <c r="C3756"/>
      <c r="D3756"/>
      <c r="E3756"/>
      <c r="F3756"/>
    </row>
    <row r="3757" spans="3:6" x14ac:dyDescent="0.25">
      <c r="C3757"/>
      <c r="D3757"/>
      <c r="E3757"/>
      <c r="F3757"/>
    </row>
    <row r="3758" spans="3:6" x14ac:dyDescent="0.25">
      <c r="C3758"/>
      <c r="D3758"/>
      <c r="E3758"/>
      <c r="F3758"/>
    </row>
    <row r="3759" spans="3:6" x14ac:dyDescent="0.25">
      <c r="C3759"/>
      <c r="D3759"/>
      <c r="E3759"/>
      <c r="F3759"/>
    </row>
    <row r="3760" spans="3:6" x14ac:dyDescent="0.25">
      <c r="C3760"/>
      <c r="D3760"/>
      <c r="E3760"/>
      <c r="F3760"/>
    </row>
    <row r="3761" spans="3:6" x14ac:dyDescent="0.25">
      <c r="C3761"/>
      <c r="D3761"/>
      <c r="E3761"/>
      <c r="F3761"/>
    </row>
    <row r="3762" spans="3:6" x14ac:dyDescent="0.25">
      <c r="C3762"/>
      <c r="D3762"/>
      <c r="E3762"/>
      <c r="F3762"/>
    </row>
    <row r="3763" spans="3:6" x14ac:dyDescent="0.25">
      <c r="C3763"/>
      <c r="D3763"/>
      <c r="E3763"/>
      <c r="F3763"/>
    </row>
    <row r="3764" spans="3:6" x14ac:dyDescent="0.25">
      <c r="C3764"/>
      <c r="D3764"/>
      <c r="E3764"/>
      <c r="F3764"/>
    </row>
    <row r="3765" spans="3:6" x14ac:dyDescent="0.25">
      <c r="C3765"/>
      <c r="D3765"/>
      <c r="E3765"/>
      <c r="F3765"/>
    </row>
    <row r="3766" spans="3:6" x14ac:dyDescent="0.25">
      <c r="C3766"/>
      <c r="D3766"/>
      <c r="E3766"/>
      <c r="F3766"/>
    </row>
    <row r="3767" spans="3:6" x14ac:dyDescent="0.25">
      <c r="C3767"/>
      <c r="D3767"/>
      <c r="E3767"/>
      <c r="F3767"/>
    </row>
    <row r="3768" spans="3:6" x14ac:dyDescent="0.25">
      <c r="C3768"/>
      <c r="D3768"/>
      <c r="E3768"/>
      <c r="F3768"/>
    </row>
    <row r="3769" spans="3:6" x14ac:dyDescent="0.25">
      <c r="C3769"/>
      <c r="D3769"/>
      <c r="E3769"/>
      <c r="F3769"/>
    </row>
    <row r="3770" spans="3:6" x14ac:dyDescent="0.25">
      <c r="C3770"/>
      <c r="D3770"/>
      <c r="E3770"/>
      <c r="F3770"/>
    </row>
    <row r="3771" spans="3:6" x14ac:dyDescent="0.25">
      <c r="C3771"/>
      <c r="D3771"/>
      <c r="E3771"/>
      <c r="F3771"/>
    </row>
    <row r="3772" spans="3:6" x14ac:dyDescent="0.25">
      <c r="C3772"/>
      <c r="D3772"/>
      <c r="E3772"/>
      <c r="F3772"/>
    </row>
    <row r="3773" spans="3:6" x14ac:dyDescent="0.25">
      <c r="C3773"/>
      <c r="D3773"/>
      <c r="E3773"/>
      <c r="F3773"/>
    </row>
    <row r="3774" spans="3:6" x14ac:dyDescent="0.25">
      <c r="C3774"/>
      <c r="D3774"/>
      <c r="E3774"/>
      <c r="F3774"/>
    </row>
    <row r="3775" spans="3:6" x14ac:dyDescent="0.25">
      <c r="C3775"/>
      <c r="D3775"/>
      <c r="E3775"/>
      <c r="F3775"/>
    </row>
    <row r="3776" spans="3:6" x14ac:dyDescent="0.25">
      <c r="C3776"/>
      <c r="D3776"/>
      <c r="E3776"/>
      <c r="F3776"/>
    </row>
    <row r="3777" spans="3:6" x14ac:dyDescent="0.25">
      <c r="C3777"/>
      <c r="D3777"/>
      <c r="E3777"/>
      <c r="F3777"/>
    </row>
    <row r="3778" spans="3:6" x14ac:dyDescent="0.25">
      <c r="C3778"/>
      <c r="D3778"/>
      <c r="E3778"/>
      <c r="F3778"/>
    </row>
    <row r="3779" spans="3:6" x14ac:dyDescent="0.25">
      <c r="C3779"/>
      <c r="D3779"/>
      <c r="E3779"/>
      <c r="F3779"/>
    </row>
    <row r="3780" spans="3:6" x14ac:dyDescent="0.25">
      <c r="C3780"/>
      <c r="D3780"/>
      <c r="E3780"/>
      <c r="F3780"/>
    </row>
    <row r="3781" spans="3:6" x14ac:dyDescent="0.25">
      <c r="C3781"/>
      <c r="D3781"/>
      <c r="E3781"/>
      <c r="F3781"/>
    </row>
    <row r="3782" spans="3:6" x14ac:dyDescent="0.25">
      <c r="C3782"/>
      <c r="D3782"/>
      <c r="E3782"/>
      <c r="F3782"/>
    </row>
    <row r="3783" spans="3:6" x14ac:dyDescent="0.25">
      <c r="C3783"/>
      <c r="D3783"/>
      <c r="E3783"/>
      <c r="F3783"/>
    </row>
    <row r="3784" spans="3:6" x14ac:dyDescent="0.25">
      <c r="C3784"/>
      <c r="D3784"/>
      <c r="E3784"/>
      <c r="F3784"/>
    </row>
    <row r="3785" spans="3:6" x14ac:dyDescent="0.25">
      <c r="C3785"/>
      <c r="D3785"/>
      <c r="E3785"/>
      <c r="F3785"/>
    </row>
    <row r="3786" spans="3:6" x14ac:dyDescent="0.25">
      <c r="C3786"/>
      <c r="D3786"/>
      <c r="E3786"/>
      <c r="F3786"/>
    </row>
    <row r="3787" spans="3:6" x14ac:dyDescent="0.25">
      <c r="C3787"/>
      <c r="D3787"/>
      <c r="E3787"/>
      <c r="F3787"/>
    </row>
    <row r="3788" spans="3:6" x14ac:dyDescent="0.25">
      <c r="C3788"/>
      <c r="D3788"/>
      <c r="E3788"/>
      <c r="F3788"/>
    </row>
    <row r="3789" spans="3:6" x14ac:dyDescent="0.25">
      <c r="C3789"/>
      <c r="D3789"/>
      <c r="E3789"/>
      <c r="F3789"/>
    </row>
    <row r="3790" spans="3:6" x14ac:dyDescent="0.25">
      <c r="C3790"/>
      <c r="D3790"/>
      <c r="E3790"/>
      <c r="F3790"/>
    </row>
    <row r="3791" spans="3:6" x14ac:dyDescent="0.25">
      <c r="C3791"/>
      <c r="D3791"/>
      <c r="E3791"/>
      <c r="F3791"/>
    </row>
    <row r="3792" spans="3:6" x14ac:dyDescent="0.25">
      <c r="C3792"/>
      <c r="D3792"/>
      <c r="E3792"/>
      <c r="F3792"/>
    </row>
    <row r="3793" spans="3:6" x14ac:dyDescent="0.25">
      <c r="C3793"/>
      <c r="D3793"/>
      <c r="E3793"/>
      <c r="F3793"/>
    </row>
    <row r="3794" spans="3:6" x14ac:dyDescent="0.25">
      <c r="C3794"/>
      <c r="D3794"/>
      <c r="E3794"/>
      <c r="F3794"/>
    </row>
    <row r="3795" spans="3:6" x14ac:dyDescent="0.25">
      <c r="C3795"/>
      <c r="D3795"/>
      <c r="E3795"/>
      <c r="F3795"/>
    </row>
    <row r="3796" spans="3:6" x14ac:dyDescent="0.25">
      <c r="C3796"/>
      <c r="D3796"/>
      <c r="E3796"/>
      <c r="F3796"/>
    </row>
    <row r="3797" spans="3:6" x14ac:dyDescent="0.25">
      <c r="C3797"/>
      <c r="D3797"/>
      <c r="E3797"/>
      <c r="F3797"/>
    </row>
    <row r="3798" spans="3:6" x14ac:dyDescent="0.25">
      <c r="C3798"/>
      <c r="D3798"/>
      <c r="E3798"/>
      <c r="F3798"/>
    </row>
    <row r="3799" spans="3:6" x14ac:dyDescent="0.25">
      <c r="C3799"/>
      <c r="D3799"/>
      <c r="E3799"/>
      <c r="F3799"/>
    </row>
    <row r="3800" spans="3:6" x14ac:dyDescent="0.25">
      <c r="C3800"/>
      <c r="D3800"/>
      <c r="E3800"/>
      <c r="F3800"/>
    </row>
    <row r="3801" spans="3:6" x14ac:dyDescent="0.25">
      <c r="C3801"/>
      <c r="D3801"/>
      <c r="E3801"/>
      <c r="F3801"/>
    </row>
    <row r="3802" spans="3:6" x14ac:dyDescent="0.25">
      <c r="C3802"/>
      <c r="D3802"/>
      <c r="E3802"/>
      <c r="F3802"/>
    </row>
    <row r="3803" spans="3:6" x14ac:dyDescent="0.25">
      <c r="C3803"/>
      <c r="D3803"/>
      <c r="E3803"/>
      <c r="F3803"/>
    </row>
    <row r="3804" spans="3:6" x14ac:dyDescent="0.25">
      <c r="C3804"/>
      <c r="D3804"/>
      <c r="E3804"/>
      <c r="F3804"/>
    </row>
    <row r="3805" spans="3:6" x14ac:dyDescent="0.25">
      <c r="C3805"/>
      <c r="D3805"/>
      <c r="E3805"/>
      <c r="F3805"/>
    </row>
    <row r="3806" spans="3:6" x14ac:dyDescent="0.25">
      <c r="C3806"/>
      <c r="D3806"/>
      <c r="E3806"/>
      <c r="F3806"/>
    </row>
    <row r="3807" spans="3:6" x14ac:dyDescent="0.25">
      <c r="C3807"/>
      <c r="D3807"/>
      <c r="E3807"/>
      <c r="F3807"/>
    </row>
    <row r="3808" spans="3:6" x14ac:dyDescent="0.25">
      <c r="C3808"/>
      <c r="D3808"/>
      <c r="E3808"/>
      <c r="F3808"/>
    </row>
    <row r="3809" spans="3:6" x14ac:dyDescent="0.25">
      <c r="C3809"/>
      <c r="D3809"/>
      <c r="E3809"/>
      <c r="F3809"/>
    </row>
    <row r="3810" spans="3:6" x14ac:dyDescent="0.25">
      <c r="C3810"/>
      <c r="D3810"/>
      <c r="E3810"/>
      <c r="F3810"/>
    </row>
    <row r="3811" spans="3:6" x14ac:dyDescent="0.25">
      <c r="C3811"/>
      <c r="D3811"/>
      <c r="E3811"/>
      <c r="F3811"/>
    </row>
    <row r="3812" spans="3:6" x14ac:dyDescent="0.25">
      <c r="C3812"/>
      <c r="D3812"/>
      <c r="E3812"/>
      <c r="F3812"/>
    </row>
    <row r="3813" spans="3:6" x14ac:dyDescent="0.25">
      <c r="C3813"/>
      <c r="D3813"/>
      <c r="E3813"/>
      <c r="F3813"/>
    </row>
    <row r="3814" spans="3:6" x14ac:dyDescent="0.25">
      <c r="C3814"/>
      <c r="D3814"/>
      <c r="E3814"/>
      <c r="F3814"/>
    </row>
    <row r="3815" spans="3:6" x14ac:dyDescent="0.25">
      <c r="C3815"/>
      <c r="D3815"/>
      <c r="E3815"/>
      <c r="F3815"/>
    </row>
    <row r="3816" spans="3:6" x14ac:dyDescent="0.25">
      <c r="C3816"/>
      <c r="D3816"/>
      <c r="E3816"/>
      <c r="F3816"/>
    </row>
    <row r="3817" spans="3:6" x14ac:dyDescent="0.25">
      <c r="C3817"/>
      <c r="D3817"/>
      <c r="E3817"/>
      <c r="F3817"/>
    </row>
    <row r="3818" spans="3:6" x14ac:dyDescent="0.25">
      <c r="C3818"/>
      <c r="D3818"/>
      <c r="E3818"/>
      <c r="F3818"/>
    </row>
    <row r="3819" spans="3:6" x14ac:dyDescent="0.25">
      <c r="C3819"/>
      <c r="D3819"/>
      <c r="E3819"/>
      <c r="F3819"/>
    </row>
    <row r="3820" spans="3:6" x14ac:dyDescent="0.25">
      <c r="C3820"/>
      <c r="D3820"/>
      <c r="E3820"/>
      <c r="F3820"/>
    </row>
    <row r="3821" spans="3:6" x14ac:dyDescent="0.25">
      <c r="C3821"/>
      <c r="D3821"/>
      <c r="E3821"/>
      <c r="F3821"/>
    </row>
    <row r="3822" spans="3:6" x14ac:dyDescent="0.25">
      <c r="C3822"/>
      <c r="D3822"/>
      <c r="E3822"/>
      <c r="F3822"/>
    </row>
    <row r="3823" spans="3:6" x14ac:dyDescent="0.25">
      <c r="C3823"/>
      <c r="D3823"/>
      <c r="E3823"/>
      <c r="F3823"/>
    </row>
    <row r="3824" spans="3:6" x14ac:dyDescent="0.25">
      <c r="C3824"/>
      <c r="D3824"/>
      <c r="E3824"/>
      <c r="F3824"/>
    </row>
    <row r="3825" spans="3:6" x14ac:dyDescent="0.25">
      <c r="C3825"/>
      <c r="D3825"/>
      <c r="E3825"/>
      <c r="F3825"/>
    </row>
    <row r="3826" spans="3:6" x14ac:dyDescent="0.25">
      <c r="C3826"/>
      <c r="D3826"/>
      <c r="E3826"/>
      <c r="F3826"/>
    </row>
    <row r="3827" spans="3:6" x14ac:dyDescent="0.25">
      <c r="C3827"/>
      <c r="D3827"/>
      <c r="E3827"/>
      <c r="F3827"/>
    </row>
    <row r="3828" spans="3:6" x14ac:dyDescent="0.25">
      <c r="C3828"/>
      <c r="D3828"/>
      <c r="E3828"/>
      <c r="F3828"/>
    </row>
    <row r="3829" spans="3:6" x14ac:dyDescent="0.25">
      <c r="C3829"/>
      <c r="D3829"/>
      <c r="E3829"/>
      <c r="F3829"/>
    </row>
    <row r="3830" spans="3:6" x14ac:dyDescent="0.25">
      <c r="C3830"/>
      <c r="D3830"/>
      <c r="E3830"/>
      <c r="F3830"/>
    </row>
    <row r="3831" spans="3:6" x14ac:dyDescent="0.25">
      <c r="C3831"/>
      <c r="D3831"/>
      <c r="E3831"/>
      <c r="F3831"/>
    </row>
    <row r="3832" spans="3:6" x14ac:dyDescent="0.25">
      <c r="C3832"/>
      <c r="D3832"/>
      <c r="E3832"/>
      <c r="F3832"/>
    </row>
    <row r="3833" spans="3:6" x14ac:dyDescent="0.25">
      <c r="C3833"/>
      <c r="D3833"/>
      <c r="E3833"/>
      <c r="F3833"/>
    </row>
    <row r="3834" spans="3:6" x14ac:dyDescent="0.25">
      <c r="C3834"/>
      <c r="D3834"/>
      <c r="E3834"/>
      <c r="F3834"/>
    </row>
    <row r="3835" spans="3:6" x14ac:dyDescent="0.25">
      <c r="C3835"/>
      <c r="D3835"/>
      <c r="E3835"/>
      <c r="F3835"/>
    </row>
    <row r="3836" spans="3:6" x14ac:dyDescent="0.25">
      <c r="C3836"/>
      <c r="D3836"/>
      <c r="E3836"/>
      <c r="F3836"/>
    </row>
    <row r="3837" spans="3:6" x14ac:dyDescent="0.25">
      <c r="C3837"/>
      <c r="D3837"/>
      <c r="E3837"/>
      <c r="F3837"/>
    </row>
    <row r="3838" spans="3:6" x14ac:dyDescent="0.25">
      <c r="C3838"/>
      <c r="D3838"/>
      <c r="E3838"/>
      <c r="F3838"/>
    </row>
    <row r="3839" spans="3:6" x14ac:dyDescent="0.25">
      <c r="C3839"/>
      <c r="D3839"/>
      <c r="E3839"/>
      <c r="F3839"/>
    </row>
    <row r="3840" spans="3:6" x14ac:dyDescent="0.25">
      <c r="C3840"/>
      <c r="D3840"/>
      <c r="E3840"/>
      <c r="F3840"/>
    </row>
    <row r="3841" spans="3:6" x14ac:dyDescent="0.25">
      <c r="C3841"/>
      <c r="D3841"/>
      <c r="E3841"/>
      <c r="F3841"/>
    </row>
    <row r="3842" spans="3:6" x14ac:dyDescent="0.25">
      <c r="C3842"/>
      <c r="D3842"/>
      <c r="E3842"/>
      <c r="F3842"/>
    </row>
    <row r="3843" spans="3:6" x14ac:dyDescent="0.25">
      <c r="C3843"/>
      <c r="D3843"/>
      <c r="E3843"/>
      <c r="F3843"/>
    </row>
    <row r="3844" spans="3:6" x14ac:dyDescent="0.25">
      <c r="C3844"/>
      <c r="D3844"/>
      <c r="E3844"/>
      <c r="F3844"/>
    </row>
    <row r="3845" spans="3:6" x14ac:dyDescent="0.25">
      <c r="C3845"/>
      <c r="D3845"/>
      <c r="E3845"/>
      <c r="F3845"/>
    </row>
    <row r="3846" spans="3:6" x14ac:dyDescent="0.25">
      <c r="C3846"/>
      <c r="D3846"/>
      <c r="E3846"/>
      <c r="F3846"/>
    </row>
    <row r="3847" spans="3:6" x14ac:dyDescent="0.25">
      <c r="C3847"/>
      <c r="D3847"/>
      <c r="E3847"/>
      <c r="F3847"/>
    </row>
    <row r="3848" spans="3:6" x14ac:dyDescent="0.25">
      <c r="C3848"/>
      <c r="D3848"/>
      <c r="E3848"/>
      <c r="F3848"/>
    </row>
    <row r="3849" spans="3:6" x14ac:dyDescent="0.25">
      <c r="C3849"/>
      <c r="D3849"/>
      <c r="E3849"/>
      <c r="F3849"/>
    </row>
    <row r="3850" spans="3:6" x14ac:dyDescent="0.25">
      <c r="C3850"/>
      <c r="D3850"/>
      <c r="E3850"/>
      <c r="F3850"/>
    </row>
    <row r="3851" spans="3:6" x14ac:dyDescent="0.25">
      <c r="C3851"/>
      <c r="D3851"/>
      <c r="E3851"/>
      <c r="F3851"/>
    </row>
    <row r="3852" spans="3:6" x14ac:dyDescent="0.25">
      <c r="C3852"/>
      <c r="D3852"/>
      <c r="E3852"/>
      <c r="F3852"/>
    </row>
    <row r="3853" spans="3:6" x14ac:dyDescent="0.25">
      <c r="C3853"/>
      <c r="D3853"/>
      <c r="E3853"/>
      <c r="F3853"/>
    </row>
    <row r="3854" spans="3:6" x14ac:dyDescent="0.25">
      <c r="C3854"/>
      <c r="D3854"/>
      <c r="E3854"/>
      <c r="F3854"/>
    </row>
    <row r="3855" spans="3:6" x14ac:dyDescent="0.25">
      <c r="C3855"/>
      <c r="D3855"/>
      <c r="E3855"/>
      <c r="F3855"/>
    </row>
    <row r="3856" spans="3:6" x14ac:dyDescent="0.25">
      <c r="C3856"/>
      <c r="D3856"/>
      <c r="E3856"/>
      <c r="F3856"/>
    </row>
    <row r="3857" spans="3:6" x14ac:dyDescent="0.25">
      <c r="C3857"/>
      <c r="D3857"/>
      <c r="E3857"/>
      <c r="F3857"/>
    </row>
    <row r="3858" spans="3:6" x14ac:dyDescent="0.25">
      <c r="C3858"/>
      <c r="D3858"/>
      <c r="E3858"/>
      <c r="F3858"/>
    </row>
    <row r="3859" spans="3:6" x14ac:dyDescent="0.25">
      <c r="C3859"/>
      <c r="D3859"/>
      <c r="E3859"/>
      <c r="F3859"/>
    </row>
    <row r="3860" spans="3:6" x14ac:dyDescent="0.25">
      <c r="C3860"/>
      <c r="D3860"/>
      <c r="E3860"/>
      <c r="F3860"/>
    </row>
    <row r="3861" spans="3:6" x14ac:dyDescent="0.25">
      <c r="C3861"/>
      <c r="D3861"/>
      <c r="E3861"/>
      <c r="F3861"/>
    </row>
    <row r="3862" spans="3:6" x14ac:dyDescent="0.25">
      <c r="C3862"/>
      <c r="D3862"/>
      <c r="E3862"/>
      <c r="F3862"/>
    </row>
    <row r="3863" spans="3:6" x14ac:dyDescent="0.25">
      <c r="C3863"/>
      <c r="D3863"/>
      <c r="E3863"/>
      <c r="F3863"/>
    </row>
    <row r="3864" spans="3:6" x14ac:dyDescent="0.25">
      <c r="C3864"/>
      <c r="D3864"/>
      <c r="E3864"/>
      <c r="F3864"/>
    </row>
    <row r="3865" spans="3:6" x14ac:dyDescent="0.25">
      <c r="C3865"/>
      <c r="D3865"/>
      <c r="E3865"/>
      <c r="F3865"/>
    </row>
    <row r="3866" spans="3:6" x14ac:dyDescent="0.25">
      <c r="C3866"/>
      <c r="D3866"/>
      <c r="E3866"/>
      <c r="F3866"/>
    </row>
    <row r="3867" spans="3:6" x14ac:dyDescent="0.25">
      <c r="C3867"/>
      <c r="D3867"/>
      <c r="E3867"/>
      <c r="F3867"/>
    </row>
    <row r="3868" spans="3:6" x14ac:dyDescent="0.25">
      <c r="C3868"/>
      <c r="D3868"/>
      <c r="E3868"/>
      <c r="F3868"/>
    </row>
    <row r="3869" spans="3:6" x14ac:dyDescent="0.25">
      <c r="C3869"/>
      <c r="D3869"/>
      <c r="E3869"/>
      <c r="F3869"/>
    </row>
    <row r="3870" spans="3:6" x14ac:dyDescent="0.25">
      <c r="C3870"/>
      <c r="D3870"/>
      <c r="E3870"/>
      <c r="F3870"/>
    </row>
    <row r="3871" spans="3:6" x14ac:dyDescent="0.25">
      <c r="C3871"/>
      <c r="D3871"/>
      <c r="E3871"/>
      <c r="F3871"/>
    </row>
    <row r="3872" spans="3:6" x14ac:dyDescent="0.25">
      <c r="C3872"/>
      <c r="D3872"/>
      <c r="E3872"/>
      <c r="F3872"/>
    </row>
    <row r="3873" spans="3:6" x14ac:dyDescent="0.25">
      <c r="C3873"/>
      <c r="D3873"/>
      <c r="E3873"/>
      <c r="F3873"/>
    </row>
    <row r="3874" spans="3:6" x14ac:dyDescent="0.25">
      <c r="C3874"/>
      <c r="D3874"/>
      <c r="E3874"/>
      <c r="F3874"/>
    </row>
    <row r="3875" spans="3:6" x14ac:dyDescent="0.25">
      <c r="C3875"/>
      <c r="D3875"/>
      <c r="E3875"/>
      <c r="F3875"/>
    </row>
    <row r="3876" spans="3:6" x14ac:dyDescent="0.25">
      <c r="C3876"/>
      <c r="D3876"/>
      <c r="E3876"/>
      <c r="F3876"/>
    </row>
    <row r="3877" spans="3:6" x14ac:dyDescent="0.25">
      <c r="C3877"/>
      <c r="D3877"/>
      <c r="E3877"/>
      <c r="F3877"/>
    </row>
    <row r="3878" spans="3:6" x14ac:dyDescent="0.25">
      <c r="C3878"/>
      <c r="D3878"/>
      <c r="E3878"/>
      <c r="F3878"/>
    </row>
    <row r="3879" spans="3:6" x14ac:dyDescent="0.25">
      <c r="C3879"/>
      <c r="D3879"/>
      <c r="E3879"/>
      <c r="F3879"/>
    </row>
    <row r="3880" spans="3:6" x14ac:dyDescent="0.25">
      <c r="C3880"/>
      <c r="D3880"/>
      <c r="E3880"/>
      <c r="F3880"/>
    </row>
    <row r="3881" spans="3:6" x14ac:dyDescent="0.25">
      <c r="C3881"/>
      <c r="D3881"/>
      <c r="E3881"/>
      <c r="F3881"/>
    </row>
    <row r="3882" spans="3:6" x14ac:dyDescent="0.25">
      <c r="C3882"/>
      <c r="D3882"/>
      <c r="E3882"/>
      <c r="F3882"/>
    </row>
    <row r="3883" spans="3:6" x14ac:dyDescent="0.25">
      <c r="C3883"/>
      <c r="D3883"/>
      <c r="E3883"/>
      <c r="F3883"/>
    </row>
    <row r="3884" spans="3:6" x14ac:dyDescent="0.25">
      <c r="C3884"/>
      <c r="D3884"/>
      <c r="E3884"/>
      <c r="F3884"/>
    </row>
    <row r="3885" spans="3:6" x14ac:dyDescent="0.25">
      <c r="C3885"/>
      <c r="D3885"/>
      <c r="E3885"/>
      <c r="F3885"/>
    </row>
    <row r="3886" spans="3:6" x14ac:dyDescent="0.25">
      <c r="C3886"/>
      <c r="D3886"/>
      <c r="E3886"/>
      <c r="F3886"/>
    </row>
    <row r="3887" spans="3:6" x14ac:dyDescent="0.25">
      <c r="C3887"/>
      <c r="D3887"/>
      <c r="E3887"/>
      <c r="F3887"/>
    </row>
    <row r="3888" spans="3:6" x14ac:dyDescent="0.25">
      <c r="C3888"/>
      <c r="D3888"/>
      <c r="E3888"/>
      <c r="F3888"/>
    </row>
    <row r="3889" spans="3:6" x14ac:dyDescent="0.25">
      <c r="C3889"/>
      <c r="D3889"/>
      <c r="E3889"/>
      <c r="F3889"/>
    </row>
    <row r="3890" spans="3:6" x14ac:dyDescent="0.25">
      <c r="C3890"/>
      <c r="D3890"/>
      <c r="E3890"/>
      <c r="F3890"/>
    </row>
    <row r="3891" spans="3:6" x14ac:dyDescent="0.25">
      <c r="C3891"/>
      <c r="D3891"/>
      <c r="E3891"/>
      <c r="F3891"/>
    </row>
    <row r="3892" spans="3:6" x14ac:dyDescent="0.25">
      <c r="C3892"/>
      <c r="D3892"/>
      <c r="E3892"/>
      <c r="F3892"/>
    </row>
    <row r="3893" spans="3:6" x14ac:dyDescent="0.25">
      <c r="C3893"/>
      <c r="D3893"/>
      <c r="E3893"/>
      <c r="F3893"/>
    </row>
    <row r="3894" spans="3:6" x14ac:dyDescent="0.25">
      <c r="C3894"/>
      <c r="D3894"/>
      <c r="E3894"/>
      <c r="F3894"/>
    </row>
    <row r="3895" spans="3:6" x14ac:dyDescent="0.25">
      <c r="C3895"/>
      <c r="D3895"/>
      <c r="E3895"/>
      <c r="F3895"/>
    </row>
    <row r="3896" spans="3:6" x14ac:dyDescent="0.25">
      <c r="C3896"/>
      <c r="D3896"/>
      <c r="E3896"/>
      <c r="F3896"/>
    </row>
    <row r="3897" spans="3:6" x14ac:dyDescent="0.25">
      <c r="C3897"/>
      <c r="D3897"/>
      <c r="E3897"/>
      <c r="F3897"/>
    </row>
    <row r="3898" spans="3:6" x14ac:dyDescent="0.25">
      <c r="C3898"/>
      <c r="D3898"/>
      <c r="E3898"/>
      <c r="F3898"/>
    </row>
    <row r="3899" spans="3:6" x14ac:dyDescent="0.25">
      <c r="C3899"/>
      <c r="D3899"/>
      <c r="E3899"/>
      <c r="F3899"/>
    </row>
    <row r="3900" spans="3:6" x14ac:dyDescent="0.25">
      <c r="C3900"/>
      <c r="D3900"/>
      <c r="E3900"/>
      <c r="F3900"/>
    </row>
    <row r="3901" spans="3:6" x14ac:dyDescent="0.25">
      <c r="C3901"/>
      <c r="D3901"/>
      <c r="E3901"/>
      <c r="F3901"/>
    </row>
    <row r="3902" spans="3:6" x14ac:dyDescent="0.25">
      <c r="C3902"/>
      <c r="D3902"/>
      <c r="E3902"/>
      <c r="F3902"/>
    </row>
    <row r="3903" spans="3:6" x14ac:dyDescent="0.25">
      <c r="C3903"/>
      <c r="D3903"/>
      <c r="E3903"/>
      <c r="F3903"/>
    </row>
    <row r="3904" spans="3:6" x14ac:dyDescent="0.25">
      <c r="C3904"/>
      <c r="D3904"/>
      <c r="E3904"/>
      <c r="F3904"/>
    </row>
    <row r="3905" spans="3:6" x14ac:dyDescent="0.25">
      <c r="C3905"/>
      <c r="D3905"/>
      <c r="E3905"/>
      <c r="F3905"/>
    </row>
    <row r="3906" spans="3:6" x14ac:dyDescent="0.25">
      <c r="C3906"/>
      <c r="D3906"/>
      <c r="E3906"/>
      <c r="F3906"/>
    </row>
    <row r="3907" spans="3:6" x14ac:dyDescent="0.25">
      <c r="C3907"/>
      <c r="D3907"/>
      <c r="E3907"/>
      <c r="F3907"/>
    </row>
    <row r="3908" spans="3:6" x14ac:dyDescent="0.25">
      <c r="C3908"/>
      <c r="D3908"/>
      <c r="E3908"/>
      <c r="F3908"/>
    </row>
    <row r="3909" spans="3:6" x14ac:dyDescent="0.25">
      <c r="C3909"/>
      <c r="D3909"/>
      <c r="E3909"/>
      <c r="F3909"/>
    </row>
    <row r="3910" spans="3:6" x14ac:dyDescent="0.25">
      <c r="C3910"/>
      <c r="D3910"/>
      <c r="E3910"/>
      <c r="F3910"/>
    </row>
    <row r="3911" spans="3:6" x14ac:dyDescent="0.25">
      <c r="C3911"/>
      <c r="D3911"/>
      <c r="E3911"/>
      <c r="F3911"/>
    </row>
    <row r="3912" spans="3:6" x14ac:dyDescent="0.25">
      <c r="C3912"/>
      <c r="D3912"/>
      <c r="E3912"/>
      <c r="F3912"/>
    </row>
    <row r="3913" spans="3:6" x14ac:dyDescent="0.25">
      <c r="C3913"/>
      <c r="D3913"/>
      <c r="E3913"/>
      <c r="F3913"/>
    </row>
    <row r="3914" spans="3:6" x14ac:dyDescent="0.25">
      <c r="C3914"/>
      <c r="D3914"/>
      <c r="E3914"/>
      <c r="F3914"/>
    </row>
    <row r="3915" spans="3:6" x14ac:dyDescent="0.25">
      <c r="C3915"/>
      <c r="D3915"/>
      <c r="E3915"/>
      <c r="F3915"/>
    </row>
    <row r="3916" spans="3:6" x14ac:dyDescent="0.25">
      <c r="C3916"/>
      <c r="D3916"/>
      <c r="E3916"/>
      <c r="F3916"/>
    </row>
    <row r="3917" spans="3:6" x14ac:dyDescent="0.25">
      <c r="C3917"/>
      <c r="D3917"/>
      <c r="E3917"/>
      <c r="F3917"/>
    </row>
    <row r="3918" spans="3:6" x14ac:dyDescent="0.25">
      <c r="C3918"/>
      <c r="D3918"/>
      <c r="E3918"/>
      <c r="F3918"/>
    </row>
    <row r="3919" spans="3:6" x14ac:dyDescent="0.25">
      <c r="C3919"/>
      <c r="D3919"/>
      <c r="E3919"/>
      <c r="F3919"/>
    </row>
    <row r="3920" spans="3:6" x14ac:dyDescent="0.25">
      <c r="C3920"/>
      <c r="D3920"/>
      <c r="E3920"/>
      <c r="F3920"/>
    </row>
    <row r="3921" spans="3:6" x14ac:dyDescent="0.25">
      <c r="C3921"/>
      <c r="D3921"/>
      <c r="E3921"/>
      <c r="F3921"/>
    </row>
    <row r="3922" spans="3:6" x14ac:dyDescent="0.25">
      <c r="C3922"/>
      <c r="D3922"/>
      <c r="E3922"/>
      <c r="F3922"/>
    </row>
    <row r="3923" spans="3:6" x14ac:dyDescent="0.25">
      <c r="C3923"/>
      <c r="D3923"/>
      <c r="E3923"/>
      <c r="F3923"/>
    </row>
    <row r="3924" spans="3:6" x14ac:dyDescent="0.25">
      <c r="C3924"/>
      <c r="D3924"/>
      <c r="E3924"/>
      <c r="F3924"/>
    </row>
    <row r="3925" spans="3:6" x14ac:dyDescent="0.25">
      <c r="C3925"/>
      <c r="D3925"/>
      <c r="E3925"/>
      <c r="F3925"/>
    </row>
    <row r="3926" spans="3:6" x14ac:dyDescent="0.25">
      <c r="C3926"/>
      <c r="D3926"/>
      <c r="E3926"/>
      <c r="F3926"/>
    </row>
    <row r="3927" spans="3:6" x14ac:dyDescent="0.25">
      <c r="C3927"/>
      <c r="D3927"/>
      <c r="E3927"/>
      <c r="F3927"/>
    </row>
    <row r="3928" spans="3:6" x14ac:dyDescent="0.25">
      <c r="C3928"/>
      <c r="D3928"/>
      <c r="E3928"/>
      <c r="F3928"/>
    </row>
    <row r="3929" spans="3:6" x14ac:dyDescent="0.25">
      <c r="C3929"/>
      <c r="D3929"/>
      <c r="E3929"/>
      <c r="F3929"/>
    </row>
    <row r="3930" spans="3:6" x14ac:dyDescent="0.25">
      <c r="C3930"/>
      <c r="D3930"/>
      <c r="E3930"/>
      <c r="F3930"/>
    </row>
    <row r="3931" spans="3:6" x14ac:dyDescent="0.25">
      <c r="C3931"/>
      <c r="D3931"/>
      <c r="E3931"/>
      <c r="F3931"/>
    </row>
    <row r="3932" spans="3:6" x14ac:dyDescent="0.25">
      <c r="C3932"/>
      <c r="D3932"/>
      <c r="E3932"/>
      <c r="F3932"/>
    </row>
    <row r="3933" spans="3:6" x14ac:dyDescent="0.25">
      <c r="C3933"/>
      <c r="D3933"/>
      <c r="E3933"/>
      <c r="F3933"/>
    </row>
    <row r="3934" spans="3:6" x14ac:dyDescent="0.25">
      <c r="C3934"/>
      <c r="D3934"/>
      <c r="E3934"/>
      <c r="F3934"/>
    </row>
    <row r="3935" spans="3:6" x14ac:dyDescent="0.25">
      <c r="C3935"/>
      <c r="D3935"/>
      <c r="E3935"/>
      <c r="F3935"/>
    </row>
    <row r="3936" spans="3:6" x14ac:dyDescent="0.25">
      <c r="C3936"/>
      <c r="D3936"/>
      <c r="E3936"/>
      <c r="F3936"/>
    </row>
    <row r="3937" spans="3:6" x14ac:dyDescent="0.25">
      <c r="C3937"/>
      <c r="D3937"/>
      <c r="E3937"/>
      <c r="F3937"/>
    </row>
    <row r="3938" spans="3:6" x14ac:dyDescent="0.25">
      <c r="C3938"/>
      <c r="D3938"/>
      <c r="E3938"/>
      <c r="F3938"/>
    </row>
    <row r="3939" spans="3:6" x14ac:dyDescent="0.25">
      <c r="C3939"/>
      <c r="D3939"/>
      <c r="E3939"/>
      <c r="F3939"/>
    </row>
    <row r="3940" spans="3:6" x14ac:dyDescent="0.25">
      <c r="C3940"/>
      <c r="D3940"/>
      <c r="E3940"/>
      <c r="F3940"/>
    </row>
    <row r="3941" spans="3:6" x14ac:dyDescent="0.25">
      <c r="C3941"/>
      <c r="D3941"/>
      <c r="E3941"/>
      <c r="F3941"/>
    </row>
    <row r="3942" spans="3:6" x14ac:dyDescent="0.25">
      <c r="C3942"/>
      <c r="D3942"/>
      <c r="E3942"/>
      <c r="F3942"/>
    </row>
    <row r="3943" spans="3:6" x14ac:dyDescent="0.25">
      <c r="C3943"/>
      <c r="D3943"/>
      <c r="E3943"/>
      <c r="F3943"/>
    </row>
    <row r="3944" spans="3:6" x14ac:dyDescent="0.25">
      <c r="C3944"/>
      <c r="D3944"/>
      <c r="E3944"/>
      <c r="F3944"/>
    </row>
    <row r="3945" spans="3:6" x14ac:dyDescent="0.25">
      <c r="C3945"/>
      <c r="D3945"/>
      <c r="E3945"/>
      <c r="F3945"/>
    </row>
    <row r="3946" spans="3:6" x14ac:dyDescent="0.25">
      <c r="C3946"/>
      <c r="D3946"/>
      <c r="E3946"/>
      <c r="F3946"/>
    </row>
    <row r="3947" spans="3:6" x14ac:dyDescent="0.25">
      <c r="C3947"/>
      <c r="D3947"/>
      <c r="E3947"/>
      <c r="F3947"/>
    </row>
    <row r="3948" spans="3:6" x14ac:dyDescent="0.25">
      <c r="C3948"/>
      <c r="D3948"/>
      <c r="E3948"/>
      <c r="F3948"/>
    </row>
    <row r="3949" spans="3:6" x14ac:dyDescent="0.25">
      <c r="C3949"/>
      <c r="D3949"/>
      <c r="E3949"/>
      <c r="F3949"/>
    </row>
    <row r="3950" spans="3:6" x14ac:dyDescent="0.25">
      <c r="C3950"/>
      <c r="D3950"/>
      <c r="E3950"/>
      <c r="F3950"/>
    </row>
    <row r="3951" spans="3:6" x14ac:dyDescent="0.25">
      <c r="C3951"/>
      <c r="D3951"/>
      <c r="E3951"/>
      <c r="F3951"/>
    </row>
    <row r="3952" spans="3:6" x14ac:dyDescent="0.25">
      <c r="C3952"/>
      <c r="D3952"/>
      <c r="E3952"/>
      <c r="F3952"/>
    </row>
    <row r="3953" spans="3:6" x14ac:dyDescent="0.25">
      <c r="C3953"/>
      <c r="D3953"/>
      <c r="E3953"/>
      <c r="F3953"/>
    </row>
    <row r="3954" spans="3:6" x14ac:dyDescent="0.25">
      <c r="C3954"/>
      <c r="D3954"/>
      <c r="E3954"/>
      <c r="F3954"/>
    </row>
    <row r="3955" spans="3:6" x14ac:dyDescent="0.25">
      <c r="C3955"/>
      <c r="D3955"/>
      <c r="E3955"/>
      <c r="F3955"/>
    </row>
    <row r="3956" spans="3:6" x14ac:dyDescent="0.25">
      <c r="C3956"/>
      <c r="D3956"/>
      <c r="E3956"/>
      <c r="F3956"/>
    </row>
    <row r="3957" spans="3:6" x14ac:dyDescent="0.25">
      <c r="C3957"/>
      <c r="D3957"/>
      <c r="E3957"/>
      <c r="F3957"/>
    </row>
    <row r="3958" spans="3:6" x14ac:dyDescent="0.25">
      <c r="C3958"/>
      <c r="D3958"/>
      <c r="E3958"/>
      <c r="F3958"/>
    </row>
    <row r="3959" spans="3:6" x14ac:dyDescent="0.25">
      <c r="C3959"/>
      <c r="D3959"/>
      <c r="E3959"/>
      <c r="F3959"/>
    </row>
    <row r="3960" spans="3:6" x14ac:dyDescent="0.25">
      <c r="C3960"/>
      <c r="D3960"/>
      <c r="E3960"/>
      <c r="F3960"/>
    </row>
    <row r="3961" spans="3:6" x14ac:dyDescent="0.25">
      <c r="C3961"/>
      <c r="D3961"/>
      <c r="E3961"/>
      <c r="F3961"/>
    </row>
    <row r="3962" spans="3:6" x14ac:dyDescent="0.25">
      <c r="C3962"/>
      <c r="D3962"/>
      <c r="E3962"/>
      <c r="F3962"/>
    </row>
    <row r="3963" spans="3:6" x14ac:dyDescent="0.25">
      <c r="C3963"/>
      <c r="D3963"/>
      <c r="E3963"/>
      <c r="F3963"/>
    </row>
    <row r="3964" spans="3:6" x14ac:dyDescent="0.25">
      <c r="C3964"/>
      <c r="D3964"/>
      <c r="E3964"/>
      <c r="F3964"/>
    </row>
    <row r="3965" spans="3:6" x14ac:dyDescent="0.25">
      <c r="C3965"/>
      <c r="D3965"/>
      <c r="E3965"/>
      <c r="F3965"/>
    </row>
    <row r="3966" spans="3:6" x14ac:dyDescent="0.25">
      <c r="C3966"/>
      <c r="D3966"/>
      <c r="E3966"/>
      <c r="F3966"/>
    </row>
    <row r="3967" spans="3:6" x14ac:dyDescent="0.25">
      <c r="C3967"/>
      <c r="D3967"/>
      <c r="E3967"/>
      <c r="F3967"/>
    </row>
    <row r="3968" spans="3:6" x14ac:dyDescent="0.25">
      <c r="C3968"/>
      <c r="D3968"/>
      <c r="E3968"/>
      <c r="F3968"/>
    </row>
    <row r="3969" spans="3:6" x14ac:dyDescent="0.25">
      <c r="C3969"/>
      <c r="D3969"/>
      <c r="E3969"/>
      <c r="F3969"/>
    </row>
    <row r="3970" spans="3:6" x14ac:dyDescent="0.25">
      <c r="C3970"/>
      <c r="D3970"/>
      <c r="E3970"/>
      <c r="F3970"/>
    </row>
    <row r="3971" spans="3:6" x14ac:dyDescent="0.25">
      <c r="C3971"/>
      <c r="D3971"/>
      <c r="E3971"/>
      <c r="F3971"/>
    </row>
    <row r="3972" spans="3:6" x14ac:dyDescent="0.25">
      <c r="C3972"/>
      <c r="D3972"/>
      <c r="E3972"/>
      <c r="F3972"/>
    </row>
    <row r="3973" spans="3:6" x14ac:dyDescent="0.25">
      <c r="C3973"/>
      <c r="D3973"/>
      <c r="E3973"/>
      <c r="F3973"/>
    </row>
    <row r="3974" spans="3:6" x14ac:dyDescent="0.25">
      <c r="C3974"/>
      <c r="D3974"/>
      <c r="E3974"/>
      <c r="F3974"/>
    </row>
    <row r="3975" spans="3:6" x14ac:dyDescent="0.25">
      <c r="C3975"/>
      <c r="D3975"/>
      <c r="E3975"/>
      <c r="F3975"/>
    </row>
    <row r="3976" spans="3:6" x14ac:dyDescent="0.25">
      <c r="C3976"/>
      <c r="D3976"/>
      <c r="E3976"/>
      <c r="F3976"/>
    </row>
    <row r="3977" spans="3:6" x14ac:dyDescent="0.25">
      <c r="C3977"/>
      <c r="D3977"/>
      <c r="E3977"/>
      <c r="F3977"/>
    </row>
    <row r="3978" spans="3:6" x14ac:dyDescent="0.25">
      <c r="C3978"/>
      <c r="D3978"/>
      <c r="E3978"/>
      <c r="F3978"/>
    </row>
    <row r="3979" spans="3:6" x14ac:dyDescent="0.25">
      <c r="C3979"/>
      <c r="D3979"/>
      <c r="E3979"/>
      <c r="F3979"/>
    </row>
    <row r="3980" spans="3:6" x14ac:dyDescent="0.25">
      <c r="C3980"/>
      <c r="D3980"/>
      <c r="E3980"/>
      <c r="F3980"/>
    </row>
    <row r="3981" spans="3:6" x14ac:dyDescent="0.25">
      <c r="C3981"/>
      <c r="D3981"/>
      <c r="E3981"/>
      <c r="F3981"/>
    </row>
    <row r="3982" spans="3:6" x14ac:dyDescent="0.25">
      <c r="C3982"/>
      <c r="D3982"/>
      <c r="E3982"/>
      <c r="F3982"/>
    </row>
    <row r="3983" spans="3:6" x14ac:dyDescent="0.25">
      <c r="C3983"/>
      <c r="D3983"/>
      <c r="E3983"/>
      <c r="F3983"/>
    </row>
    <row r="3984" spans="3:6" x14ac:dyDescent="0.25">
      <c r="C3984"/>
      <c r="D3984"/>
      <c r="E3984"/>
      <c r="F3984"/>
    </row>
    <row r="3985" spans="3:6" x14ac:dyDescent="0.25">
      <c r="C3985"/>
      <c r="D3985"/>
      <c r="E3985"/>
      <c r="F3985"/>
    </row>
    <row r="3986" spans="3:6" x14ac:dyDescent="0.25">
      <c r="C3986"/>
      <c r="D3986"/>
      <c r="E3986"/>
      <c r="F3986"/>
    </row>
    <row r="3987" spans="3:6" x14ac:dyDescent="0.25">
      <c r="C3987"/>
      <c r="D3987"/>
      <c r="E3987"/>
      <c r="F3987"/>
    </row>
    <row r="3988" spans="3:6" x14ac:dyDescent="0.25">
      <c r="C3988"/>
      <c r="D3988"/>
      <c r="E3988"/>
      <c r="F3988"/>
    </row>
    <row r="3989" spans="3:6" x14ac:dyDescent="0.25">
      <c r="C3989"/>
      <c r="D3989"/>
      <c r="E3989"/>
      <c r="F3989"/>
    </row>
    <row r="3990" spans="3:6" x14ac:dyDescent="0.25">
      <c r="C3990"/>
      <c r="D3990"/>
      <c r="E3990"/>
      <c r="F3990"/>
    </row>
    <row r="3991" spans="3:6" x14ac:dyDescent="0.25">
      <c r="C3991"/>
      <c r="D3991"/>
      <c r="E3991"/>
      <c r="F3991"/>
    </row>
    <row r="3992" spans="3:6" x14ac:dyDescent="0.25">
      <c r="C3992"/>
      <c r="D3992"/>
      <c r="E3992"/>
      <c r="F3992"/>
    </row>
    <row r="3993" spans="3:6" x14ac:dyDescent="0.25">
      <c r="C3993"/>
      <c r="D3993"/>
      <c r="E3993"/>
      <c r="F3993"/>
    </row>
    <row r="3994" spans="3:6" x14ac:dyDescent="0.25">
      <c r="C3994"/>
      <c r="D3994"/>
      <c r="E3994"/>
      <c r="F3994"/>
    </row>
    <row r="3995" spans="3:6" x14ac:dyDescent="0.25">
      <c r="C3995"/>
      <c r="D3995"/>
      <c r="E3995"/>
      <c r="F3995"/>
    </row>
    <row r="3996" spans="3:6" x14ac:dyDescent="0.25">
      <c r="C3996"/>
      <c r="D3996"/>
      <c r="E3996"/>
      <c r="F3996"/>
    </row>
    <row r="3997" spans="3:6" x14ac:dyDescent="0.25">
      <c r="C3997"/>
      <c r="D3997"/>
      <c r="E3997"/>
      <c r="F3997"/>
    </row>
    <row r="3998" spans="3:6" x14ac:dyDescent="0.25">
      <c r="C3998"/>
      <c r="D3998"/>
      <c r="E3998"/>
      <c r="F3998"/>
    </row>
    <row r="3999" spans="3:6" x14ac:dyDescent="0.25">
      <c r="C3999"/>
      <c r="D3999"/>
      <c r="E3999"/>
      <c r="F3999"/>
    </row>
    <row r="4000" spans="3:6" x14ac:dyDescent="0.25">
      <c r="C4000"/>
      <c r="D4000"/>
      <c r="E4000"/>
      <c r="F4000"/>
    </row>
    <row r="4001" spans="3:6" x14ac:dyDescent="0.25">
      <c r="C4001"/>
      <c r="D4001"/>
      <c r="E4001"/>
      <c r="F4001"/>
    </row>
    <row r="4002" spans="3:6" x14ac:dyDescent="0.25">
      <c r="C4002"/>
      <c r="D4002"/>
      <c r="E4002"/>
      <c r="F4002"/>
    </row>
    <row r="4003" spans="3:6" x14ac:dyDescent="0.25">
      <c r="C4003"/>
      <c r="D4003"/>
      <c r="E4003"/>
      <c r="F4003"/>
    </row>
    <row r="4004" spans="3:6" x14ac:dyDescent="0.25">
      <c r="C4004"/>
      <c r="D4004"/>
      <c r="E4004"/>
      <c r="F4004"/>
    </row>
    <row r="4005" spans="3:6" x14ac:dyDescent="0.25">
      <c r="C4005"/>
      <c r="D4005"/>
      <c r="E4005"/>
      <c r="F4005"/>
    </row>
    <row r="4006" spans="3:6" x14ac:dyDescent="0.25">
      <c r="C4006"/>
      <c r="D4006"/>
      <c r="E4006"/>
      <c r="F4006"/>
    </row>
    <row r="4007" spans="3:6" x14ac:dyDescent="0.25">
      <c r="C4007"/>
      <c r="D4007"/>
      <c r="E4007"/>
      <c r="F4007"/>
    </row>
    <row r="4008" spans="3:6" x14ac:dyDescent="0.25">
      <c r="C4008"/>
      <c r="D4008"/>
      <c r="E4008"/>
      <c r="F4008"/>
    </row>
    <row r="4009" spans="3:6" x14ac:dyDescent="0.25">
      <c r="C4009"/>
      <c r="D4009"/>
      <c r="E4009"/>
      <c r="F4009"/>
    </row>
    <row r="4010" spans="3:6" x14ac:dyDescent="0.25">
      <c r="C4010"/>
      <c r="D4010"/>
      <c r="E4010"/>
      <c r="F4010"/>
    </row>
    <row r="4011" spans="3:6" x14ac:dyDescent="0.25">
      <c r="C4011"/>
      <c r="D4011"/>
      <c r="E4011"/>
      <c r="F4011"/>
    </row>
    <row r="4012" spans="3:6" x14ac:dyDescent="0.25">
      <c r="C4012"/>
      <c r="D4012"/>
      <c r="E4012"/>
      <c r="F4012"/>
    </row>
    <row r="4013" spans="3:6" x14ac:dyDescent="0.25">
      <c r="C4013"/>
      <c r="D4013"/>
      <c r="E4013"/>
      <c r="F4013"/>
    </row>
    <row r="4014" spans="3:6" x14ac:dyDescent="0.25">
      <c r="C4014"/>
      <c r="D4014"/>
      <c r="E4014"/>
      <c r="F4014"/>
    </row>
    <row r="4015" spans="3:6" x14ac:dyDescent="0.25">
      <c r="C4015"/>
      <c r="D4015"/>
      <c r="E4015"/>
      <c r="F4015"/>
    </row>
    <row r="4016" spans="3:6" x14ac:dyDescent="0.25">
      <c r="C4016"/>
      <c r="D4016"/>
      <c r="E4016"/>
      <c r="F4016"/>
    </row>
    <row r="4017" spans="3:6" x14ac:dyDescent="0.25">
      <c r="C4017"/>
      <c r="D4017"/>
      <c r="E4017"/>
      <c r="F4017"/>
    </row>
    <row r="4018" spans="3:6" x14ac:dyDescent="0.25">
      <c r="C4018"/>
      <c r="D4018"/>
      <c r="E4018"/>
      <c r="F4018"/>
    </row>
    <row r="4019" spans="3:6" x14ac:dyDescent="0.25">
      <c r="C4019"/>
      <c r="D4019"/>
      <c r="E4019"/>
      <c r="F4019"/>
    </row>
    <row r="4020" spans="3:6" x14ac:dyDescent="0.25">
      <c r="C4020"/>
      <c r="D4020"/>
      <c r="E4020"/>
      <c r="F4020"/>
    </row>
    <row r="4021" spans="3:6" x14ac:dyDescent="0.25">
      <c r="C4021"/>
      <c r="D4021"/>
      <c r="E4021"/>
      <c r="F4021"/>
    </row>
    <row r="4022" spans="3:6" x14ac:dyDescent="0.25">
      <c r="C4022"/>
      <c r="D4022"/>
      <c r="E4022"/>
      <c r="F4022"/>
    </row>
    <row r="4023" spans="3:6" x14ac:dyDescent="0.25">
      <c r="C4023"/>
      <c r="D4023"/>
      <c r="E4023"/>
      <c r="F4023"/>
    </row>
    <row r="4024" spans="3:6" x14ac:dyDescent="0.25">
      <c r="C4024"/>
      <c r="D4024"/>
      <c r="E4024"/>
      <c r="F4024"/>
    </row>
    <row r="4025" spans="3:6" x14ac:dyDescent="0.25">
      <c r="C4025"/>
      <c r="D4025"/>
      <c r="E4025"/>
      <c r="F4025"/>
    </row>
    <row r="4026" spans="3:6" x14ac:dyDescent="0.25">
      <c r="C4026"/>
      <c r="D4026"/>
      <c r="E4026"/>
      <c r="F4026"/>
    </row>
    <row r="4027" spans="3:6" x14ac:dyDescent="0.25">
      <c r="C4027"/>
      <c r="D4027"/>
      <c r="E4027"/>
      <c r="F4027"/>
    </row>
    <row r="4028" spans="3:6" x14ac:dyDescent="0.25">
      <c r="C4028"/>
      <c r="D4028"/>
      <c r="E4028"/>
      <c r="F4028"/>
    </row>
    <row r="4029" spans="3:6" x14ac:dyDescent="0.25">
      <c r="C4029"/>
      <c r="D4029"/>
      <c r="E4029"/>
      <c r="F4029"/>
    </row>
    <row r="4030" spans="3:6" x14ac:dyDescent="0.25">
      <c r="C4030"/>
      <c r="D4030"/>
      <c r="E4030"/>
      <c r="F4030"/>
    </row>
    <row r="4031" spans="3:6" x14ac:dyDescent="0.25">
      <c r="C4031"/>
      <c r="D4031"/>
      <c r="E4031"/>
      <c r="F4031"/>
    </row>
    <row r="4032" spans="3:6" x14ac:dyDescent="0.25">
      <c r="C4032"/>
      <c r="D4032"/>
      <c r="E4032"/>
      <c r="F4032"/>
    </row>
    <row r="4033" spans="3:6" x14ac:dyDescent="0.25">
      <c r="C4033"/>
      <c r="D4033"/>
      <c r="E4033"/>
      <c r="F4033"/>
    </row>
    <row r="4034" spans="3:6" x14ac:dyDescent="0.25">
      <c r="C4034"/>
      <c r="D4034"/>
      <c r="E4034"/>
      <c r="F4034"/>
    </row>
    <row r="4035" spans="3:6" x14ac:dyDescent="0.25">
      <c r="C4035"/>
      <c r="D4035"/>
      <c r="E4035"/>
      <c r="F4035"/>
    </row>
    <row r="4036" spans="3:6" x14ac:dyDescent="0.25">
      <c r="C4036"/>
      <c r="D4036"/>
      <c r="E4036"/>
      <c r="F4036"/>
    </row>
    <row r="4037" spans="3:6" x14ac:dyDescent="0.25">
      <c r="C4037"/>
      <c r="D4037"/>
      <c r="E4037"/>
      <c r="F4037"/>
    </row>
    <row r="4038" spans="3:6" x14ac:dyDescent="0.25">
      <c r="C4038"/>
      <c r="D4038"/>
      <c r="E4038"/>
      <c r="F4038"/>
    </row>
    <row r="4039" spans="3:6" x14ac:dyDescent="0.25">
      <c r="C4039"/>
      <c r="D4039"/>
      <c r="E4039"/>
      <c r="F4039"/>
    </row>
    <row r="4040" spans="3:6" x14ac:dyDescent="0.25">
      <c r="C4040"/>
      <c r="D4040"/>
      <c r="E4040"/>
      <c r="F4040"/>
    </row>
    <row r="4041" spans="3:6" x14ac:dyDescent="0.25">
      <c r="C4041"/>
      <c r="D4041"/>
      <c r="E4041"/>
      <c r="F4041"/>
    </row>
    <row r="4042" spans="3:6" x14ac:dyDescent="0.25">
      <c r="C4042"/>
      <c r="D4042"/>
      <c r="E4042"/>
      <c r="F4042"/>
    </row>
    <row r="4043" spans="3:6" x14ac:dyDescent="0.25">
      <c r="C4043"/>
      <c r="D4043"/>
      <c r="E4043"/>
      <c r="F4043"/>
    </row>
    <row r="4044" spans="3:6" x14ac:dyDescent="0.25">
      <c r="C4044"/>
      <c r="D4044"/>
      <c r="E4044"/>
      <c r="F4044"/>
    </row>
    <row r="4045" spans="3:6" x14ac:dyDescent="0.25">
      <c r="C4045"/>
      <c r="D4045"/>
      <c r="E4045"/>
      <c r="F4045"/>
    </row>
    <row r="4046" spans="3:6" x14ac:dyDescent="0.25">
      <c r="C4046"/>
      <c r="D4046"/>
      <c r="E4046"/>
      <c r="F4046"/>
    </row>
    <row r="4047" spans="3:6" x14ac:dyDescent="0.25">
      <c r="C4047"/>
      <c r="D4047"/>
      <c r="E4047"/>
      <c r="F4047"/>
    </row>
    <row r="4048" spans="3:6" x14ac:dyDescent="0.25">
      <c r="C4048"/>
      <c r="D4048"/>
      <c r="E4048"/>
      <c r="F4048"/>
    </row>
    <row r="4049" spans="3:6" x14ac:dyDescent="0.25">
      <c r="C4049"/>
      <c r="D4049"/>
      <c r="E4049"/>
      <c r="F4049"/>
    </row>
    <row r="4050" spans="3:6" x14ac:dyDescent="0.25">
      <c r="C4050"/>
      <c r="D4050"/>
      <c r="E4050"/>
      <c r="F4050"/>
    </row>
    <row r="4051" spans="3:6" x14ac:dyDescent="0.25">
      <c r="C4051"/>
      <c r="D4051"/>
      <c r="E4051"/>
      <c r="F4051"/>
    </row>
    <row r="4052" spans="3:6" x14ac:dyDescent="0.25">
      <c r="C4052"/>
      <c r="D4052"/>
      <c r="E4052"/>
      <c r="F4052"/>
    </row>
    <row r="4053" spans="3:6" x14ac:dyDescent="0.25">
      <c r="C4053"/>
      <c r="D4053"/>
      <c r="E4053"/>
      <c r="F4053"/>
    </row>
    <row r="4054" spans="3:6" x14ac:dyDescent="0.25">
      <c r="C4054"/>
      <c r="D4054"/>
      <c r="E4054"/>
      <c r="F4054"/>
    </row>
    <row r="4055" spans="3:6" x14ac:dyDescent="0.25">
      <c r="C4055"/>
      <c r="D4055"/>
      <c r="E4055"/>
      <c r="F4055"/>
    </row>
    <row r="4056" spans="3:6" x14ac:dyDescent="0.25">
      <c r="C4056"/>
      <c r="D4056"/>
      <c r="E4056"/>
      <c r="F4056"/>
    </row>
    <row r="4057" spans="3:6" x14ac:dyDescent="0.25">
      <c r="C4057"/>
      <c r="D4057"/>
      <c r="E4057"/>
      <c r="F4057"/>
    </row>
    <row r="4058" spans="3:6" x14ac:dyDescent="0.25">
      <c r="C4058"/>
      <c r="D4058"/>
      <c r="E4058"/>
      <c r="F4058"/>
    </row>
    <row r="4059" spans="3:6" x14ac:dyDescent="0.25">
      <c r="C4059"/>
      <c r="D4059"/>
      <c r="E4059"/>
      <c r="F4059"/>
    </row>
    <row r="4060" spans="3:6" x14ac:dyDescent="0.25">
      <c r="C4060"/>
      <c r="D4060"/>
      <c r="E4060"/>
      <c r="F4060"/>
    </row>
    <row r="4061" spans="3:6" x14ac:dyDescent="0.25">
      <c r="C4061"/>
      <c r="D4061"/>
      <c r="E4061"/>
      <c r="F4061"/>
    </row>
    <row r="4062" spans="3:6" x14ac:dyDescent="0.25">
      <c r="C4062"/>
      <c r="D4062"/>
      <c r="E4062"/>
      <c r="F4062"/>
    </row>
    <row r="4063" spans="3:6" x14ac:dyDescent="0.25">
      <c r="C4063"/>
      <c r="D4063"/>
      <c r="E4063"/>
      <c r="F4063"/>
    </row>
    <row r="4064" spans="3:6" x14ac:dyDescent="0.25">
      <c r="C4064"/>
      <c r="D4064"/>
      <c r="E4064"/>
      <c r="F4064"/>
    </row>
    <row r="4065" spans="3:6" x14ac:dyDescent="0.25">
      <c r="C4065"/>
      <c r="D4065"/>
      <c r="E4065"/>
      <c r="F4065"/>
    </row>
    <row r="4066" spans="3:6" x14ac:dyDescent="0.25">
      <c r="C4066"/>
      <c r="D4066"/>
      <c r="E4066"/>
      <c r="F4066"/>
    </row>
    <row r="4067" spans="3:6" x14ac:dyDescent="0.25">
      <c r="C4067"/>
      <c r="D4067"/>
      <c r="E4067"/>
      <c r="F4067"/>
    </row>
    <row r="4068" spans="3:6" x14ac:dyDescent="0.25">
      <c r="C4068"/>
      <c r="D4068"/>
      <c r="E4068"/>
      <c r="F4068"/>
    </row>
    <row r="4069" spans="3:6" x14ac:dyDescent="0.25">
      <c r="C4069"/>
      <c r="D4069"/>
      <c r="E4069"/>
      <c r="F4069"/>
    </row>
    <row r="4070" spans="3:6" x14ac:dyDescent="0.25">
      <c r="C4070"/>
      <c r="D4070"/>
      <c r="E4070"/>
      <c r="F4070"/>
    </row>
    <row r="4071" spans="3:6" x14ac:dyDescent="0.25">
      <c r="C4071"/>
      <c r="D4071"/>
      <c r="E4071"/>
      <c r="F4071"/>
    </row>
    <row r="4072" spans="3:6" x14ac:dyDescent="0.25">
      <c r="C4072"/>
      <c r="D4072"/>
      <c r="E4072"/>
      <c r="F4072"/>
    </row>
    <row r="4073" spans="3:6" x14ac:dyDescent="0.25">
      <c r="C4073"/>
      <c r="D4073"/>
      <c r="E4073"/>
      <c r="F4073"/>
    </row>
    <row r="4074" spans="3:6" x14ac:dyDescent="0.25">
      <c r="C4074"/>
      <c r="D4074"/>
      <c r="E4074"/>
      <c r="F4074"/>
    </row>
    <row r="4075" spans="3:6" x14ac:dyDescent="0.25">
      <c r="C4075"/>
      <c r="D4075"/>
      <c r="E4075"/>
      <c r="F4075"/>
    </row>
    <row r="4076" spans="3:6" x14ac:dyDescent="0.25">
      <c r="C4076"/>
      <c r="D4076"/>
      <c r="E4076"/>
      <c r="F4076"/>
    </row>
    <row r="4077" spans="3:6" x14ac:dyDescent="0.25">
      <c r="C4077"/>
      <c r="D4077"/>
      <c r="E4077"/>
      <c r="F4077"/>
    </row>
    <row r="4078" spans="3:6" x14ac:dyDescent="0.25">
      <c r="C4078"/>
      <c r="D4078"/>
      <c r="E4078"/>
      <c r="F4078"/>
    </row>
    <row r="4079" spans="3:6" x14ac:dyDescent="0.25">
      <c r="C4079"/>
      <c r="D4079"/>
      <c r="E4079"/>
      <c r="F4079"/>
    </row>
    <row r="4080" spans="3:6" x14ac:dyDescent="0.25">
      <c r="C4080"/>
      <c r="D4080"/>
      <c r="E4080"/>
      <c r="F4080"/>
    </row>
    <row r="4081" spans="3:6" x14ac:dyDescent="0.25">
      <c r="C4081"/>
      <c r="D4081"/>
      <c r="E4081"/>
      <c r="F4081"/>
    </row>
    <row r="4082" spans="3:6" x14ac:dyDescent="0.25">
      <c r="C4082"/>
      <c r="D4082"/>
      <c r="E4082"/>
      <c r="F4082"/>
    </row>
    <row r="4083" spans="3:6" x14ac:dyDescent="0.25">
      <c r="C4083"/>
      <c r="D4083"/>
      <c r="E4083"/>
      <c r="F4083"/>
    </row>
    <row r="4084" spans="3:6" x14ac:dyDescent="0.25">
      <c r="C4084"/>
      <c r="D4084"/>
      <c r="E4084"/>
      <c r="F4084"/>
    </row>
    <row r="4085" spans="3:6" x14ac:dyDescent="0.25">
      <c r="C4085"/>
      <c r="D4085"/>
      <c r="E4085"/>
      <c r="F4085"/>
    </row>
    <row r="4086" spans="3:6" x14ac:dyDescent="0.25">
      <c r="C4086"/>
      <c r="D4086"/>
      <c r="E4086"/>
      <c r="F4086"/>
    </row>
    <row r="4087" spans="3:6" x14ac:dyDescent="0.25">
      <c r="C4087"/>
      <c r="D4087"/>
      <c r="E4087"/>
      <c r="F4087"/>
    </row>
    <row r="4088" spans="3:6" x14ac:dyDescent="0.25">
      <c r="C4088"/>
      <c r="D4088"/>
      <c r="E4088"/>
      <c r="F4088"/>
    </row>
    <row r="4089" spans="3:6" x14ac:dyDescent="0.25">
      <c r="C4089"/>
      <c r="D4089"/>
      <c r="E4089"/>
      <c r="F4089"/>
    </row>
    <row r="4090" spans="3:6" x14ac:dyDescent="0.25">
      <c r="C4090"/>
      <c r="D4090"/>
      <c r="E4090"/>
      <c r="F4090"/>
    </row>
    <row r="4091" spans="3:6" x14ac:dyDescent="0.25">
      <c r="C4091"/>
      <c r="D4091"/>
      <c r="E4091"/>
      <c r="F4091"/>
    </row>
    <row r="4092" spans="3:6" x14ac:dyDescent="0.25">
      <c r="C4092"/>
      <c r="D4092"/>
      <c r="E4092"/>
      <c r="F4092"/>
    </row>
    <row r="4093" spans="3:6" x14ac:dyDescent="0.25">
      <c r="C4093"/>
      <c r="D4093"/>
      <c r="E4093"/>
      <c r="F4093"/>
    </row>
    <row r="4094" spans="3:6" x14ac:dyDescent="0.25">
      <c r="C4094"/>
      <c r="D4094"/>
      <c r="E4094"/>
      <c r="F4094"/>
    </row>
    <row r="4095" spans="3:6" x14ac:dyDescent="0.25">
      <c r="C4095"/>
      <c r="D4095"/>
      <c r="E4095"/>
      <c r="F4095"/>
    </row>
    <row r="4096" spans="3:6" x14ac:dyDescent="0.25">
      <c r="C4096"/>
      <c r="D4096"/>
      <c r="E4096"/>
      <c r="F4096"/>
    </row>
    <row r="4097" spans="3:6" x14ac:dyDescent="0.25">
      <c r="C4097"/>
      <c r="D4097"/>
      <c r="E4097"/>
      <c r="F4097"/>
    </row>
    <row r="4098" spans="3:6" x14ac:dyDescent="0.25">
      <c r="C4098"/>
      <c r="D4098"/>
      <c r="E4098"/>
      <c r="F4098"/>
    </row>
    <row r="4099" spans="3:6" x14ac:dyDescent="0.25">
      <c r="C4099"/>
      <c r="D4099"/>
      <c r="E4099"/>
      <c r="F4099"/>
    </row>
    <row r="4100" spans="3:6" x14ac:dyDescent="0.25">
      <c r="C4100"/>
      <c r="D4100"/>
      <c r="E4100"/>
      <c r="F4100"/>
    </row>
    <row r="4101" spans="3:6" x14ac:dyDescent="0.25">
      <c r="C4101"/>
      <c r="D4101"/>
      <c r="E4101"/>
      <c r="F4101"/>
    </row>
    <row r="4102" spans="3:6" x14ac:dyDescent="0.25">
      <c r="C4102"/>
      <c r="D4102"/>
      <c r="E4102"/>
      <c r="F4102"/>
    </row>
    <row r="4103" spans="3:6" x14ac:dyDescent="0.25">
      <c r="C4103"/>
      <c r="D4103"/>
      <c r="E4103"/>
      <c r="F4103"/>
    </row>
    <row r="4104" spans="3:6" x14ac:dyDescent="0.25">
      <c r="C4104"/>
      <c r="D4104"/>
      <c r="E4104"/>
      <c r="F4104"/>
    </row>
    <row r="4105" spans="3:6" x14ac:dyDescent="0.25">
      <c r="C4105"/>
      <c r="D4105"/>
      <c r="E4105"/>
      <c r="F4105"/>
    </row>
    <row r="4106" spans="3:6" x14ac:dyDescent="0.25">
      <c r="C4106"/>
      <c r="D4106"/>
      <c r="E4106"/>
      <c r="F4106"/>
    </row>
    <row r="4107" spans="3:6" x14ac:dyDescent="0.25">
      <c r="C4107"/>
      <c r="D4107"/>
      <c r="E4107"/>
      <c r="F4107"/>
    </row>
    <row r="4108" spans="3:6" x14ac:dyDescent="0.25">
      <c r="C4108"/>
      <c r="D4108"/>
      <c r="E4108"/>
      <c r="F4108"/>
    </row>
    <row r="4109" spans="3:6" x14ac:dyDescent="0.25">
      <c r="C4109"/>
      <c r="D4109"/>
      <c r="E4109"/>
      <c r="F4109"/>
    </row>
    <row r="4110" spans="3:6" x14ac:dyDescent="0.25">
      <c r="C4110"/>
      <c r="D4110"/>
      <c r="E4110"/>
      <c r="F4110"/>
    </row>
    <row r="4111" spans="3:6" x14ac:dyDescent="0.25">
      <c r="C4111"/>
      <c r="D4111"/>
      <c r="E4111"/>
      <c r="F4111"/>
    </row>
    <row r="4112" spans="3:6" x14ac:dyDescent="0.25">
      <c r="C4112"/>
      <c r="D4112"/>
      <c r="E4112"/>
      <c r="F4112"/>
    </row>
    <row r="4113" spans="3:6" x14ac:dyDescent="0.25">
      <c r="C4113"/>
      <c r="D4113"/>
      <c r="E4113"/>
      <c r="F4113"/>
    </row>
    <row r="4114" spans="3:6" x14ac:dyDescent="0.25">
      <c r="C4114"/>
      <c r="D4114"/>
      <c r="E4114"/>
      <c r="F4114"/>
    </row>
    <row r="4115" spans="3:6" x14ac:dyDescent="0.25">
      <c r="C4115"/>
      <c r="D4115"/>
      <c r="E4115"/>
      <c r="F4115"/>
    </row>
    <row r="4116" spans="3:6" x14ac:dyDescent="0.25">
      <c r="C4116"/>
      <c r="D4116"/>
      <c r="E4116"/>
      <c r="F4116"/>
    </row>
    <row r="4117" spans="3:6" x14ac:dyDescent="0.25">
      <c r="C4117"/>
      <c r="D4117"/>
      <c r="E4117"/>
      <c r="F4117"/>
    </row>
    <row r="4118" spans="3:6" x14ac:dyDescent="0.25">
      <c r="C4118"/>
      <c r="D4118"/>
      <c r="E4118"/>
      <c r="F4118"/>
    </row>
    <row r="4119" spans="3:6" x14ac:dyDescent="0.25">
      <c r="C4119"/>
      <c r="D4119"/>
      <c r="E4119"/>
      <c r="F4119"/>
    </row>
    <row r="4120" spans="3:6" x14ac:dyDescent="0.25">
      <c r="C4120"/>
      <c r="D4120"/>
      <c r="E4120"/>
      <c r="F4120"/>
    </row>
    <row r="4121" spans="3:6" x14ac:dyDescent="0.25">
      <c r="C4121"/>
      <c r="D4121"/>
      <c r="E4121"/>
      <c r="F4121"/>
    </row>
    <row r="4122" spans="3:6" x14ac:dyDescent="0.25">
      <c r="C4122"/>
      <c r="D4122"/>
      <c r="E4122"/>
      <c r="F4122"/>
    </row>
    <row r="4123" spans="3:6" x14ac:dyDescent="0.25">
      <c r="C4123"/>
      <c r="D4123"/>
      <c r="E4123"/>
      <c r="F4123"/>
    </row>
    <row r="4124" spans="3:6" x14ac:dyDescent="0.25">
      <c r="C4124"/>
      <c r="D4124"/>
      <c r="E4124"/>
      <c r="F4124"/>
    </row>
    <row r="4125" spans="3:6" x14ac:dyDescent="0.25">
      <c r="C4125"/>
      <c r="D4125"/>
      <c r="E4125"/>
      <c r="F4125"/>
    </row>
    <row r="4126" spans="3:6" x14ac:dyDescent="0.25">
      <c r="C4126"/>
      <c r="D4126"/>
      <c r="E4126"/>
      <c r="F4126"/>
    </row>
    <row r="4127" spans="3:6" x14ac:dyDescent="0.25">
      <c r="C4127"/>
      <c r="D4127"/>
      <c r="E4127"/>
      <c r="F4127"/>
    </row>
    <row r="4128" spans="3:6" x14ac:dyDescent="0.25">
      <c r="C4128"/>
      <c r="D4128"/>
      <c r="E4128"/>
      <c r="F4128"/>
    </row>
    <row r="4129" spans="3:6" x14ac:dyDescent="0.25">
      <c r="C4129"/>
      <c r="D4129"/>
      <c r="E4129"/>
      <c r="F4129"/>
    </row>
    <row r="4130" spans="3:6" x14ac:dyDescent="0.25">
      <c r="C4130"/>
      <c r="D4130"/>
      <c r="E4130"/>
      <c r="F4130"/>
    </row>
    <row r="4131" spans="3:6" x14ac:dyDescent="0.25">
      <c r="C4131"/>
      <c r="D4131"/>
      <c r="E4131"/>
      <c r="F4131"/>
    </row>
    <row r="4132" spans="3:6" x14ac:dyDescent="0.25">
      <c r="C4132"/>
      <c r="D4132"/>
      <c r="E4132"/>
      <c r="F4132"/>
    </row>
    <row r="4133" spans="3:6" x14ac:dyDescent="0.25">
      <c r="C4133"/>
      <c r="D4133"/>
      <c r="E4133"/>
      <c r="F4133"/>
    </row>
    <row r="4134" spans="3:6" x14ac:dyDescent="0.25">
      <c r="C4134"/>
      <c r="D4134"/>
      <c r="E4134"/>
      <c r="F4134"/>
    </row>
    <row r="4135" spans="3:6" x14ac:dyDescent="0.25">
      <c r="C4135"/>
      <c r="D4135"/>
      <c r="E4135"/>
      <c r="F4135"/>
    </row>
    <row r="4136" spans="3:6" x14ac:dyDescent="0.25">
      <c r="C4136"/>
      <c r="D4136"/>
      <c r="E4136"/>
      <c r="F4136"/>
    </row>
    <row r="4137" spans="3:6" x14ac:dyDescent="0.25">
      <c r="C4137"/>
      <c r="D4137"/>
      <c r="E4137"/>
      <c r="F4137"/>
    </row>
    <row r="4138" spans="3:6" x14ac:dyDescent="0.25">
      <c r="C4138"/>
      <c r="D4138"/>
      <c r="E4138"/>
      <c r="F4138"/>
    </row>
    <row r="4139" spans="3:6" x14ac:dyDescent="0.25">
      <c r="C4139"/>
      <c r="D4139"/>
      <c r="E4139"/>
      <c r="F4139"/>
    </row>
    <row r="4140" spans="3:6" x14ac:dyDescent="0.25">
      <c r="C4140"/>
      <c r="D4140"/>
      <c r="E4140"/>
      <c r="F4140"/>
    </row>
    <row r="4141" spans="3:6" x14ac:dyDescent="0.25">
      <c r="C4141"/>
      <c r="D4141"/>
      <c r="E4141"/>
      <c r="F4141"/>
    </row>
    <row r="4142" spans="3:6" x14ac:dyDescent="0.25">
      <c r="C4142"/>
      <c r="D4142"/>
      <c r="E4142"/>
      <c r="F4142"/>
    </row>
    <row r="4143" spans="3:6" x14ac:dyDescent="0.25">
      <c r="C4143"/>
      <c r="D4143"/>
      <c r="E4143"/>
      <c r="F4143"/>
    </row>
    <row r="4144" spans="3:6" x14ac:dyDescent="0.25">
      <c r="C4144"/>
      <c r="D4144"/>
      <c r="E4144"/>
      <c r="F4144"/>
    </row>
    <row r="4145" spans="3:6" x14ac:dyDescent="0.25">
      <c r="C4145"/>
      <c r="D4145"/>
      <c r="E4145"/>
      <c r="F4145"/>
    </row>
    <row r="4146" spans="3:6" x14ac:dyDescent="0.25">
      <c r="C4146"/>
      <c r="D4146"/>
      <c r="E4146"/>
      <c r="F4146"/>
    </row>
    <row r="4147" spans="3:6" x14ac:dyDescent="0.25">
      <c r="C4147"/>
      <c r="D4147"/>
      <c r="E4147"/>
      <c r="F4147"/>
    </row>
    <row r="4148" spans="3:6" x14ac:dyDescent="0.25">
      <c r="C4148"/>
      <c r="D4148"/>
      <c r="E4148"/>
      <c r="F4148"/>
    </row>
    <row r="4149" spans="3:6" x14ac:dyDescent="0.25">
      <c r="C4149"/>
      <c r="D4149"/>
      <c r="E4149"/>
      <c r="F4149"/>
    </row>
    <row r="4150" spans="3:6" x14ac:dyDescent="0.25">
      <c r="C4150"/>
      <c r="D4150"/>
      <c r="E4150"/>
      <c r="F4150"/>
    </row>
    <row r="4151" spans="3:6" x14ac:dyDescent="0.25">
      <c r="C4151"/>
      <c r="D4151"/>
      <c r="E4151"/>
      <c r="F4151"/>
    </row>
    <row r="4152" spans="3:6" x14ac:dyDescent="0.25">
      <c r="C4152"/>
      <c r="D4152"/>
      <c r="E4152"/>
      <c r="F4152"/>
    </row>
    <row r="4153" spans="3:6" x14ac:dyDescent="0.25">
      <c r="C4153"/>
      <c r="D4153"/>
      <c r="E4153"/>
      <c r="F4153"/>
    </row>
    <row r="4154" spans="3:6" x14ac:dyDescent="0.25">
      <c r="C4154"/>
      <c r="D4154"/>
      <c r="E4154"/>
      <c r="F4154"/>
    </row>
    <row r="4155" spans="3:6" x14ac:dyDescent="0.25">
      <c r="C4155"/>
      <c r="D4155"/>
      <c r="E4155"/>
      <c r="F4155"/>
    </row>
    <row r="4156" spans="3:6" x14ac:dyDescent="0.25">
      <c r="C4156"/>
      <c r="D4156"/>
      <c r="E4156"/>
      <c r="F4156"/>
    </row>
    <row r="4157" spans="3:6" x14ac:dyDescent="0.25">
      <c r="C4157"/>
      <c r="D4157"/>
      <c r="E4157"/>
      <c r="F4157"/>
    </row>
    <row r="4158" spans="3:6" x14ac:dyDescent="0.25">
      <c r="C4158"/>
      <c r="D4158"/>
      <c r="E4158"/>
      <c r="F4158"/>
    </row>
    <row r="4159" spans="3:6" x14ac:dyDescent="0.25">
      <c r="C4159"/>
      <c r="D4159"/>
      <c r="E4159"/>
      <c r="F4159"/>
    </row>
    <row r="4160" spans="3:6" x14ac:dyDescent="0.25">
      <c r="C4160"/>
      <c r="D4160"/>
      <c r="E4160"/>
      <c r="F4160"/>
    </row>
    <row r="4161" spans="3:6" x14ac:dyDescent="0.25">
      <c r="C4161"/>
      <c r="D4161"/>
      <c r="E4161"/>
      <c r="F4161"/>
    </row>
    <row r="4162" spans="3:6" x14ac:dyDescent="0.25">
      <c r="C4162"/>
      <c r="D4162"/>
      <c r="E4162"/>
      <c r="F4162"/>
    </row>
    <row r="4163" spans="3:6" x14ac:dyDescent="0.25">
      <c r="C4163"/>
      <c r="D4163"/>
      <c r="E4163"/>
      <c r="F4163"/>
    </row>
    <row r="4164" spans="3:6" x14ac:dyDescent="0.25">
      <c r="C4164"/>
      <c r="D4164"/>
      <c r="E4164"/>
      <c r="F4164"/>
    </row>
    <row r="4165" spans="3:6" x14ac:dyDescent="0.25">
      <c r="C4165"/>
      <c r="D4165"/>
      <c r="E4165"/>
      <c r="F4165"/>
    </row>
    <row r="4166" spans="3:6" x14ac:dyDescent="0.25">
      <c r="C4166"/>
      <c r="D4166"/>
      <c r="E4166"/>
      <c r="F4166"/>
    </row>
    <row r="4167" spans="3:6" x14ac:dyDescent="0.25">
      <c r="C4167"/>
      <c r="D4167"/>
      <c r="E4167"/>
      <c r="F4167"/>
    </row>
    <row r="4168" spans="3:6" x14ac:dyDescent="0.25">
      <c r="C4168"/>
      <c r="D4168"/>
      <c r="E4168"/>
      <c r="F4168"/>
    </row>
    <row r="4169" spans="3:6" x14ac:dyDescent="0.25">
      <c r="C4169"/>
      <c r="D4169"/>
      <c r="E4169"/>
      <c r="F4169"/>
    </row>
    <row r="4170" spans="3:6" x14ac:dyDescent="0.25">
      <c r="C4170"/>
      <c r="D4170"/>
      <c r="E4170"/>
      <c r="F4170"/>
    </row>
    <row r="4171" spans="3:6" x14ac:dyDescent="0.25">
      <c r="C4171"/>
      <c r="D4171"/>
      <c r="E4171"/>
      <c r="F4171"/>
    </row>
    <row r="4172" spans="3:6" x14ac:dyDescent="0.25">
      <c r="C4172"/>
      <c r="D4172"/>
      <c r="E4172"/>
      <c r="F4172"/>
    </row>
    <row r="4173" spans="3:6" x14ac:dyDescent="0.25">
      <c r="C4173"/>
      <c r="D4173"/>
      <c r="E4173"/>
      <c r="F4173"/>
    </row>
    <row r="4174" spans="3:6" x14ac:dyDescent="0.25">
      <c r="C4174"/>
      <c r="D4174"/>
      <c r="E4174"/>
      <c r="F4174"/>
    </row>
    <row r="4175" spans="3:6" x14ac:dyDescent="0.25">
      <c r="C4175"/>
      <c r="D4175"/>
      <c r="E4175"/>
      <c r="F4175"/>
    </row>
    <row r="4176" spans="3:6" x14ac:dyDescent="0.25">
      <c r="C4176"/>
      <c r="D4176"/>
      <c r="E4176"/>
      <c r="F4176"/>
    </row>
    <row r="4177" spans="3:6" x14ac:dyDescent="0.25">
      <c r="C4177"/>
      <c r="D4177"/>
      <c r="E4177"/>
      <c r="F4177"/>
    </row>
    <row r="4178" spans="3:6" x14ac:dyDescent="0.25">
      <c r="C4178"/>
      <c r="D4178"/>
      <c r="E4178"/>
      <c r="F4178"/>
    </row>
    <row r="4179" spans="3:6" x14ac:dyDescent="0.25">
      <c r="C4179"/>
      <c r="D4179"/>
      <c r="E4179"/>
      <c r="F4179"/>
    </row>
    <row r="4180" spans="3:6" x14ac:dyDescent="0.25">
      <c r="C4180"/>
      <c r="D4180"/>
      <c r="E4180"/>
      <c r="F4180"/>
    </row>
    <row r="4181" spans="3:6" x14ac:dyDescent="0.25">
      <c r="C4181"/>
      <c r="D4181"/>
      <c r="E4181"/>
      <c r="F4181"/>
    </row>
    <row r="4182" spans="3:6" x14ac:dyDescent="0.25">
      <c r="C4182"/>
      <c r="D4182"/>
      <c r="E4182"/>
      <c r="F4182"/>
    </row>
    <row r="4183" spans="3:6" x14ac:dyDescent="0.25">
      <c r="C4183"/>
      <c r="D4183"/>
      <c r="E4183"/>
      <c r="F4183"/>
    </row>
    <row r="4184" spans="3:6" x14ac:dyDescent="0.25">
      <c r="C4184"/>
      <c r="D4184"/>
      <c r="E4184"/>
      <c r="F4184"/>
    </row>
    <row r="4185" spans="3:6" x14ac:dyDescent="0.25">
      <c r="C4185"/>
      <c r="D4185"/>
      <c r="E4185"/>
      <c r="F4185"/>
    </row>
    <row r="4186" spans="3:6" x14ac:dyDescent="0.25">
      <c r="C4186"/>
      <c r="D4186"/>
      <c r="E4186"/>
      <c r="F4186"/>
    </row>
    <row r="4187" spans="3:6" x14ac:dyDescent="0.25">
      <c r="C4187"/>
      <c r="D4187"/>
      <c r="E4187"/>
      <c r="F4187"/>
    </row>
    <row r="4188" spans="3:6" x14ac:dyDescent="0.25">
      <c r="C4188"/>
      <c r="D4188"/>
      <c r="E4188"/>
      <c r="F4188"/>
    </row>
    <row r="4189" spans="3:6" x14ac:dyDescent="0.25">
      <c r="C4189"/>
      <c r="D4189"/>
      <c r="E4189"/>
      <c r="F4189"/>
    </row>
    <row r="4190" spans="3:6" x14ac:dyDescent="0.25">
      <c r="C4190"/>
      <c r="D4190"/>
      <c r="E4190"/>
      <c r="F4190"/>
    </row>
    <row r="4191" spans="3:6" x14ac:dyDescent="0.25">
      <c r="C4191"/>
      <c r="D4191"/>
      <c r="E4191"/>
      <c r="F4191"/>
    </row>
    <row r="4192" spans="3:6" x14ac:dyDescent="0.25">
      <c r="C4192"/>
      <c r="D4192"/>
      <c r="E4192"/>
      <c r="F4192"/>
    </row>
    <row r="4193" spans="3:6" x14ac:dyDescent="0.25">
      <c r="C4193"/>
      <c r="D4193"/>
      <c r="E4193"/>
      <c r="F4193"/>
    </row>
    <row r="4194" spans="3:6" x14ac:dyDescent="0.25">
      <c r="C4194"/>
      <c r="D4194"/>
      <c r="E4194"/>
      <c r="F4194"/>
    </row>
    <row r="4195" spans="3:6" x14ac:dyDescent="0.25">
      <c r="C4195"/>
      <c r="D4195"/>
      <c r="E4195"/>
      <c r="F4195"/>
    </row>
    <row r="4196" spans="3:6" x14ac:dyDescent="0.25">
      <c r="C4196"/>
      <c r="D4196"/>
      <c r="E4196"/>
      <c r="F4196"/>
    </row>
    <row r="4197" spans="3:6" x14ac:dyDescent="0.25">
      <c r="C4197"/>
      <c r="D4197"/>
      <c r="E4197"/>
      <c r="F4197"/>
    </row>
    <row r="4198" spans="3:6" x14ac:dyDescent="0.25">
      <c r="C4198"/>
      <c r="D4198"/>
      <c r="E4198"/>
      <c r="F4198"/>
    </row>
    <row r="4199" spans="3:6" x14ac:dyDescent="0.25">
      <c r="C4199"/>
      <c r="D4199"/>
      <c r="E4199"/>
      <c r="F4199"/>
    </row>
    <row r="4200" spans="3:6" x14ac:dyDescent="0.25">
      <c r="C4200"/>
      <c r="D4200"/>
      <c r="E4200"/>
      <c r="F4200"/>
    </row>
    <row r="4201" spans="3:6" x14ac:dyDescent="0.25">
      <c r="C4201"/>
      <c r="D4201"/>
      <c r="E4201"/>
      <c r="F4201"/>
    </row>
    <row r="4202" spans="3:6" x14ac:dyDescent="0.25">
      <c r="C4202"/>
      <c r="D4202"/>
      <c r="E4202"/>
      <c r="F4202"/>
    </row>
    <row r="4203" spans="3:6" x14ac:dyDescent="0.25">
      <c r="C4203"/>
      <c r="D4203"/>
      <c r="E4203"/>
      <c r="F4203"/>
    </row>
    <row r="4204" spans="3:6" x14ac:dyDescent="0.25">
      <c r="C4204"/>
      <c r="D4204"/>
      <c r="E4204"/>
      <c r="F4204"/>
    </row>
    <row r="4205" spans="3:6" x14ac:dyDescent="0.25">
      <c r="C4205"/>
      <c r="D4205"/>
      <c r="E4205"/>
      <c r="F4205"/>
    </row>
    <row r="4206" spans="3:6" x14ac:dyDescent="0.25">
      <c r="C4206"/>
      <c r="D4206"/>
      <c r="E4206"/>
      <c r="F4206"/>
    </row>
    <row r="4207" spans="3:6" x14ac:dyDescent="0.25">
      <c r="C4207"/>
      <c r="D4207"/>
      <c r="E4207"/>
      <c r="F4207"/>
    </row>
    <row r="4208" spans="3:6" x14ac:dyDescent="0.25">
      <c r="C4208"/>
      <c r="D4208"/>
      <c r="E4208"/>
      <c r="F4208"/>
    </row>
    <row r="4209" spans="3:6" x14ac:dyDescent="0.25">
      <c r="C4209"/>
      <c r="D4209"/>
      <c r="E4209"/>
      <c r="F4209"/>
    </row>
    <row r="4210" spans="3:6" x14ac:dyDescent="0.25">
      <c r="C4210"/>
      <c r="D4210"/>
      <c r="E4210"/>
      <c r="F4210"/>
    </row>
    <row r="4211" spans="3:6" x14ac:dyDescent="0.25">
      <c r="C4211"/>
      <c r="D4211"/>
      <c r="E4211"/>
      <c r="F4211"/>
    </row>
    <row r="4212" spans="3:6" x14ac:dyDescent="0.25">
      <c r="C4212"/>
      <c r="D4212"/>
      <c r="E4212"/>
      <c r="F4212"/>
    </row>
    <row r="4213" spans="3:6" x14ac:dyDescent="0.25">
      <c r="C4213"/>
      <c r="D4213"/>
      <c r="E4213"/>
      <c r="F4213"/>
    </row>
    <row r="4214" spans="3:6" x14ac:dyDescent="0.25">
      <c r="C4214"/>
      <c r="D4214"/>
      <c r="E4214"/>
      <c r="F4214"/>
    </row>
    <row r="4215" spans="3:6" x14ac:dyDescent="0.25">
      <c r="C4215"/>
      <c r="D4215"/>
      <c r="E4215"/>
      <c r="F4215"/>
    </row>
    <row r="4216" spans="3:6" x14ac:dyDescent="0.25">
      <c r="C4216"/>
      <c r="D4216"/>
      <c r="E4216"/>
      <c r="F4216"/>
    </row>
    <row r="4217" spans="3:6" x14ac:dyDescent="0.25">
      <c r="C4217"/>
      <c r="D4217"/>
      <c r="E4217"/>
      <c r="F4217"/>
    </row>
    <row r="4218" spans="3:6" x14ac:dyDescent="0.25">
      <c r="C4218"/>
      <c r="D4218"/>
      <c r="E4218"/>
      <c r="F4218"/>
    </row>
    <row r="4219" spans="3:6" x14ac:dyDescent="0.25">
      <c r="C4219"/>
      <c r="D4219"/>
      <c r="E4219"/>
      <c r="F4219"/>
    </row>
    <row r="4220" spans="3:6" x14ac:dyDescent="0.25">
      <c r="C4220"/>
      <c r="D4220"/>
      <c r="E4220"/>
      <c r="F4220"/>
    </row>
    <row r="4221" spans="3:6" x14ac:dyDescent="0.25">
      <c r="C4221"/>
      <c r="D4221"/>
      <c r="E4221"/>
      <c r="F4221"/>
    </row>
    <row r="4222" spans="3:6" x14ac:dyDescent="0.25">
      <c r="C4222"/>
      <c r="D4222"/>
      <c r="E4222"/>
      <c r="F4222"/>
    </row>
    <row r="4223" spans="3:6" x14ac:dyDescent="0.25">
      <c r="C4223"/>
      <c r="D4223"/>
      <c r="E4223"/>
      <c r="F4223"/>
    </row>
    <row r="4224" spans="3:6" x14ac:dyDescent="0.25">
      <c r="C4224"/>
      <c r="D4224"/>
      <c r="E4224"/>
      <c r="F4224"/>
    </row>
    <row r="4225" spans="3:6" x14ac:dyDescent="0.25">
      <c r="C4225"/>
      <c r="D4225"/>
      <c r="E4225"/>
      <c r="F4225"/>
    </row>
    <row r="4226" spans="3:6" x14ac:dyDescent="0.25">
      <c r="C4226"/>
      <c r="D4226"/>
      <c r="E4226"/>
      <c r="F4226"/>
    </row>
    <row r="4227" spans="3:6" x14ac:dyDescent="0.25">
      <c r="C4227"/>
      <c r="D4227"/>
      <c r="E4227"/>
      <c r="F4227"/>
    </row>
    <row r="4228" spans="3:6" x14ac:dyDescent="0.25">
      <c r="C4228"/>
      <c r="D4228"/>
      <c r="E4228"/>
      <c r="F4228"/>
    </row>
    <row r="4229" spans="3:6" x14ac:dyDescent="0.25">
      <c r="C4229"/>
      <c r="D4229"/>
      <c r="E4229"/>
      <c r="F4229"/>
    </row>
    <row r="4230" spans="3:6" x14ac:dyDescent="0.25">
      <c r="C4230"/>
      <c r="D4230"/>
      <c r="E4230"/>
      <c r="F4230"/>
    </row>
    <row r="4231" spans="3:6" x14ac:dyDescent="0.25">
      <c r="C4231"/>
      <c r="D4231"/>
      <c r="E4231"/>
      <c r="F4231"/>
    </row>
    <row r="4232" spans="3:6" x14ac:dyDescent="0.25">
      <c r="C4232"/>
      <c r="D4232"/>
      <c r="E4232"/>
      <c r="F4232"/>
    </row>
    <row r="4233" spans="3:6" x14ac:dyDescent="0.25">
      <c r="C4233"/>
      <c r="D4233"/>
      <c r="E4233"/>
      <c r="F4233"/>
    </row>
    <row r="4234" spans="3:6" x14ac:dyDescent="0.25">
      <c r="C4234"/>
      <c r="D4234"/>
      <c r="E4234"/>
      <c r="F4234"/>
    </row>
    <row r="4235" spans="3:6" x14ac:dyDescent="0.25">
      <c r="C4235"/>
      <c r="D4235"/>
      <c r="E4235"/>
      <c r="F4235"/>
    </row>
    <row r="4236" spans="3:6" x14ac:dyDescent="0.25">
      <c r="C4236"/>
      <c r="D4236"/>
      <c r="E4236"/>
      <c r="F4236"/>
    </row>
    <row r="4237" spans="3:6" x14ac:dyDescent="0.25">
      <c r="C4237"/>
      <c r="D4237"/>
      <c r="E4237"/>
      <c r="F4237"/>
    </row>
    <row r="4238" spans="3:6" x14ac:dyDescent="0.25">
      <c r="C4238"/>
      <c r="D4238"/>
      <c r="E4238"/>
      <c r="F4238"/>
    </row>
    <row r="4239" spans="3:6" x14ac:dyDescent="0.25">
      <c r="C4239"/>
      <c r="D4239"/>
      <c r="E4239"/>
      <c r="F4239"/>
    </row>
    <row r="4240" spans="3:6" x14ac:dyDescent="0.25">
      <c r="C4240"/>
      <c r="D4240"/>
      <c r="E4240"/>
      <c r="F4240"/>
    </row>
    <row r="4241" spans="3:6" x14ac:dyDescent="0.25">
      <c r="C4241"/>
      <c r="D4241"/>
      <c r="E4241"/>
      <c r="F4241"/>
    </row>
    <row r="4242" spans="3:6" x14ac:dyDescent="0.25">
      <c r="C4242"/>
      <c r="D4242"/>
      <c r="E4242"/>
      <c r="F4242"/>
    </row>
    <row r="4243" spans="3:6" x14ac:dyDescent="0.25">
      <c r="C4243"/>
      <c r="D4243"/>
      <c r="E4243"/>
      <c r="F4243"/>
    </row>
    <row r="4244" spans="3:6" x14ac:dyDescent="0.25">
      <c r="C4244"/>
      <c r="D4244"/>
      <c r="E4244"/>
      <c r="F4244"/>
    </row>
    <row r="4245" spans="3:6" x14ac:dyDescent="0.25">
      <c r="C4245"/>
      <c r="D4245"/>
      <c r="E4245"/>
      <c r="F4245"/>
    </row>
    <row r="4246" spans="3:6" x14ac:dyDescent="0.25">
      <c r="C4246"/>
      <c r="D4246"/>
      <c r="E4246"/>
      <c r="F4246"/>
    </row>
    <row r="4247" spans="3:6" x14ac:dyDescent="0.25">
      <c r="C4247"/>
      <c r="D4247"/>
      <c r="E4247"/>
      <c r="F4247"/>
    </row>
    <row r="4248" spans="3:6" x14ac:dyDescent="0.25">
      <c r="C4248"/>
      <c r="D4248"/>
      <c r="E4248"/>
      <c r="F4248"/>
    </row>
    <row r="4249" spans="3:6" x14ac:dyDescent="0.25">
      <c r="C4249"/>
      <c r="D4249"/>
      <c r="E4249"/>
      <c r="F4249"/>
    </row>
    <row r="4250" spans="3:6" x14ac:dyDescent="0.25">
      <c r="C4250"/>
      <c r="D4250"/>
      <c r="E4250"/>
      <c r="F4250"/>
    </row>
    <row r="4251" spans="3:6" x14ac:dyDescent="0.25">
      <c r="C4251"/>
      <c r="D4251"/>
      <c r="E4251"/>
      <c r="F4251"/>
    </row>
    <row r="4252" spans="3:6" x14ac:dyDescent="0.25">
      <c r="C4252"/>
      <c r="D4252"/>
      <c r="E4252"/>
      <c r="F4252"/>
    </row>
    <row r="4253" spans="3:6" x14ac:dyDescent="0.25">
      <c r="C4253"/>
      <c r="D4253"/>
      <c r="E4253"/>
      <c r="F4253"/>
    </row>
    <row r="4254" spans="3:6" x14ac:dyDescent="0.25">
      <c r="C4254"/>
      <c r="D4254"/>
      <c r="E4254"/>
      <c r="F4254"/>
    </row>
    <row r="4255" spans="3:6" x14ac:dyDescent="0.25">
      <c r="C4255"/>
      <c r="D4255"/>
      <c r="E4255"/>
      <c r="F4255"/>
    </row>
    <row r="4256" spans="3:6" x14ac:dyDescent="0.25">
      <c r="C4256"/>
      <c r="D4256"/>
      <c r="E4256"/>
      <c r="F4256"/>
    </row>
    <row r="4257" spans="3:6" x14ac:dyDescent="0.25">
      <c r="C4257"/>
      <c r="D4257"/>
      <c r="E4257"/>
      <c r="F4257"/>
    </row>
    <row r="4258" spans="3:6" x14ac:dyDescent="0.25">
      <c r="C4258"/>
      <c r="D4258"/>
      <c r="E4258"/>
      <c r="F4258"/>
    </row>
    <row r="4259" spans="3:6" x14ac:dyDescent="0.25">
      <c r="C4259"/>
      <c r="D4259"/>
      <c r="E4259"/>
      <c r="F4259"/>
    </row>
    <row r="4260" spans="3:6" x14ac:dyDescent="0.25">
      <c r="C4260"/>
      <c r="D4260"/>
      <c r="E4260"/>
      <c r="F4260"/>
    </row>
    <row r="4261" spans="3:6" x14ac:dyDescent="0.25">
      <c r="C4261"/>
      <c r="D4261"/>
      <c r="E4261"/>
      <c r="F4261"/>
    </row>
    <row r="4262" spans="3:6" x14ac:dyDescent="0.25">
      <c r="C4262"/>
      <c r="D4262"/>
      <c r="E4262"/>
      <c r="F4262"/>
    </row>
    <row r="4263" spans="3:6" x14ac:dyDescent="0.25">
      <c r="C4263"/>
      <c r="D4263"/>
      <c r="E4263"/>
      <c r="F4263"/>
    </row>
    <row r="4264" spans="3:6" x14ac:dyDescent="0.25">
      <c r="C4264"/>
      <c r="D4264"/>
      <c r="E4264"/>
      <c r="F4264"/>
    </row>
    <row r="4265" spans="3:6" x14ac:dyDescent="0.25">
      <c r="C4265"/>
      <c r="D4265"/>
      <c r="E4265"/>
      <c r="F4265"/>
    </row>
    <row r="4266" spans="3:6" x14ac:dyDescent="0.25">
      <c r="C4266"/>
      <c r="D4266"/>
      <c r="E4266"/>
      <c r="F4266"/>
    </row>
    <row r="4267" spans="3:6" x14ac:dyDescent="0.25">
      <c r="C4267"/>
      <c r="D4267"/>
      <c r="E4267"/>
      <c r="F4267"/>
    </row>
    <row r="4268" spans="3:6" x14ac:dyDescent="0.25">
      <c r="C4268"/>
      <c r="D4268"/>
      <c r="E4268"/>
      <c r="F4268"/>
    </row>
    <row r="4269" spans="3:6" x14ac:dyDescent="0.25">
      <c r="C4269"/>
      <c r="D4269"/>
      <c r="E4269"/>
      <c r="F4269"/>
    </row>
    <row r="4270" spans="3:6" x14ac:dyDescent="0.25">
      <c r="C4270"/>
      <c r="D4270"/>
      <c r="E4270"/>
      <c r="F4270"/>
    </row>
    <row r="4271" spans="3:6" x14ac:dyDescent="0.25">
      <c r="C4271"/>
      <c r="D4271"/>
      <c r="E4271"/>
      <c r="F4271"/>
    </row>
    <row r="4272" spans="3:6" x14ac:dyDescent="0.25">
      <c r="C4272"/>
      <c r="D4272"/>
      <c r="E4272"/>
      <c r="F4272"/>
    </row>
    <row r="4273" spans="3:6" x14ac:dyDescent="0.25">
      <c r="C4273"/>
      <c r="D4273"/>
      <c r="E4273"/>
      <c r="F4273"/>
    </row>
    <row r="4274" spans="3:6" x14ac:dyDescent="0.25">
      <c r="C4274"/>
      <c r="D4274"/>
      <c r="E4274"/>
      <c r="F4274"/>
    </row>
    <row r="4275" spans="3:6" x14ac:dyDescent="0.25">
      <c r="C4275"/>
      <c r="D4275"/>
      <c r="E4275"/>
      <c r="F4275"/>
    </row>
    <row r="4276" spans="3:6" x14ac:dyDescent="0.25">
      <c r="C4276"/>
      <c r="D4276"/>
      <c r="E4276"/>
      <c r="F4276"/>
    </row>
    <row r="4277" spans="3:6" x14ac:dyDescent="0.25">
      <c r="C4277"/>
      <c r="D4277"/>
      <c r="E4277"/>
      <c r="F4277"/>
    </row>
    <row r="4278" spans="3:6" x14ac:dyDescent="0.25">
      <c r="C4278"/>
      <c r="D4278"/>
      <c r="E4278"/>
      <c r="F4278"/>
    </row>
    <row r="4279" spans="3:6" x14ac:dyDescent="0.25">
      <c r="C4279"/>
      <c r="D4279"/>
      <c r="E4279"/>
      <c r="F4279"/>
    </row>
    <row r="4280" spans="3:6" x14ac:dyDescent="0.25">
      <c r="C4280"/>
      <c r="D4280"/>
      <c r="E4280"/>
      <c r="F4280"/>
    </row>
    <row r="4281" spans="3:6" x14ac:dyDescent="0.25">
      <c r="C4281"/>
      <c r="D4281"/>
      <c r="E4281"/>
      <c r="F4281"/>
    </row>
    <row r="4282" spans="3:6" x14ac:dyDescent="0.25">
      <c r="C4282"/>
      <c r="D4282"/>
      <c r="E4282"/>
      <c r="F4282"/>
    </row>
    <row r="4283" spans="3:6" x14ac:dyDescent="0.25">
      <c r="C4283"/>
      <c r="D4283"/>
      <c r="E4283"/>
      <c r="F4283"/>
    </row>
    <row r="4284" spans="3:6" x14ac:dyDescent="0.25">
      <c r="C4284"/>
      <c r="D4284"/>
      <c r="E4284"/>
      <c r="F4284"/>
    </row>
    <row r="4285" spans="3:6" x14ac:dyDescent="0.25">
      <c r="C4285"/>
      <c r="D4285"/>
      <c r="E4285"/>
      <c r="F4285"/>
    </row>
    <row r="4286" spans="3:6" x14ac:dyDescent="0.25">
      <c r="C4286"/>
      <c r="D4286"/>
      <c r="E4286"/>
      <c r="F4286"/>
    </row>
    <row r="4287" spans="3:6" x14ac:dyDescent="0.25">
      <c r="C4287"/>
      <c r="D4287"/>
      <c r="E4287"/>
      <c r="F4287"/>
    </row>
    <row r="4288" spans="3:6" x14ac:dyDescent="0.25">
      <c r="C4288"/>
      <c r="D4288"/>
      <c r="E4288"/>
      <c r="F4288"/>
    </row>
    <row r="4289" spans="3:6" x14ac:dyDescent="0.25">
      <c r="C4289"/>
      <c r="D4289"/>
      <c r="E4289"/>
      <c r="F4289"/>
    </row>
    <row r="4290" spans="3:6" x14ac:dyDescent="0.25">
      <c r="C4290"/>
      <c r="D4290"/>
      <c r="E4290"/>
      <c r="F4290"/>
    </row>
    <row r="4291" spans="3:6" x14ac:dyDescent="0.25">
      <c r="C4291"/>
      <c r="D4291"/>
      <c r="E4291"/>
      <c r="F4291"/>
    </row>
    <row r="4292" spans="3:6" x14ac:dyDescent="0.25">
      <c r="C4292"/>
      <c r="D4292"/>
      <c r="E4292"/>
      <c r="F4292"/>
    </row>
    <row r="4293" spans="3:6" x14ac:dyDescent="0.25">
      <c r="C4293"/>
      <c r="D4293"/>
      <c r="E4293"/>
      <c r="F4293"/>
    </row>
    <row r="4294" spans="3:6" x14ac:dyDescent="0.25">
      <c r="C4294"/>
      <c r="D4294"/>
      <c r="E4294"/>
      <c r="F4294"/>
    </row>
    <row r="4295" spans="3:6" x14ac:dyDescent="0.25">
      <c r="C4295"/>
      <c r="D4295"/>
      <c r="E4295"/>
      <c r="F4295"/>
    </row>
    <row r="4296" spans="3:6" x14ac:dyDescent="0.25">
      <c r="C4296"/>
      <c r="D4296"/>
      <c r="E4296"/>
      <c r="F4296"/>
    </row>
    <row r="4297" spans="3:6" x14ac:dyDescent="0.25">
      <c r="C4297"/>
      <c r="D4297"/>
      <c r="E4297"/>
      <c r="F4297"/>
    </row>
    <row r="4298" spans="3:6" x14ac:dyDescent="0.25">
      <c r="C4298"/>
      <c r="D4298"/>
      <c r="E4298"/>
      <c r="F4298"/>
    </row>
    <row r="4299" spans="3:6" x14ac:dyDescent="0.25">
      <c r="C4299"/>
      <c r="D4299"/>
      <c r="E4299"/>
      <c r="F4299"/>
    </row>
    <row r="4300" spans="3:6" x14ac:dyDescent="0.25">
      <c r="C4300"/>
      <c r="D4300"/>
      <c r="E4300"/>
      <c r="F4300"/>
    </row>
    <row r="4301" spans="3:6" x14ac:dyDescent="0.25">
      <c r="C4301"/>
      <c r="D4301"/>
      <c r="E4301"/>
      <c r="F4301"/>
    </row>
    <row r="4302" spans="3:6" x14ac:dyDescent="0.25">
      <c r="C4302"/>
      <c r="D4302"/>
      <c r="E4302"/>
      <c r="F4302"/>
    </row>
    <row r="4303" spans="3:6" x14ac:dyDescent="0.25">
      <c r="C4303"/>
      <c r="D4303"/>
      <c r="E4303"/>
      <c r="F4303"/>
    </row>
    <row r="4304" spans="3:6" x14ac:dyDescent="0.25">
      <c r="C4304"/>
      <c r="D4304"/>
      <c r="E4304"/>
      <c r="F4304"/>
    </row>
    <row r="4305" spans="3:6" x14ac:dyDescent="0.25">
      <c r="C4305"/>
      <c r="D4305"/>
      <c r="E4305"/>
      <c r="F4305"/>
    </row>
    <row r="4306" spans="3:6" x14ac:dyDescent="0.25">
      <c r="C4306"/>
      <c r="D4306"/>
      <c r="E4306"/>
      <c r="F4306"/>
    </row>
    <row r="4307" spans="3:6" x14ac:dyDescent="0.25">
      <c r="C4307"/>
      <c r="D4307"/>
      <c r="E4307"/>
      <c r="F4307"/>
    </row>
    <row r="4308" spans="3:6" x14ac:dyDescent="0.25">
      <c r="C4308"/>
      <c r="D4308"/>
      <c r="E4308"/>
      <c r="F4308"/>
    </row>
    <row r="4309" spans="3:6" x14ac:dyDescent="0.25">
      <c r="C4309"/>
      <c r="D4309"/>
      <c r="E4309"/>
      <c r="F4309"/>
    </row>
    <row r="4310" spans="3:6" x14ac:dyDescent="0.25">
      <c r="C4310"/>
      <c r="D4310"/>
      <c r="E4310"/>
      <c r="F4310"/>
    </row>
    <row r="4311" spans="3:6" x14ac:dyDescent="0.25">
      <c r="C4311"/>
      <c r="D4311"/>
      <c r="E4311"/>
      <c r="F4311"/>
    </row>
    <row r="4312" spans="3:6" x14ac:dyDescent="0.25">
      <c r="C4312"/>
      <c r="D4312"/>
      <c r="E4312"/>
      <c r="F4312"/>
    </row>
    <row r="4313" spans="3:6" x14ac:dyDescent="0.25">
      <c r="C4313"/>
      <c r="D4313"/>
      <c r="E4313"/>
      <c r="F4313"/>
    </row>
    <row r="4314" spans="3:6" x14ac:dyDescent="0.25">
      <c r="C4314"/>
      <c r="D4314"/>
      <c r="E4314"/>
      <c r="F4314"/>
    </row>
    <row r="4315" spans="3:6" x14ac:dyDescent="0.25">
      <c r="C4315"/>
      <c r="D4315"/>
      <c r="E4315"/>
      <c r="F4315"/>
    </row>
    <row r="4316" spans="3:6" x14ac:dyDescent="0.25">
      <c r="C4316"/>
      <c r="D4316"/>
      <c r="E4316"/>
      <c r="F4316"/>
    </row>
    <row r="4317" spans="3:6" x14ac:dyDescent="0.25">
      <c r="C4317"/>
      <c r="D4317"/>
      <c r="E4317"/>
      <c r="F4317"/>
    </row>
    <row r="4318" spans="3:6" x14ac:dyDescent="0.25">
      <c r="C4318"/>
      <c r="D4318"/>
      <c r="E4318"/>
      <c r="F4318"/>
    </row>
    <row r="4319" spans="3:6" x14ac:dyDescent="0.25">
      <c r="C4319"/>
      <c r="D4319"/>
      <c r="E4319"/>
      <c r="F4319"/>
    </row>
    <row r="4320" spans="3:6" x14ac:dyDescent="0.25">
      <c r="C4320"/>
      <c r="D4320"/>
      <c r="E4320"/>
      <c r="F4320"/>
    </row>
    <row r="4321" spans="3:6" x14ac:dyDescent="0.25">
      <c r="C4321"/>
      <c r="D4321"/>
      <c r="E4321"/>
      <c r="F4321"/>
    </row>
    <row r="4322" spans="3:6" x14ac:dyDescent="0.25">
      <c r="C4322"/>
      <c r="D4322"/>
      <c r="E4322"/>
      <c r="F4322"/>
    </row>
    <row r="4323" spans="3:6" x14ac:dyDescent="0.25">
      <c r="C4323"/>
      <c r="D4323"/>
      <c r="E4323"/>
      <c r="F4323"/>
    </row>
    <row r="4324" spans="3:6" x14ac:dyDescent="0.25">
      <c r="C4324"/>
      <c r="D4324"/>
      <c r="E4324"/>
      <c r="F4324"/>
    </row>
    <row r="4325" spans="3:6" x14ac:dyDescent="0.25">
      <c r="C4325"/>
      <c r="D4325"/>
      <c r="E4325"/>
      <c r="F4325"/>
    </row>
    <row r="4326" spans="3:6" x14ac:dyDescent="0.25">
      <c r="C4326"/>
      <c r="D4326"/>
      <c r="E4326"/>
      <c r="F4326"/>
    </row>
    <row r="4327" spans="3:6" x14ac:dyDescent="0.25">
      <c r="C4327"/>
      <c r="D4327"/>
      <c r="E4327"/>
      <c r="F4327"/>
    </row>
    <row r="4328" spans="3:6" x14ac:dyDescent="0.25">
      <c r="C4328"/>
      <c r="D4328"/>
      <c r="E4328"/>
      <c r="F4328"/>
    </row>
    <row r="4329" spans="3:6" x14ac:dyDescent="0.25">
      <c r="C4329"/>
      <c r="D4329"/>
      <c r="E4329"/>
      <c r="F4329"/>
    </row>
    <row r="4330" spans="3:6" x14ac:dyDescent="0.25">
      <c r="C4330"/>
      <c r="D4330"/>
      <c r="E4330"/>
      <c r="F4330"/>
    </row>
    <row r="4331" spans="3:6" x14ac:dyDescent="0.25">
      <c r="C4331"/>
      <c r="D4331"/>
      <c r="E4331"/>
      <c r="F4331"/>
    </row>
    <row r="4332" spans="3:6" x14ac:dyDescent="0.25">
      <c r="C4332"/>
      <c r="D4332"/>
      <c r="E4332"/>
      <c r="F4332"/>
    </row>
    <row r="4333" spans="3:6" x14ac:dyDescent="0.25">
      <c r="C4333"/>
      <c r="D4333"/>
      <c r="E4333"/>
      <c r="F4333"/>
    </row>
    <row r="4334" spans="3:6" x14ac:dyDescent="0.25">
      <c r="C4334"/>
      <c r="D4334"/>
      <c r="E4334"/>
      <c r="F4334"/>
    </row>
    <row r="4335" spans="3:6" x14ac:dyDescent="0.25">
      <c r="C4335"/>
      <c r="D4335"/>
      <c r="E4335"/>
      <c r="F4335"/>
    </row>
    <row r="4336" spans="3:6" x14ac:dyDescent="0.25">
      <c r="C4336"/>
      <c r="D4336"/>
      <c r="E4336"/>
      <c r="F4336"/>
    </row>
    <row r="4337" spans="3:6" x14ac:dyDescent="0.25">
      <c r="C4337"/>
      <c r="D4337"/>
      <c r="E4337"/>
      <c r="F4337"/>
    </row>
    <row r="4338" spans="3:6" x14ac:dyDescent="0.25">
      <c r="C4338"/>
      <c r="D4338"/>
      <c r="E4338"/>
      <c r="F4338"/>
    </row>
    <row r="4339" spans="3:6" x14ac:dyDescent="0.25">
      <c r="C4339"/>
      <c r="D4339"/>
      <c r="E4339"/>
      <c r="F4339"/>
    </row>
    <row r="4340" spans="3:6" x14ac:dyDescent="0.25">
      <c r="C4340"/>
      <c r="D4340"/>
      <c r="E4340"/>
      <c r="F4340"/>
    </row>
    <row r="4341" spans="3:6" x14ac:dyDescent="0.25">
      <c r="C4341"/>
      <c r="D4341"/>
      <c r="E4341"/>
      <c r="F4341"/>
    </row>
    <row r="4342" spans="3:6" x14ac:dyDescent="0.25">
      <c r="C4342"/>
      <c r="D4342"/>
      <c r="E4342"/>
      <c r="F4342"/>
    </row>
    <row r="4343" spans="3:6" x14ac:dyDescent="0.25">
      <c r="C4343"/>
      <c r="D4343"/>
      <c r="E4343"/>
      <c r="F4343"/>
    </row>
    <row r="4344" spans="3:6" x14ac:dyDescent="0.25">
      <c r="C4344"/>
      <c r="D4344"/>
      <c r="E4344"/>
      <c r="F4344"/>
    </row>
    <row r="4345" spans="3:6" x14ac:dyDescent="0.25">
      <c r="C4345"/>
      <c r="D4345"/>
      <c r="E4345"/>
      <c r="F4345"/>
    </row>
    <row r="4346" spans="3:6" x14ac:dyDescent="0.25">
      <c r="C4346"/>
      <c r="D4346"/>
      <c r="E4346"/>
      <c r="F4346"/>
    </row>
    <row r="4347" spans="3:6" x14ac:dyDescent="0.25">
      <c r="C4347"/>
      <c r="D4347"/>
      <c r="E4347"/>
      <c r="F4347"/>
    </row>
    <row r="4348" spans="3:6" x14ac:dyDescent="0.25">
      <c r="C4348"/>
      <c r="D4348"/>
      <c r="E4348"/>
      <c r="F4348"/>
    </row>
    <row r="4349" spans="3:6" x14ac:dyDescent="0.25">
      <c r="C4349"/>
      <c r="D4349"/>
      <c r="E4349"/>
      <c r="F4349"/>
    </row>
    <row r="4350" spans="3:6" x14ac:dyDescent="0.25">
      <c r="C4350"/>
      <c r="D4350"/>
      <c r="E4350"/>
      <c r="F4350"/>
    </row>
    <row r="4351" spans="3:6" x14ac:dyDescent="0.25">
      <c r="C4351"/>
      <c r="D4351"/>
      <c r="E4351"/>
      <c r="F4351"/>
    </row>
    <row r="4352" spans="3:6" x14ac:dyDescent="0.25">
      <c r="C4352"/>
      <c r="D4352"/>
      <c r="E4352"/>
      <c r="F4352"/>
    </row>
    <row r="4353" spans="3:6" x14ac:dyDescent="0.25">
      <c r="C4353"/>
      <c r="D4353"/>
      <c r="E4353"/>
      <c r="F4353"/>
    </row>
    <row r="4354" spans="3:6" x14ac:dyDescent="0.25">
      <c r="C4354"/>
      <c r="D4354"/>
      <c r="E4354"/>
      <c r="F4354"/>
    </row>
    <row r="4355" spans="3:6" x14ac:dyDescent="0.25">
      <c r="C4355"/>
      <c r="D4355"/>
      <c r="E4355"/>
      <c r="F4355"/>
    </row>
    <row r="4356" spans="3:6" x14ac:dyDescent="0.25">
      <c r="C4356"/>
      <c r="D4356"/>
      <c r="E4356"/>
      <c r="F4356"/>
    </row>
    <row r="4357" spans="3:6" x14ac:dyDescent="0.25">
      <c r="C4357"/>
      <c r="D4357"/>
      <c r="E4357"/>
      <c r="F4357"/>
    </row>
    <row r="4358" spans="3:6" x14ac:dyDescent="0.25">
      <c r="C4358"/>
      <c r="D4358"/>
      <c r="E4358"/>
      <c r="F4358"/>
    </row>
    <row r="4359" spans="3:6" x14ac:dyDescent="0.25">
      <c r="C4359"/>
      <c r="D4359"/>
      <c r="E4359"/>
      <c r="F4359"/>
    </row>
    <row r="4360" spans="3:6" x14ac:dyDescent="0.25">
      <c r="C4360"/>
      <c r="D4360"/>
      <c r="E4360"/>
      <c r="F4360"/>
    </row>
    <row r="4361" spans="3:6" x14ac:dyDescent="0.25">
      <c r="C4361"/>
      <c r="D4361"/>
      <c r="E4361"/>
      <c r="F4361"/>
    </row>
    <row r="4362" spans="3:6" x14ac:dyDescent="0.25">
      <c r="C4362"/>
      <c r="D4362"/>
      <c r="E4362"/>
      <c r="F4362"/>
    </row>
    <row r="4363" spans="3:6" x14ac:dyDescent="0.25">
      <c r="C4363"/>
      <c r="D4363"/>
      <c r="E4363"/>
      <c r="F4363"/>
    </row>
    <row r="4364" spans="3:6" x14ac:dyDescent="0.25">
      <c r="C4364"/>
      <c r="D4364"/>
      <c r="E4364"/>
      <c r="F4364"/>
    </row>
    <row r="4365" spans="3:6" x14ac:dyDescent="0.25">
      <c r="C4365"/>
      <c r="D4365"/>
      <c r="E4365"/>
      <c r="F4365"/>
    </row>
    <row r="4366" spans="3:6" x14ac:dyDescent="0.25">
      <c r="C4366"/>
      <c r="D4366"/>
      <c r="E4366"/>
      <c r="F4366"/>
    </row>
    <row r="4367" spans="3:6" x14ac:dyDescent="0.25">
      <c r="C4367"/>
      <c r="D4367"/>
      <c r="E4367"/>
      <c r="F4367"/>
    </row>
    <row r="4368" spans="3:6" x14ac:dyDescent="0.25">
      <c r="C4368"/>
      <c r="D4368"/>
      <c r="E4368"/>
      <c r="F4368"/>
    </row>
    <row r="4369" spans="3:6" x14ac:dyDescent="0.25">
      <c r="C4369"/>
      <c r="D4369"/>
      <c r="E4369"/>
      <c r="F4369"/>
    </row>
    <row r="4370" spans="3:6" x14ac:dyDescent="0.25">
      <c r="C4370"/>
      <c r="D4370"/>
      <c r="E4370"/>
      <c r="F4370"/>
    </row>
    <row r="4371" spans="3:6" x14ac:dyDescent="0.25">
      <c r="C4371"/>
      <c r="D4371"/>
      <c r="E4371"/>
      <c r="F4371"/>
    </row>
    <row r="4372" spans="3:6" x14ac:dyDescent="0.25">
      <c r="C4372"/>
      <c r="D4372"/>
      <c r="E4372"/>
      <c r="F4372"/>
    </row>
    <row r="4373" spans="3:6" x14ac:dyDescent="0.25">
      <c r="C4373"/>
      <c r="D4373"/>
      <c r="E4373"/>
      <c r="F4373"/>
    </row>
    <row r="4374" spans="3:6" x14ac:dyDescent="0.25">
      <c r="C4374"/>
      <c r="D4374"/>
      <c r="E4374"/>
      <c r="F4374"/>
    </row>
    <row r="4375" spans="3:6" x14ac:dyDescent="0.25">
      <c r="C4375"/>
      <c r="D4375"/>
      <c r="E4375"/>
      <c r="F4375"/>
    </row>
    <row r="4376" spans="3:6" x14ac:dyDescent="0.25">
      <c r="C4376"/>
      <c r="D4376"/>
      <c r="E4376"/>
      <c r="F4376"/>
    </row>
    <row r="4377" spans="3:6" x14ac:dyDescent="0.25">
      <c r="C4377"/>
      <c r="D4377"/>
      <c r="E4377"/>
      <c r="F4377"/>
    </row>
    <row r="4378" spans="3:6" x14ac:dyDescent="0.25">
      <c r="C4378"/>
      <c r="D4378"/>
      <c r="E4378"/>
      <c r="F4378"/>
    </row>
    <row r="4379" spans="3:6" x14ac:dyDescent="0.25">
      <c r="C4379"/>
      <c r="D4379"/>
      <c r="E4379"/>
      <c r="F4379"/>
    </row>
    <row r="4380" spans="3:6" x14ac:dyDescent="0.25">
      <c r="C4380"/>
      <c r="D4380"/>
      <c r="E4380"/>
      <c r="F4380"/>
    </row>
    <row r="4381" spans="3:6" x14ac:dyDescent="0.25">
      <c r="C4381"/>
      <c r="D4381"/>
      <c r="E4381"/>
      <c r="F4381"/>
    </row>
    <row r="4382" spans="3:6" x14ac:dyDescent="0.25">
      <c r="C4382"/>
      <c r="D4382"/>
      <c r="E4382"/>
      <c r="F4382"/>
    </row>
    <row r="4383" spans="3:6" x14ac:dyDescent="0.25">
      <c r="C4383"/>
      <c r="D4383"/>
      <c r="E4383"/>
      <c r="F4383"/>
    </row>
    <row r="4384" spans="3:6" x14ac:dyDescent="0.25">
      <c r="C4384"/>
      <c r="D4384"/>
      <c r="E4384"/>
      <c r="F4384"/>
    </row>
    <row r="4385" spans="3:6" x14ac:dyDescent="0.25">
      <c r="C4385"/>
      <c r="D4385"/>
      <c r="E4385"/>
      <c r="F4385"/>
    </row>
    <row r="4386" spans="3:6" x14ac:dyDescent="0.25">
      <c r="C4386"/>
      <c r="D4386"/>
      <c r="E4386"/>
      <c r="F4386"/>
    </row>
    <row r="4387" spans="3:6" x14ac:dyDescent="0.25">
      <c r="C4387"/>
      <c r="D4387"/>
      <c r="E4387"/>
      <c r="F4387"/>
    </row>
    <row r="4388" spans="3:6" x14ac:dyDescent="0.25">
      <c r="C4388"/>
      <c r="D4388"/>
      <c r="E4388"/>
      <c r="F4388"/>
    </row>
    <row r="4389" spans="3:6" x14ac:dyDescent="0.25">
      <c r="C4389"/>
      <c r="D4389"/>
      <c r="E4389"/>
      <c r="F4389"/>
    </row>
    <row r="4390" spans="3:6" x14ac:dyDescent="0.25">
      <c r="C4390"/>
      <c r="D4390"/>
      <c r="E4390"/>
      <c r="F4390"/>
    </row>
    <row r="4391" spans="3:6" x14ac:dyDescent="0.25">
      <c r="C4391"/>
      <c r="D4391"/>
      <c r="E4391"/>
      <c r="F4391"/>
    </row>
    <row r="4392" spans="3:6" x14ac:dyDescent="0.25">
      <c r="C4392"/>
      <c r="D4392"/>
      <c r="E4392"/>
      <c r="F4392"/>
    </row>
    <row r="4393" spans="3:6" x14ac:dyDescent="0.25">
      <c r="C4393"/>
      <c r="D4393"/>
      <c r="E4393"/>
      <c r="F4393"/>
    </row>
    <row r="4394" spans="3:6" x14ac:dyDescent="0.25">
      <c r="C4394"/>
      <c r="D4394"/>
      <c r="E4394"/>
      <c r="F4394"/>
    </row>
    <row r="4395" spans="3:6" x14ac:dyDescent="0.25">
      <c r="C4395"/>
      <c r="D4395"/>
      <c r="E4395"/>
      <c r="F4395"/>
    </row>
    <row r="4396" spans="3:6" x14ac:dyDescent="0.25">
      <c r="C4396"/>
      <c r="D4396"/>
      <c r="E4396"/>
      <c r="F4396"/>
    </row>
    <row r="4397" spans="3:6" x14ac:dyDescent="0.25">
      <c r="C4397"/>
      <c r="D4397"/>
      <c r="E4397"/>
      <c r="F4397"/>
    </row>
    <row r="4398" spans="3:6" x14ac:dyDescent="0.25">
      <c r="C4398"/>
      <c r="D4398"/>
      <c r="E4398"/>
      <c r="F4398"/>
    </row>
    <row r="4399" spans="3:6" x14ac:dyDescent="0.25">
      <c r="C4399"/>
      <c r="D4399"/>
      <c r="E4399"/>
      <c r="F4399"/>
    </row>
    <row r="4400" spans="3:6" x14ac:dyDescent="0.25">
      <c r="C4400"/>
      <c r="D4400"/>
      <c r="E4400"/>
      <c r="F4400"/>
    </row>
    <row r="4401" spans="3:6" x14ac:dyDescent="0.25">
      <c r="C4401"/>
      <c r="D4401"/>
      <c r="E4401"/>
      <c r="F4401"/>
    </row>
    <row r="4402" spans="3:6" x14ac:dyDescent="0.25">
      <c r="C4402"/>
      <c r="D4402"/>
      <c r="E4402"/>
      <c r="F4402"/>
    </row>
    <row r="4403" spans="3:6" x14ac:dyDescent="0.25">
      <c r="C4403"/>
      <c r="D4403"/>
      <c r="E4403"/>
      <c r="F4403"/>
    </row>
    <row r="4404" spans="3:6" x14ac:dyDescent="0.25">
      <c r="C4404"/>
      <c r="D4404"/>
      <c r="E4404"/>
      <c r="F4404"/>
    </row>
    <row r="4405" spans="3:6" x14ac:dyDescent="0.25">
      <c r="C4405"/>
      <c r="D4405"/>
      <c r="E4405"/>
      <c r="F4405"/>
    </row>
    <row r="4406" spans="3:6" x14ac:dyDescent="0.25">
      <c r="C4406"/>
      <c r="D4406"/>
      <c r="E4406"/>
      <c r="F4406"/>
    </row>
    <row r="4407" spans="3:6" x14ac:dyDescent="0.25">
      <c r="C4407"/>
      <c r="D4407"/>
      <c r="E4407"/>
      <c r="F4407"/>
    </row>
    <row r="4408" spans="3:6" x14ac:dyDescent="0.25">
      <c r="C4408"/>
      <c r="D4408"/>
      <c r="E4408"/>
      <c r="F4408"/>
    </row>
    <row r="4409" spans="3:6" x14ac:dyDescent="0.25">
      <c r="C4409"/>
      <c r="D4409"/>
      <c r="E4409"/>
      <c r="F4409"/>
    </row>
    <row r="4410" spans="3:6" x14ac:dyDescent="0.25">
      <c r="C4410"/>
      <c r="D4410"/>
      <c r="E4410"/>
      <c r="F4410"/>
    </row>
    <row r="4411" spans="3:6" x14ac:dyDescent="0.25">
      <c r="C4411"/>
      <c r="D4411"/>
      <c r="E4411"/>
      <c r="F4411"/>
    </row>
    <row r="4412" spans="3:6" x14ac:dyDescent="0.25">
      <c r="C4412"/>
      <c r="D4412"/>
      <c r="E4412"/>
      <c r="F4412"/>
    </row>
    <row r="4413" spans="3:6" x14ac:dyDescent="0.25">
      <c r="C4413"/>
      <c r="D4413"/>
      <c r="E4413"/>
      <c r="F4413"/>
    </row>
    <row r="4414" spans="3:6" x14ac:dyDescent="0.25">
      <c r="C4414"/>
      <c r="D4414"/>
      <c r="E4414"/>
      <c r="F4414"/>
    </row>
    <row r="4415" spans="3:6" x14ac:dyDescent="0.25">
      <c r="C4415"/>
      <c r="D4415"/>
      <c r="E4415"/>
      <c r="F4415"/>
    </row>
    <row r="4416" spans="3:6" x14ac:dyDescent="0.25">
      <c r="C4416"/>
      <c r="D4416"/>
      <c r="E4416"/>
      <c r="F4416"/>
    </row>
    <row r="4417" spans="3:6" x14ac:dyDescent="0.25">
      <c r="C4417"/>
      <c r="D4417"/>
      <c r="E4417"/>
      <c r="F4417"/>
    </row>
    <row r="4418" spans="3:6" x14ac:dyDescent="0.25">
      <c r="C4418"/>
      <c r="D4418"/>
      <c r="E4418"/>
      <c r="F4418"/>
    </row>
    <row r="4419" spans="3:6" x14ac:dyDescent="0.25">
      <c r="C4419"/>
      <c r="D4419"/>
      <c r="E4419"/>
      <c r="F4419"/>
    </row>
    <row r="4420" spans="3:6" x14ac:dyDescent="0.25">
      <c r="C4420"/>
      <c r="D4420"/>
      <c r="E4420"/>
      <c r="F4420"/>
    </row>
    <row r="4421" spans="3:6" x14ac:dyDescent="0.25">
      <c r="C4421"/>
      <c r="D4421"/>
      <c r="E4421"/>
      <c r="F4421"/>
    </row>
    <row r="4422" spans="3:6" x14ac:dyDescent="0.25">
      <c r="C4422"/>
      <c r="D4422"/>
      <c r="E4422"/>
      <c r="F4422"/>
    </row>
    <row r="4423" spans="3:6" x14ac:dyDescent="0.25">
      <c r="C4423"/>
      <c r="D4423"/>
      <c r="E4423"/>
      <c r="F4423"/>
    </row>
    <row r="4424" spans="3:6" x14ac:dyDescent="0.25">
      <c r="C4424"/>
      <c r="D4424"/>
      <c r="E4424"/>
      <c r="F4424"/>
    </row>
    <row r="4425" spans="3:6" x14ac:dyDescent="0.25">
      <c r="C4425"/>
      <c r="D4425"/>
      <c r="E4425"/>
      <c r="F4425"/>
    </row>
    <row r="4426" spans="3:6" x14ac:dyDescent="0.25">
      <c r="C4426"/>
      <c r="D4426"/>
      <c r="E4426"/>
      <c r="F4426"/>
    </row>
    <row r="4427" spans="3:6" x14ac:dyDescent="0.25">
      <c r="C4427"/>
      <c r="D4427"/>
      <c r="E4427"/>
      <c r="F4427"/>
    </row>
    <row r="4428" spans="3:6" x14ac:dyDescent="0.25">
      <c r="C4428"/>
      <c r="D4428"/>
      <c r="E4428"/>
      <c r="F4428"/>
    </row>
    <row r="4429" spans="3:6" x14ac:dyDescent="0.25">
      <c r="C4429"/>
      <c r="D4429"/>
      <c r="E4429"/>
      <c r="F4429"/>
    </row>
    <row r="4430" spans="3:6" x14ac:dyDescent="0.25">
      <c r="C4430"/>
      <c r="D4430"/>
      <c r="E4430"/>
      <c r="F4430"/>
    </row>
    <row r="4431" spans="3:6" x14ac:dyDescent="0.25">
      <c r="C4431"/>
      <c r="D4431"/>
      <c r="E4431"/>
      <c r="F4431"/>
    </row>
    <row r="4432" spans="3:6" x14ac:dyDescent="0.25">
      <c r="C4432"/>
      <c r="D4432"/>
      <c r="E4432"/>
      <c r="F4432"/>
    </row>
    <row r="4433" spans="3:6" x14ac:dyDescent="0.25">
      <c r="C4433"/>
      <c r="D4433"/>
      <c r="E4433"/>
      <c r="F4433"/>
    </row>
    <row r="4434" spans="3:6" x14ac:dyDescent="0.25">
      <c r="C4434"/>
      <c r="D4434"/>
      <c r="E4434"/>
      <c r="F4434"/>
    </row>
    <row r="4435" spans="3:6" x14ac:dyDescent="0.25">
      <c r="C4435"/>
      <c r="D4435"/>
      <c r="E4435"/>
      <c r="F4435"/>
    </row>
    <row r="4436" spans="3:6" x14ac:dyDescent="0.25">
      <c r="C4436"/>
      <c r="D4436"/>
      <c r="E4436"/>
      <c r="F4436"/>
    </row>
    <row r="4437" spans="3:6" x14ac:dyDescent="0.25">
      <c r="C4437"/>
      <c r="D4437"/>
      <c r="E4437"/>
      <c r="F4437"/>
    </row>
    <row r="4438" spans="3:6" x14ac:dyDescent="0.25">
      <c r="C4438"/>
      <c r="D4438"/>
      <c r="E4438"/>
      <c r="F4438"/>
    </row>
    <row r="4439" spans="3:6" x14ac:dyDescent="0.25">
      <c r="C4439"/>
      <c r="D4439"/>
      <c r="E4439"/>
      <c r="F4439"/>
    </row>
    <row r="4440" spans="3:6" x14ac:dyDescent="0.25">
      <c r="C4440"/>
      <c r="D4440"/>
      <c r="E4440"/>
      <c r="F4440"/>
    </row>
    <row r="4441" spans="3:6" x14ac:dyDescent="0.25">
      <c r="C4441"/>
      <c r="D4441"/>
      <c r="E4441"/>
      <c r="F4441"/>
    </row>
    <row r="4442" spans="3:6" x14ac:dyDescent="0.25">
      <c r="C4442"/>
      <c r="D4442"/>
      <c r="E4442"/>
      <c r="F4442"/>
    </row>
    <row r="4443" spans="3:6" x14ac:dyDescent="0.25">
      <c r="C4443"/>
      <c r="D4443"/>
      <c r="E4443"/>
      <c r="F4443"/>
    </row>
    <row r="4444" spans="3:6" x14ac:dyDescent="0.25">
      <c r="C4444"/>
      <c r="D4444"/>
      <c r="E4444"/>
      <c r="F4444"/>
    </row>
    <row r="4445" spans="3:6" x14ac:dyDescent="0.25">
      <c r="C4445"/>
      <c r="D4445"/>
      <c r="E4445"/>
      <c r="F4445"/>
    </row>
    <row r="4446" spans="3:6" x14ac:dyDescent="0.25">
      <c r="C4446"/>
      <c r="D4446"/>
      <c r="E4446"/>
      <c r="F4446"/>
    </row>
    <row r="4447" spans="3:6" x14ac:dyDescent="0.25">
      <c r="C4447"/>
      <c r="D4447"/>
      <c r="E4447"/>
      <c r="F4447"/>
    </row>
    <row r="4448" spans="3:6" x14ac:dyDescent="0.25">
      <c r="C4448"/>
      <c r="D4448"/>
      <c r="E4448"/>
      <c r="F4448"/>
    </row>
    <row r="4449" spans="3:6" x14ac:dyDescent="0.25">
      <c r="C4449"/>
      <c r="D4449"/>
      <c r="E4449"/>
      <c r="F4449"/>
    </row>
    <row r="4450" spans="3:6" x14ac:dyDescent="0.25">
      <c r="C4450"/>
      <c r="D4450"/>
      <c r="E4450"/>
      <c r="F4450"/>
    </row>
    <row r="4451" spans="3:6" x14ac:dyDescent="0.25">
      <c r="C4451"/>
      <c r="D4451"/>
      <c r="E4451"/>
      <c r="F4451"/>
    </row>
    <row r="4452" spans="3:6" x14ac:dyDescent="0.25">
      <c r="C4452"/>
      <c r="D4452"/>
      <c r="E4452"/>
      <c r="F4452"/>
    </row>
    <row r="4453" spans="3:6" x14ac:dyDescent="0.25">
      <c r="C4453"/>
      <c r="D4453"/>
      <c r="E4453"/>
      <c r="F4453"/>
    </row>
    <row r="4454" spans="3:6" x14ac:dyDescent="0.25">
      <c r="C4454"/>
      <c r="D4454"/>
      <c r="E4454"/>
      <c r="F4454"/>
    </row>
    <row r="4455" spans="3:6" x14ac:dyDescent="0.25">
      <c r="C4455"/>
      <c r="D4455"/>
      <c r="E4455"/>
      <c r="F4455"/>
    </row>
    <row r="4456" spans="3:6" x14ac:dyDescent="0.25">
      <c r="C4456"/>
      <c r="D4456"/>
      <c r="E4456"/>
      <c r="F4456"/>
    </row>
    <row r="4457" spans="3:6" x14ac:dyDescent="0.25">
      <c r="C4457"/>
      <c r="D4457"/>
      <c r="E4457"/>
      <c r="F4457"/>
    </row>
    <row r="4458" spans="3:6" x14ac:dyDescent="0.25">
      <c r="C4458"/>
      <c r="D4458"/>
      <c r="E4458"/>
      <c r="F4458"/>
    </row>
    <row r="4459" spans="3:6" x14ac:dyDescent="0.25">
      <c r="C4459"/>
      <c r="D4459"/>
      <c r="E4459"/>
      <c r="F4459"/>
    </row>
    <row r="4460" spans="3:6" x14ac:dyDescent="0.25">
      <c r="C4460"/>
      <c r="D4460"/>
      <c r="E4460"/>
      <c r="F4460"/>
    </row>
    <row r="4461" spans="3:6" x14ac:dyDescent="0.25">
      <c r="C4461"/>
      <c r="D4461"/>
      <c r="E4461"/>
      <c r="F4461"/>
    </row>
    <row r="4462" spans="3:6" x14ac:dyDescent="0.25">
      <c r="C4462"/>
      <c r="D4462"/>
      <c r="E4462"/>
      <c r="F4462"/>
    </row>
    <row r="4463" spans="3:6" x14ac:dyDescent="0.25">
      <c r="C4463"/>
      <c r="D4463"/>
      <c r="E4463"/>
      <c r="F4463"/>
    </row>
    <row r="4464" spans="3:6" x14ac:dyDescent="0.25">
      <c r="C4464"/>
      <c r="D4464"/>
      <c r="E4464"/>
      <c r="F4464"/>
    </row>
    <row r="4465" spans="3:6" x14ac:dyDescent="0.25">
      <c r="C4465"/>
      <c r="D4465"/>
      <c r="E4465"/>
      <c r="F4465"/>
    </row>
    <row r="4466" spans="3:6" x14ac:dyDescent="0.25">
      <c r="C4466"/>
      <c r="D4466"/>
      <c r="E4466"/>
      <c r="F4466"/>
    </row>
    <row r="4467" spans="3:6" x14ac:dyDescent="0.25">
      <c r="C4467"/>
      <c r="D4467"/>
      <c r="E4467"/>
      <c r="F4467"/>
    </row>
    <row r="4468" spans="3:6" x14ac:dyDescent="0.25">
      <c r="C4468"/>
      <c r="D4468"/>
      <c r="E4468"/>
      <c r="F4468"/>
    </row>
    <row r="4469" spans="3:6" x14ac:dyDescent="0.25">
      <c r="C4469"/>
      <c r="D4469"/>
      <c r="E4469"/>
      <c r="F4469"/>
    </row>
    <row r="4470" spans="3:6" x14ac:dyDescent="0.25">
      <c r="C4470"/>
      <c r="D4470"/>
      <c r="E4470"/>
      <c r="F4470"/>
    </row>
    <row r="4471" spans="3:6" x14ac:dyDescent="0.25">
      <c r="C4471"/>
      <c r="D4471"/>
      <c r="E4471"/>
      <c r="F4471"/>
    </row>
    <row r="4472" spans="3:6" x14ac:dyDescent="0.25">
      <c r="C4472"/>
      <c r="D4472"/>
      <c r="E4472"/>
      <c r="F4472"/>
    </row>
    <row r="4473" spans="3:6" x14ac:dyDescent="0.25">
      <c r="C4473"/>
      <c r="D4473"/>
      <c r="E4473"/>
      <c r="F4473"/>
    </row>
    <row r="4474" spans="3:6" x14ac:dyDescent="0.25">
      <c r="C4474"/>
      <c r="D4474"/>
      <c r="E4474"/>
      <c r="F4474"/>
    </row>
    <row r="4475" spans="3:6" x14ac:dyDescent="0.25">
      <c r="C4475"/>
      <c r="D4475"/>
      <c r="E4475"/>
      <c r="F4475"/>
    </row>
    <row r="4476" spans="3:6" x14ac:dyDescent="0.25">
      <c r="C4476"/>
      <c r="D4476"/>
      <c r="E4476"/>
      <c r="F4476"/>
    </row>
    <row r="4477" spans="3:6" x14ac:dyDescent="0.25">
      <c r="C4477"/>
      <c r="D4477"/>
      <c r="E4477"/>
      <c r="F4477"/>
    </row>
    <row r="4478" spans="3:6" x14ac:dyDescent="0.25">
      <c r="C4478"/>
      <c r="D4478"/>
      <c r="E4478"/>
      <c r="F4478"/>
    </row>
    <row r="4479" spans="3:6" x14ac:dyDescent="0.25">
      <c r="C4479"/>
      <c r="D4479"/>
      <c r="E4479"/>
      <c r="F4479"/>
    </row>
    <row r="4480" spans="3:6" x14ac:dyDescent="0.25">
      <c r="C4480"/>
      <c r="D4480"/>
      <c r="E4480"/>
      <c r="F4480"/>
    </row>
    <row r="4481" spans="3:6" x14ac:dyDescent="0.25">
      <c r="C4481"/>
      <c r="D4481"/>
      <c r="E4481"/>
      <c r="F4481"/>
    </row>
    <row r="4482" spans="3:6" x14ac:dyDescent="0.25">
      <c r="C4482"/>
      <c r="D4482"/>
      <c r="E4482"/>
      <c r="F4482"/>
    </row>
    <row r="4483" spans="3:6" x14ac:dyDescent="0.25">
      <c r="C4483"/>
      <c r="D4483"/>
      <c r="E4483"/>
      <c r="F4483"/>
    </row>
    <row r="4484" spans="3:6" x14ac:dyDescent="0.25">
      <c r="C4484"/>
      <c r="D4484"/>
      <c r="E4484"/>
      <c r="F4484"/>
    </row>
    <row r="4485" spans="3:6" x14ac:dyDescent="0.25">
      <c r="C4485"/>
      <c r="D4485"/>
      <c r="E4485"/>
      <c r="F4485"/>
    </row>
    <row r="4486" spans="3:6" x14ac:dyDescent="0.25">
      <c r="C4486"/>
      <c r="D4486"/>
      <c r="E4486"/>
      <c r="F4486"/>
    </row>
    <row r="4487" spans="3:6" x14ac:dyDescent="0.25">
      <c r="C4487"/>
      <c r="D4487"/>
      <c r="E4487"/>
      <c r="F4487"/>
    </row>
    <row r="4488" spans="3:6" x14ac:dyDescent="0.25">
      <c r="C4488"/>
      <c r="D4488"/>
      <c r="E4488"/>
      <c r="F4488"/>
    </row>
    <row r="4489" spans="3:6" x14ac:dyDescent="0.25">
      <c r="C4489"/>
      <c r="D4489"/>
      <c r="E4489"/>
      <c r="F4489"/>
    </row>
    <row r="4490" spans="3:6" x14ac:dyDescent="0.25">
      <c r="C4490"/>
      <c r="D4490"/>
      <c r="E4490"/>
      <c r="F4490"/>
    </row>
    <row r="4491" spans="3:6" x14ac:dyDescent="0.25">
      <c r="C4491"/>
      <c r="D4491"/>
      <c r="E4491"/>
      <c r="F4491"/>
    </row>
    <row r="4492" spans="3:6" x14ac:dyDescent="0.25">
      <c r="C4492"/>
      <c r="D4492"/>
      <c r="E4492"/>
      <c r="F4492"/>
    </row>
    <row r="4493" spans="3:6" x14ac:dyDescent="0.25">
      <c r="C4493"/>
      <c r="D4493"/>
      <c r="E4493"/>
      <c r="F4493"/>
    </row>
    <row r="4494" spans="3:6" x14ac:dyDescent="0.25">
      <c r="C4494"/>
      <c r="D4494"/>
      <c r="E4494"/>
      <c r="F4494"/>
    </row>
    <row r="4495" spans="3:6" x14ac:dyDescent="0.25">
      <c r="C4495"/>
      <c r="D4495"/>
      <c r="E4495"/>
      <c r="F4495"/>
    </row>
    <row r="4496" spans="3:6" x14ac:dyDescent="0.25">
      <c r="C4496"/>
      <c r="D4496"/>
      <c r="E4496"/>
      <c r="F4496"/>
    </row>
    <row r="4497" spans="3:6" x14ac:dyDescent="0.25">
      <c r="C4497"/>
      <c r="D4497"/>
      <c r="E4497"/>
      <c r="F4497"/>
    </row>
    <row r="4498" spans="3:6" x14ac:dyDescent="0.25">
      <c r="C4498"/>
      <c r="D4498"/>
      <c r="E4498"/>
      <c r="F4498"/>
    </row>
    <row r="4499" spans="3:6" x14ac:dyDescent="0.25">
      <c r="C4499"/>
      <c r="D4499"/>
      <c r="E4499"/>
      <c r="F4499"/>
    </row>
    <row r="4500" spans="3:6" x14ac:dyDescent="0.25">
      <c r="C4500"/>
      <c r="D4500"/>
      <c r="E4500"/>
      <c r="F4500"/>
    </row>
    <row r="4501" spans="3:6" x14ac:dyDescent="0.25">
      <c r="C4501"/>
      <c r="D4501"/>
      <c r="E4501"/>
      <c r="F4501"/>
    </row>
    <row r="4502" spans="3:6" x14ac:dyDescent="0.25">
      <c r="C4502"/>
      <c r="D4502"/>
      <c r="E4502"/>
      <c r="F4502"/>
    </row>
    <row r="4503" spans="3:6" x14ac:dyDescent="0.25">
      <c r="C4503"/>
      <c r="D4503"/>
      <c r="E4503"/>
      <c r="F4503"/>
    </row>
    <row r="4504" spans="3:6" x14ac:dyDescent="0.25">
      <c r="C4504"/>
      <c r="D4504"/>
      <c r="E4504"/>
      <c r="F4504"/>
    </row>
    <row r="4505" spans="3:6" x14ac:dyDescent="0.25">
      <c r="C4505"/>
      <c r="D4505"/>
      <c r="E4505"/>
      <c r="F4505"/>
    </row>
    <row r="4506" spans="3:6" x14ac:dyDescent="0.25">
      <c r="C4506"/>
      <c r="D4506"/>
      <c r="E4506"/>
      <c r="F4506"/>
    </row>
    <row r="4507" spans="3:6" x14ac:dyDescent="0.25">
      <c r="C4507"/>
      <c r="D4507"/>
      <c r="E4507"/>
      <c r="F4507"/>
    </row>
    <row r="4508" spans="3:6" x14ac:dyDescent="0.25">
      <c r="C4508"/>
      <c r="D4508"/>
      <c r="E4508"/>
      <c r="F4508"/>
    </row>
    <row r="4509" spans="3:6" x14ac:dyDescent="0.25">
      <c r="C4509"/>
      <c r="D4509"/>
      <c r="E4509"/>
      <c r="F4509"/>
    </row>
    <row r="4510" spans="3:6" x14ac:dyDescent="0.25">
      <c r="C4510"/>
      <c r="D4510"/>
      <c r="E4510"/>
      <c r="F4510"/>
    </row>
    <row r="4511" spans="3:6" x14ac:dyDescent="0.25">
      <c r="C4511"/>
      <c r="D4511"/>
      <c r="E4511"/>
      <c r="F4511"/>
    </row>
    <row r="4512" spans="3:6" x14ac:dyDescent="0.25">
      <c r="C4512"/>
      <c r="D4512"/>
      <c r="E4512"/>
      <c r="F4512"/>
    </row>
    <row r="4513" spans="3:6" x14ac:dyDescent="0.25">
      <c r="C4513"/>
      <c r="D4513"/>
      <c r="E4513"/>
      <c r="F4513"/>
    </row>
    <row r="4514" spans="3:6" x14ac:dyDescent="0.25">
      <c r="C4514"/>
      <c r="D4514"/>
      <c r="E4514"/>
      <c r="F4514"/>
    </row>
    <row r="4515" spans="3:6" x14ac:dyDescent="0.25">
      <c r="C4515"/>
      <c r="D4515"/>
      <c r="E4515"/>
      <c r="F4515"/>
    </row>
    <row r="4516" spans="3:6" x14ac:dyDescent="0.25">
      <c r="C4516"/>
      <c r="D4516"/>
      <c r="E4516"/>
      <c r="F4516"/>
    </row>
    <row r="4517" spans="3:6" x14ac:dyDescent="0.25">
      <c r="C4517"/>
      <c r="D4517"/>
      <c r="E4517"/>
      <c r="F4517"/>
    </row>
    <row r="4518" spans="3:6" x14ac:dyDescent="0.25">
      <c r="C4518"/>
      <c r="D4518"/>
      <c r="E4518"/>
      <c r="F4518"/>
    </row>
    <row r="4519" spans="3:6" x14ac:dyDescent="0.25">
      <c r="C4519"/>
      <c r="D4519"/>
      <c r="E4519"/>
      <c r="F4519"/>
    </row>
    <row r="4520" spans="3:6" x14ac:dyDescent="0.25">
      <c r="C4520"/>
      <c r="D4520"/>
      <c r="E4520"/>
      <c r="F4520"/>
    </row>
    <row r="4521" spans="3:6" x14ac:dyDescent="0.25">
      <c r="C4521"/>
      <c r="D4521"/>
      <c r="E4521"/>
      <c r="F4521"/>
    </row>
    <row r="4522" spans="3:6" x14ac:dyDescent="0.25">
      <c r="C4522"/>
      <c r="D4522"/>
      <c r="E4522"/>
      <c r="F4522"/>
    </row>
    <row r="4523" spans="3:6" x14ac:dyDescent="0.25">
      <c r="C4523"/>
      <c r="D4523"/>
      <c r="E4523"/>
      <c r="F4523"/>
    </row>
    <row r="4524" spans="3:6" x14ac:dyDescent="0.25">
      <c r="C4524"/>
      <c r="D4524"/>
      <c r="E4524"/>
      <c r="F4524"/>
    </row>
    <row r="4525" spans="3:6" x14ac:dyDescent="0.25">
      <c r="C4525"/>
      <c r="D4525"/>
      <c r="E4525"/>
      <c r="F4525"/>
    </row>
    <row r="4526" spans="3:6" x14ac:dyDescent="0.25">
      <c r="C4526"/>
      <c r="D4526"/>
      <c r="E4526"/>
      <c r="F4526"/>
    </row>
    <row r="4527" spans="3:6" x14ac:dyDescent="0.25">
      <c r="C4527"/>
      <c r="D4527"/>
      <c r="E4527"/>
      <c r="F4527"/>
    </row>
    <row r="4528" spans="3:6" x14ac:dyDescent="0.25">
      <c r="C4528"/>
      <c r="D4528"/>
      <c r="E4528"/>
      <c r="F4528"/>
    </row>
    <row r="4529" spans="3:6" x14ac:dyDescent="0.25">
      <c r="C4529"/>
      <c r="D4529"/>
      <c r="E4529"/>
      <c r="F4529"/>
    </row>
    <row r="4530" spans="3:6" x14ac:dyDescent="0.25">
      <c r="C4530"/>
      <c r="D4530"/>
      <c r="E4530"/>
      <c r="F4530"/>
    </row>
    <row r="4531" spans="3:6" x14ac:dyDescent="0.25">
      <c r="C4531"/>
      <c r="D4531"/>
      <c r="E4531"/>
      <c r="F4531"/>
    </row>
    <row r="4532" spans="3:6" x14ac:dyDescent="0.25">
      <c r="C4532"/>
      <c r="D4532"/>
      <c r="E4532"/>
      <c r="F4532"/>
    </row>
    <row r="4533" spans="3:6" x14ac:dyDescent="0.25">
      <c r="C4533"/>
      <c r="D4533"/>
      <c r="E4533"/>
      <c r="F4533"/>
    </row>
    <row r="4534" spans="3:6" x14ac:dyDescent="0.25">
      <c r="C4534"/>
      <c r="D4534"/>
      <c r="E4534"/>
      <c r="F4534"/>
    </row>
    <row r="4535" spans="3:6" x14ac:dyDescent="0.25">
      <c r="C4535"/>
      <c r="D4535"/>
      <c r="E4535"/>
      <c r="F4535"/>
    </row>
    <row r="4536" spans="3:6" x14ac:dyDescent="0.25">
      <c r="C4536"/>
      <c r="D4536"/>
      <c r="E4536"/>
      <c r="F4536"/>
    </row>
    <row r="4537" spans="3:6" x14ac:dyDescent="0.25">
      <c r="C4537"/>
      <c r="D4537"/>
      <c r="E4537"/>
      <c r="F4537"/>
    </row>
    <row r="4538" spans="3:6" x14ac:dyDescent="0.25">
      <c r="C4538"/>
      <c r="D4538"/>
      <c r="E4538"/>
      <c r="F4538"/>
    </row>
    <row r="4539" spans="3:6" x14ac:dyDescent="0.25">
      <c r="C4539"/>
      <c r="D4539"/>
      <c r="E4539"/>
      <c r="F4539"/>
    </row>
    <row r="4540" spans="3:6" x14ac:dyDescent="0.25">
      <c r="C4540"/>
      <c r="D4540"/>
      <c r="E4540"/>
      <c r="F4540"/>
    </row>
    <row r="4541" spans="3:6" x14ac:dyDescent="0.25">
      <c r="C4541"/>
      <c r="D4541"/>
      <c r="E4541"/>
      <c r="F4541"/>
    </row>
    <row r="4542" spans="3:6" x14ac:dyDescent="0.25">
      <c r="C4542"/>
      <c r="D4542"/>
      <c r="E4542"/>
      <c r="F4542"/>
    </row>
    <row r="4543" spans="3:6" x14ac:dyDescent="0.25">
      <c r="C4543"/>
      <c r="D4543"/>
      <c r="E4543"/>
      <c r="F4543"/>
    </row>
    <row r="4544" spans="3:6" x14ac:dyDescent="0.25">
      <c r="C4544"/>
      <c r="D4544"/>
      <c r="E4544"/>
      <c r="F4544"/>
    </row>
    <row r="4545" spans="3:6" x14ac:dyDescent="0.25">
      <c r="C4545"/>
      <c r="D4545"/>
      <c r="E4545"/>
      <c r="F4545"/>
    </row>
    <row r="4546" spans="3:6" x14ac:dyDescent="0.25">
      <c r="C4546"/>
      <c r="D4546"/>
      <c r="E4546"/>
      <c r="F4546"/>
    </row>
    <row r="4547" spans="3:6" x14ac:dyDescent="0.25">
      <c r="C4547"/>
      <c r="D4547"/>
      <c r="E4547"/>
      <c r="F4547"/>
    </row>
    <row r="4548" spans="3:6" x14ac:dyDescent="0.25">
      <c r="C4548"/>
      <c r="D4548"/>
      <c r="E4548"/>
      <c r="F4548"/>
    </row>
    <row r="4549" spans="3:6" x14ac:dyDescent="0.25">
      <c r="C4549"/>
      <c r="D4549"/>
      <c r="E4549"/>
      <c r="F4549"/>
    </row>
    <row r="4550" spans="3:6" x14ac:dyDescent="0.25">
      <c r="C4550"/>
      <c r="D4550"/>
      <c r="E4550"/>
      <c r="F4550"/>
    </row>
    <row r="4551" spans="3:6" x14ac:dyDescent="0.25">
      <c r="C4551"/>
      <c r="D4551"/>
      <c r="E4551"/>
      <c r="F4551"/>
    </row>
    <row r="4552" spans="3:6" x14ac:dyDescent="0.25">
      <c r="C4552"/>
      <c r="D4552"/>
      <c r="E4552"/>
      <c r="F4552"/>
    </row>
    <row r="4553" spans="3:6" x14ac:dyDescent="0.25">
      <c r="C4553"/>
      <c r="D4553"/>
      <c r="E4553"/>
      <c r="F4553"/>
    </row>
    <row r="4554" spans="3:6" x14ac:dyDescent="0.25">
      <c r="C4554"/>
      <c r="D4554"/>
      <c r="E4554"/>
      <c r="F4554"/>
    </row>
    <row r="4555" spans="3:6" x14ac:dyDescent="0.25">
      <c r="C4555"/>
      <c r="D4555"/>
      <c r="E4555"/>
      <c r="F4555"/>
    </row>
    <row r="4556" spans="3:6" x14ac:dyDescent="0.25">
      <c r="C4556"/>
      <c r="D4556"/>
      <c r="E4556"/>
      <c r="F4556"/>
    </row>
    <row r="4557" spans="3:6" x14ac:dyDescent="0.25">
      <c r="C4557"/>
      <c r="D4557"/>
      <c r="E4557"/>
      <c r="F4557"/>
    </row>
    <row r="4558" spans="3:6" x14ac:dyDescent="0.25">
      <c r="C4558"/>
      <c r="D4558"/>
      <c r="E4558"/>
      <c r="F4558"/>
    </row>
    <row r="4559" spans="3:6" x14ac:dyDescent="0.25">
      <c r="C4559"/>
      <c r="D4559"/>
      <c r="E4559"/>
      <c r="F4559"/>
    </row>
    <row r="4560" spans="3:6" x14ac:dyDescent="0.25">
      <c r="C4560"/>
      <c r="D4560"/>
      <c r="E4560"/>
      <c r="F4560"/>
    </row>
    <row r="4561" spans="3:6" x14ac:dyDescent="0.25">
      <c r="C4561"/>
      <c r="D4561"/>
      <c r="E4561"/>
      <c r="F4561"/>
    </row>
    <row r="4562" spans="3:6" x14ac:dyDescent="0.25">
      <c r="C4562"/>
      <c r="D4562"/>
      <c r="E4562"/>
      <c r="F4562"/>
    </row>
    <row r="4563" spans="3:6" x14ac:dyDescent="0.25">
      <c r="C4563"/>
      <c r="D4563"/>
      <c r="E4563"/>
      <c r="F4563"/>
    </row>
    <row r="4564" spans="3:6" x14ac:dyDescent="0.25">
      <c r="C4564"/>
      <c r="D4564"/>
      <c r="E4564"/>
      <c r="F4564"/>
    </row>
    <row r="4565" spans="3:6" x14ac:dyDescent="0.25">
      <c r="C4565"/>
      <c r="D4565"/>
      <c r="E4565"/>
      <c r="F4565"/>
    </row>
    <row r="4566" spans="3:6" x14ac:dyDescent="0.25">
      <c r="C4566"/>
      <c r="D4566"/>
      <c r="E4566"/>
      <c r="F4566"/>
    </row>
    <row r="4567" spans="3:6" x14ac:dyDescent="0.25">
      <c r="C4567"/>
      <c r="D4567"/>
      <c r="E4567"/>
      <c r="F4567"/>
    </row>
    <row r="4568" spans="3:6" x14ac:dyDescent="0.25">
      <c r="C4568"/>
      <c r="D4568"/>
      <c r="E4568"/>
      <c r="F4568"/>
    </row>
    <row r="4569" spans="3:6" x14ac:dyDescent="0.25">
      <c r="C4569"/>
      <c r="D4569"/>
      <c r="E4569"/>
      <c r="F4569"/>
    </row>
    <row r="4570" spans="3:6" x14ac:dyDescent="0.25">
      <c r="C4570"/>
      <c r="D4570"/>
      <c r="E4570"/>
      <c r="F4570"/>
    </row>
    <row r="4571" spans="3:6" x14ac:dyDescent="0.25">
      <c r="C4571"/>
      <c r="D4571"/>
      <c r="E4571"/>
      <c r="F4571"/>
    </row>
    <row r="4572" spans="3:6" x14ac:dyDescent="0.25">
      <c r="C4572"/>
      <c r="D4572"/>
      <c r="E4572"/>
      <c r="F4572"/>
    </row>
    <row r="4573" spans="3:6" x14ac:dyDescent="0.25">
      <c r="C4573"/>
      <c r="D4573"/>
      <c r="E4573"/>
      <c r="F4573"/>
    </row>
    <row r="4574" spans="3:6" x14ac:dyDescent="0.25">
      <c r="C4574"/>
      <c r="D4574"/>
      <c r="E4574"/>
      <c r="F4574"/>
    </row>
    <row r="4575" spans="3:6" x14ac:dyDescent="0.25">
      <c r="C4575"/>
      <c r="D4575"/>
      <c r="E4575"/>
      <c r="F4575"/>
    </row>
    <row r="4576" spans="3:6" x14ac:dyDescent="0.25">
      <c r="C4576"/>
      <c r="D4576"/>
      <c r="E4576"/>
      <c r="F4576"/>
    </row>
    <row r="4577" spans="3:6" x14ac:dyDescent="0.25">
      <c r="C4577"/>
      <c r="D4577"/>
      <c r="E4577"/>
      <c r="F4577"/>
    </row>
    <row r="4578" spans="3:6" x14ac:dyDescent="0.25">
      <c r="C4578"/>
      <c r="D4578"/>
      <c r="E4578"/>
      <c r="F4578"/>
    </row>
    <row r="4579" spans="3:6" x14ac:dyDescent="0.25">
      <c r="C4579"/>
      <c r="D4579"/>
      <c r="E4579"/>
      <c r="F4579"/>
    </row>
    <row r="4580" spans="3:6" x14ac:dyDescent="0.25">
      <c r="C4580"/>
      <c r="D4580"/>
      <c r="E4580"/>
      <c r="F4580"/>
    </row>
    <row r="4581" spans="3:6" x14ac:dyDescent="0.25">
      <c r="C4581"/>
      <c r="D4581"/>
      <c r="E4581"/>
      <c r="F4581"/>
    </row>
    <row r="4582" spans="3:6" x14ac:dyDescent="0.25">
      <c r="C4582"/>
      <c r="D4582"/>
      <c r="E4582"/>
      <c r="F4582"/>
    </row>
    <row r="4583" spans="3:6" x14ac:dyDescent="0.25">
      <c r="C4583"/>
      <c r="D4583"/>
      <c r="E4583"/>
      <c r="F4583"/>
    </row>
    <row r="4584" spans="3:6" x14ac:dyDescent="0.25">
      <c r="C4584"/>
      <c r="D4584"/>
      <c r="E4584"/>
      <c r="F4584"/>
    </row>
    <row r="4585" spans="3:6" x14ac:dyDescent="0.25">
      <c r="C4585"/>
      <c r="D4585"/>
      <c r="E4585"/>
      <c r="F4585"/>
    </row>
    <row r="4586" spans="3:6" x14ac:dyDescent="0.25">
      <c r="C4586"/>
      <c r="D4586"/>
      <c r="E4586"/>
      <c r="F4586"/>
    </row>
    <row r="4587" spans="3:6" x14ac:dyDescent="0.25">
      <c r="C4587"/>
      <c r="D4587"/>
      <c r="E4587"/>
      <c r="F4587"/>
    </row>
    <row r="4588" spans="3:6" x14ac:dyDescent="0.25">
      <c r="C4588"/>
      <c r="D4588"/>
      <c r="E4588"/>
      <c r="F4588"/>
    </row>
    <row r="4589" spans="3:6" x14ac:dyDescent="0.25">
      <c r="C4589"/>
      <c r="D4589"/>
      <c r="E4589"/>
      <c r="F4589"/>
    </row>
    <row r="4590" spans="3:6" x14ac:dyDescent="0.25">
      <c r="C4590"/>
      <c r="D4590"/>
      <c r="E4590"/>
      <c r="F4590"/>
    </row>
    <row r="4591" spans="3:6" x14ac:dyDescent="0.25">
      <c r="C4591"/>
      <c r="D4591"/>
      <c r="E4591"/>
      <c r="F4591"/>
    </row>
    <row r="4592" spans="3:6" x14ac:dyDescent="0.25">
      <c r="C4592"/>
      <c r="D4592"/>
      <c r="E4592"/>
      <c r="F4592"/>
    </row>
    <row r="4593" spans="3:6" x14ac:dyDescent="0.25">
      <c r="C4593"/>
      <c r="D4593"/>
      <c r="E4593"/>
      <c r="F4593"/>
    </row>
    <row r="4594" spans="3:6" x14ac:dyDescent="0.25">
      <c r="C4594"/>
      <c r="D4594"/>
      <c r="E4594"/>
      <c r="F4594"/>
    </row>
    <row r="4595" spans="3:6" x14ac:dyDescent="0.25">
      <c r="C4595"/>
      <c r="D4595"/>
      <c r="E4595"/>
      <c r="F4595"/>
    </row>
    <row r="4596" spans="3:6" x14ac:dyDescent="0.25">
      <c r="C4596"/>
      <c r="D4596"/>
      <c r="E4596"/>
      <c r="F4596"/>
    </row>
    <row r="4597" spans="3:6" x14ac:dyDescent="0.25">
      <c r="C4597"/>
      <c r="D4597"/>
      <c r="E4597"/>
      <c r="F4597"/>
    </row>
    <row r="4598" spans="3:6" x14ac:dyDescent="0.25">
      <c r="C4598"/>
      <c r="D4598"/>
      <c r="E4598"/>
      <c r="F4598"/>
    </row>
    <row r="4599" spans="3:6" x14ac:dyDescent="0.25">
      <c r="C4599"/>
      <c r="D4599"/>
      <c r="E4599"/>
      <c r="F4599"/>
    </row>
    <row r="4600" spans="3:6" x14ac:dyDescent="0.25">
      <c r="C4600"/>
      <c r="D4600"/>
      <c r="E4600"/>
      <c r="F4600"/>
    </row>
    <row r="4601" spans="3:6" x14ac:dyDescent="0.25">
      <c r="C4601"/>
      <c r="D4601"/>
      <c r="E4601"/>
      <c r="F4601"/>
    </row>
    <row r="4602" spans="3:6" x14ac:dyDescent="0.25">
      <c r="C4602"/>
      <c r="D4602"/>
      <c r="E4602"/>
      <c r="F4602"/>
    </row>
    <row r="4603" spans="3:6" x14ac:dyDescent="0.25">
      <c r="C4603"/>
      <c r="D4603"/>
      <c r="E4603"/>
      <c r="F4603"/>
    </row>
    <row r="4604" spans="3:6" x14ac:dyDescent="0.25">
      <c r="C4604"/>
      <c r="D4604"/>
      <c r="E4604"/>
      <c r="F4604"/>
    </row>
    <row r="4605" spans="3:6" x14ac:dyDescent="0.25">
      <c r="C4605"/>
      <c r="D4605"/>
      <c r="E4605"/>
      <c r="F4605"/>
    </row>
    <row r="4606" spans="3:6" x14ac:dyDescent="0.25">
      <c r="C4606"/>
      <c r="D4606"/>
      <c r="E4606"/>
      <c r="F4606"/>
    </row>
    <row r="4607" spans="3:6" x14ac:dyDescent="0.25">
      <c r="C4607"/>
      <c r="D4607"/>
      <c r="E4607"/>
      <c r="F4607"/>
    </row>
    <row r="4608" spans="3:6" x14ac:dyDescent="0.25">
      <c r="C4608"/>
      <c r="D4608"/>
      <c r="E4608"/>
      <c r="F4608"/>
    </row>
    <row r="4609" spans="3:6" x14ac:dyDescent="0.25">
      <c r="C4609"/>
      <c r="D4609"/>
      <c r="E4609"/>
      <c r="F4609"/>
    </row>
    <row r="4610" spans="3:6" x14ac:dyDescent="0.25">
      <c r="C4610"/>
      <c r="D4610"/>
      <c r="E4610"/>
      <c r="F4610"/>
    </row>
    <row r="4611" spans="3:6" x14ac:dyDescent="0.25">
      <c r="C4611"/>
      <c r="D4611"/>
      <c r="E4611"/>
      <c r="F4611"/>
    </row>
    <row r="4612" spans="3:6" x14ac:dyDescent="0.25">
      <c r="C4612"/>
      <c r="D4612"/>
      <c r="E4612"/>
      <c r="F4612"/>
    </row>
    <row r="4613" spans="3:6" x14ac:dyDescent="0.25">
      <c r="C4613"/>
      <c r="D4613"/>
      <c r="E4613"/>
      <c r="F4613"/>
    </row>
    <row r="4614" spans="3:6" x14ac:dyDescent="0.25">
      <c r="C4614"/>
      <c r="D4614"/>
      <c r="E4614"/>
      <c r="F4614"/>
    </row>
    <row r="4615" spans="3:6" x14ac:dyDescent="0.25">
      <c r="C4615"/>
      <c r="D4615"/>
      <c r="E4615"/>
      <c r="F4615"/>
    </row>
    <row r="4616" spans="3:6" x14ac:dyDescent="0.25">
      <c r="C4616"/>
      <c r="D4616"/>
      <c r="E4616"/>
      <c r="F4616"/>
    </row>
    <row r="4617" spans="3:6" x14ac:dyDescent="0.25">
      <c r="C4617"/>
      <c r="D4617"/>
      <c r="E4617"/>
      <c r="F4617"/>
    </row>
    <row r="4618" spans="3:6" x14ac:dyDescent="0.25">
      <c r="C4618"/>
      <c r="D4618"/>
      <c r="E4618"/>
      <c r="F4618"/>
    </row>
    <row r="4619" spans="3:6" x14ac:dyDescent="0.25">
      <c r="C4619"/>
      <c r="D4619"/>
      <c r="E4619"/>
      <c r="F4619"/>
    </row>
    <row r="4620" spans="3:6" x14ac:dyDescent="0.25">
      <c r="C4620"/>
      <c r="D4620"/>
      <c r="E4620"/>
      <c r="F4620"/>
    </row>
    <row r="4621" spans="3:6" x14ac:dyDescent="0.25">
      <c r="C4621"/>
      <c r="D4621"/>
      <c r="E4621"/>
      <c r="F4621"/>
    </row>
    <row r="4622" spans="3:6" x14ac:dyDescent="0.25">
      <c r="C4622"/>
      <c r="D4622"/>
      <c r="E4622"/>
      <c r="F4622"/>
    </row>
    <row r="4623" spans="3:6" x14ac:dyDescent="0.25">
      <c r="C4623"/>
      <c r="D4623"/>
      <c r="E4623"/>
      <c r="F4623"/>
    </row>
    <row r="4624" spans="3:6" x14ac:dyDescent="0.25">
      <c r="C4624"/>
      <c r="D4624"/>
      <c r="E4624"/>
      <c r="F4624"/>
    </row>
    <row r="4625" spans="3:6" x14ac:dyDescent="0.25">
      <c r="C4625"/>
      <c r="D4625"/>
      <c r="E4625"/>
      <c r="F4625"/>
    </row>
    <row r="4626" spans="3:6" x14ac:dyDescent="0.25">
      <c r="C4626"/>
      <c r="D4626"/>
      <c r="E4626"/>
      <c r="F4626"/>
    </row>
    <row r="4627" spans="3:6" x14ac:dyDescent="0.25">
      <c r="C4627"/>
      <c r="D4627"/>
      <c r="E4627"/>
      <c r="F4627"/>
    </row>
    <row r="4628" spans="3:6" x14ac:dyDescent="0.25">
      <c r="C4628"/>
      <c r="D4628"/>
      <c r="E4628"/>
      <c r="F4628"/>
    </row>
    <row r="4629" spans="3:6" x14ac:dyDescent="0.25">
      <c r="C4629"/>
      <c r="D4629"/>
      <c r="E4629"/>
      <c r="F4629"/>
    </row>
    <row r="4630" spans="3:6" x14ac:dyDescent="0.25">
      <c r="C4630"/>
      <c r="D4630"/>
      <c r="E4630"/>
      <c r="F4630"/>
    </row>
    <row r="4631" spans="3:6" x14ac:dyDescent="0.25">
      <c r="C4631"/>
      <c r="D4631"/>
      <c r="E4631"/>
      <c r="F4631"/>
    </row>
    <row r="4632" spans="3:6" x14ac:dyDescent="0.25">
      <c r="C4632"/>
      <c r="D4632"/>
      <c r="E4632"/>
      <c r="F4632"/>
    </row>
    <row r="4633" spans="3:6" x14ac:dyDescent="0.25">
      <c r="C4633"/>
      <c r="D4633"/>
      <c r="E4633"/>
      <c r="F4633"/>
    </row>
    <row r="4634" spans="3:6" x14ac:dyDescent="0.25">
      <c r="C4634"/>
      <c r="D4634"/>
      <c r="E4634"/>
      <c r="F4634"/>
    </row>
    <row r="4635" spans="3:6" x14ac:dyDescent="0.25">
      <c r="C4635"/>
      <c r="D4635"/>
      <c r="E4635"/>
      <c r="F4635"/>
    </row>
    <row r="4636" spans="3:6" x14ac:dyDescent="0.25">
      <c r="C4636"/>
      <c r="D4636"/>
      <c r="E4636"/>
      <c r="F4636"/>
    </row>
    <row r="4637" spans="3:6" x14ac:dyDescent="0.25">
      <c r="C4637"/>
      <c r="D4637"/>
      <c r="E4637"/>
      <c r="F4637"/>
    </row>
    <row r="4638" spans="3:6" x14ac:dyDescent="0.25">
      <c r="C4638"/>
      <c r="D4638"/>
      <c r="E4638"/>
      <c r="F4638"/>
    </row>
    <row r="4639" spans="3:6" x14ac:dyDescent="0.25">
      <c r="C4639"/>
      <c r="D4639"/>
      <c r="E4639"/>
      <c r="F4639"/>
    </row>
    <row r="4640" spans="3:6" x14ac:dyDescent="0.25">
      <c r="C4640"/>
      <c r="D4640"/>
      <c r="E4640"/>
      <c r="F4640"/>
    </row>
    <row r="4641" spans="3:6" x14ac:dyDescent="0.25">
      <c r="C4641"/>
      <c r="D4641"/>
      <c r="E4641"/>
      <c r="F4641"/>
    </row>
    <row r="4642" spans="3:6" x14ac:dyDescent="0.25">
      <c r="C4642"/>
      <c r="D4642"/>
      <c r="E4642"/>
      <c r="F4642"/>
    </row>
    <row r="4643" spans="3:6" x14ac:dyDescent="0.25">
      <c r="C4643"/>
      <c r="D4643"/>
      <c r="E4643"/>
      <c r="F4643"/>
    </row>
    <row r="4644" spans="3:6" x14ac:dyDescent="0.25">
      <c r="C4644"/>
      <c r="D4644"/>
      <c r="E4644"/>
      <c r="F4644"/>
    </row>
    <row r="4645" spans="3:6" x14ac:dyDescent="0.25">
      <c r="C4645"/>
      <c r="D4645"/>
      <c r="E4645"/>
      <c r="F4645"/>
    </row>
    <row r="4646" spans="3:6" x14ac:dyDescent="0.25">
      <c r="C4646"/>
      <c r="D4646"/>
      <c r="E4646"/>
      <c r="F4646"/>
    </row>
    <row r="4647" spans="3:6" x14ac:dyDescent="0.25">
      <c r="C4647"/>
      <c r="D4647"/>
      <c r="E4647"/>
      <c r="F4647"/>
    </row>
    <row r="4648" spans="3:6" x14ac:dyDescent="0.25">
      <c r="C4648"/>
      <c r="D4648"/>
      <c r="E4648"/>
      <c r="F4648"/>
    </row>
    <row r="4649" spans="3:6" x14ac:dyDescent="0.25">
      <c r="C4649"/>
      <c r="D4649"/>
      <c r="E4649"/>
      <c r="F4649"/>
    </row>
    <row r="4650" spans="3:6" x14ac:dyDescent="0.25">
      <c r="C4650"/>
      <c r="D4650"/>
      <c r="E4650"/>
      <c r="F4650"/>
    </row>
    <row r="4651" spans="3:6" x14ac:dyDescent="0.25">
      <c r="C4651"/>
      <c r="D4651"/>
      <c r="E4651"/>
      <c r="F4651"/>
    </row>
    <row r="4652" spans="3:6" x14ac:dyDescent="0.25">
      <c r="C4652"/>
      <c r="D4652"/>
      <c r="E4652"/>
      <c r="F4652"/>
    </row>
    <row r="4653" spans="3:6" x14ac:dyDescent="0.25">
      <c r="C4653"/>
      <c r="D4653"/>
      <c r="E4653"/>
      <c r="F4653"/>
    </row>
    <row r="4654" spans="3:6" x14ac:dyDescent="0.25">
      <c r="C4654"/>
      <c r="D4654"/>
      <c r="E4654"/>
      <c r="F4654"/>
    </row>
    <row r="4655" spans="3:6" x14ac:dyDescent="0.25">
      <c r="C4655"/>
      <c r="D4655"/>
      <c r="E4655"/>
      <c r="F4655"/>
    </row>
    <row r="4656" spans="3:6" x14ac:dyDescent="0.25">
      <c r="C4656"/>
      <c r="D4656"/>
      <c r="E4656"/>
      <c r="F4656"/>
    </row>
    <row r="4657" spans="3:6" x14ac:dyDescent="0.25">
      <c r="C4657"/>
      <c r="D4657"/>
      <c r="E4657"/>
      <c r="F4657"/>
    </row>
    <row r="4658" spans="3:6" x14ac:dyDescent="0.25">
      <c r="C4658"/>
      <c r="D4658"/>
      <c r="E4658"/>
      <c r="F4658"/>
    </row>
    <row r="4659" spans="3:6" x14ac:dyDescent="0.25">
      <c r="C4659"/>
      <c r="D4659"/>
      <c r="E4659"/>
      <c r="F4659"/>
    </row>
    <row r="4660" spans="3:6" x14ac:dyDescent="0.25">
      <c r="C4660"/>
      <c r="D4660"/>
      <c r="E4660"/>
      <c r="F4660"/>
    </row>
    <row r="4661" spans="3:6" x14ac:dyDescent="0.25">
      <c r="C4661"/>
      <c r="D4661"/>
      <c r="E4661"/>
      <c r="F4661"/>
    </row>
    <row r="4662" spans="3:6" x14ac:dyDescent="0.25">
      <c r="C4662"/>
      <c r="D4662"/>
      <c r="E4662"/>
      <c r="F4662"/>
    </row>
    <row r="4663" spans="3:6" x14ac:dyDescent="0.25">
      <c r="C4663"/>
      <c r="D4663"/>
      <c r="E4663"/>
      <c r="F4663"/>
    </row>
    <row r="4664" spans="3:6" x14ac:dyDescent="0.25">
      <c r="C4664"/>
      <c r="D4664"/>
      <c r="E4664"/>
      <c r="F4664"/>
    </row>
    <row r="4665" spans="3:6" x14ac:dyDescent="0.25">
      <c r="C4665"/>
      <c r="D4665"/>
      <c r="E4665"/>
      <c r="F4665"/>
    </row>
    <row r="4666" spans="3:6" x14ac:dyDescent="0.25">
      <c r="C4666"/>
      <c r="D4666"/>
      <c r="E4666"/>
      <c r="F4666"/>
    </row>
    <row r="4667" spans="3:6" x14ac:dyDescent="0.25">
      <c r="C4667"/>
      <c r="D4667"/>
      <c r="E4667"/>
      <c r="F4667"/>
    </row>
    <row r="4668" spans="3:6" x14ac:dyDescent="0.25">
      <c r="C4668"/>
      <c r="D4668"/>
      <c r="E4668"/>
      <c r="F4668"/>
    </row>
    <row r="4669" spans="3:6" x14ac:dyDescent="0.25">
      <c r="C4669"/>
      <c r="D4669"/>
      <c r="E4669"/>
      <c r="F4669"/>
    </row>
    <row r="4670" spans="3:6" x14ac:dyDescent="0.25">
      <c r="C4670"/>
      <c r="D4670"/>
      <c r="E4670"/>
      <c r="F4670"/>
    </row>
    <row r="4671" spans="3:6" x14ac:dyDescent="0.25">
      <c r="C4671"/>
      <c r="D4671"/>
      <c r="E4671"/>
      <c r="F4671"/>
    </row>
    <row r="4672" spans="3:6" x14ac:dyDescent="0.25">
      <c r="C4672"/>
      <c r="D4672"/>
      <c r="E4672"/>
      <c r="F4672"/>
    </row>
    <row r="4673" spans="3:6" x14ac:dyDescent="0.25">
      <c r="C4673"/>
      <c r="D4673"/>
      <c r="E4673"/>
      <c r="F4673"/>
    </row>
    <row r="4674" spans="3:6" x14ac:dyDescent="0.25">
      <c r="C4674"/>
      <c r="D4674"/>
      <c r="E4674"/>
      <c r="F4674"/>
    </row>
    <row r="4675" spans="3:6" x14ac:dyDescent="0.25">
      <c r="C4675"/>
      <c r="D4675"/>
      <c r="E4675"/>
      <c r="F4675"/>
    </row>
    <row r="4676" spans="3:6" x14ac:dyDescent="0.25">
      <c r="C4676"/>
      <c r="D4676"/>
      <c r="E4676"/>
      <c r="F4676"/>
    </row>
    <row r="4677" spans="3:6" x14ac:dyDescent="0.25">
      <c r="C4677"/>
      <c r="D4677"/>
      <c r="E4677"/>
      <c r="F4677"/>
    </row>
    <row r="4678" spans="3:6" x14ac:dyDescent="0.25">
      <c r="C4678"/>
      <c r="D4678"/>
      <c r="E4678"/>
      <c r="F4678"/>
    </row>
    <row r="4679" spans="3:6" x14ac:dyDescent="0.25">
      <c r="C4679"/>
      <c r="D4679"/>
      <c r="E4679"/>
      <c r="F4679"/>
    </row>
    <row r="4680" spans="3:6" x14ac:dyDescent="0.25">
      <c r="C4680"/>
      <c r="D4680"/>
      <c r="E4680"/>
      <c r="F4680"/>
    </row>
    <row r="4681" spans="3:6" x14ac:dyDescent="0.25">
      <c r="C4681"/>
      <c r="D4681"/>
      <c r="E4681"/>
      <c r="F4681"/>
    </row>
    <row r="4682" spans="3:6" x14ac:dyDescent="0.25">
      <c r="C4682"/>
      <c r="D4682"/>
      <c r="E4682"/>
      <c r="F4682"/>
    </row>
    <row r="4683" spans="3:6" x14ac:dyDescent="0.25">
      <c r="C4683"/>
      <c r="D4683"/>
      <c r="E4683"/>
      <c r="F4683"/>
    </row>
    <row r="4684" spans="3:6" x14ac:dyDescent="0.25">
      <c r="C4684"/>
      <c r="D4684"/>
      <c r="E4684"/>
      <c r="F4684"/>
    </row>
    <row r="4685" spans="3:6" x14ac:dyDescent="0.25">
      <c r="C4685"/>
      <c r="D4685"/>
      <c r="E4685"/>
      <c r="F4685"/>
    </row>
    <row r="4686" spans="3:6" x14ac:dyDescent="0.25">
      <c r="C4686"/>
      <c r="D4686"/>
      <c r="E4686"/>
      <c r="F4686"/>
    </row>
    <row r="4687" spans="3:6" x14ac:dyDescent="0.25">
      <c r="C4687"/>
      <c r="D4687"/>
      <c r="E4687"/>
      <c r="F4687"/>
    </row>
    <row r="4688" spans="3:6" x14ac:dyDescent="0.25">
      <c r="C4688"/>
      <c r="D4688"/>
      <c r="E4688"/>
      <c r="F4688"/>
    </row>
    <row r="4689" spans="3:6" x14ac:dyDescent="0.25">
      <c r="C4689"/>
      <c r="D4689"/>
      <c r="E4689"/>
      <c r="F4689"/>
    </row>
    <row r="4690" spans="3:6" x14ac:dyDescent="0.25">
      <c r="C4690"/>
      <c r="D4690"/>
      <c r="E4690"/>
      <c r="F4690"/>
    </row>
    <row r="4691" spans="3:6" x14ac:dyDescent="0.25">
      <c r="C4691"/>
      <c r="D4691"/>
      <c r="E4691"/>
      <c r="F4691"/>
    </row>
    <row r="4692" spans="3:6" x14ac:dyDescent="0.25">
      <c r="C4692"/>
      <c r="D4692"/>
      <c r="E4692"/>
      <c r="F4692"/>
    </row>
    <row r="4693" spans="3:6" x14ac:dyDescent="0.25">
      <c r="C4693"/>
      <c r="D4693"/>
      <c r="E4693"/>
      <c r="F4693"/>
    </row>
    <row r="4694" spans="3:6" x14ac:dyDescent="0.25">
      <c r="C4694"/>
      <c r="D4694"/>
      <c r="E4694"/>
      <c r="F4694"/>
    </row>
    <row r="4695" spans="3:6" x14ac:dyDescent="0.25">
      <c r="C4695"/>
      <c r="D4695"/>
      <c r="E4695"/>
      <c r="F4695"/>
    </row>
    <row r="4696" spans="3:6" x14ac:dyDescent="0.25">
      <c r="C4696"/>
      <c r="D4696"/>
      <c r="E4696"/>
      <c r="F4696"/>
    </row>
    <row r="4697" spans="3:6" x14ac:dyDescent="0.25">
      <c r="C4697"/>
      <c r="D4697"/>
      <c r="E4697"/>
      <c r="F4697"/>
    </row>
    <row r="4698" spans="3:6" x14ac:dyDescent="0.25">
      <c r="C4698"/>
      <c r="D4698"/>
      <c r="E4698"/>
      <c r="F4698"/>
    </row>
    <row r="4699" spans="3:6" x14ac:dyDescent="0.25">
      <c r="C4699"/>
      <c r="D4699"/>
      <c r="E4699"/>
      <c r="F4699"/>
    </row>
    <row r="4700" spans="3:6" x14ac:dyDescent="0.25">
      <c r="C4700"/>
      <c r="D4700"/>
      <c r="E4700"/>
      <c r="F4700"/>
    </row>
    <row r="4701" spans="3:6" x14ac:dyDescent="0.25">
      <c r="C4701"/>
      <c r="D4701"/>
      <c r="E4701"/>
      <c r="F4701"/>
    </row>
    <row r="4702" spans="3:6" x14ac:dyDescent="0.25">
      <c r="C4702"/>
      <c r="D4702"/>
      <c r="E4702"/>
      <c r="F4702"/>
    </row>
    <row r="4703" spans="3:6" x14ac:dyDescent="0.25">
      <c r="C4703"/>
      <c r="D4703"/>
      <c r="E4703"/>
      <c r="F4703"/>
    </row>
    <row r="4704" spans="3:6" x14ac:dyDescent="0.25">
      <c r="C4704"/>
      <c r="D4704"/>
      <c r="E4704"/>
      <c r="F4704"/>
    </row>
    <row r="4705" spans="3:6" x14ac:dyDescent="0.25">
      <c r="C4705"/>
      <c r="D4705"/>
      <c r="E4705"/>
      <c r="F4705"/>
    </row>
    <row r="4706" spans="3:6" x14ac:dyDescent="0.25">
      <c r="C4706"/>
      <c r="D4706"/>
      <c r="E4706"/>
      <c r="F4706"/>
    </row>
    <row r="4707" spans="3:6" x14ac:dyDescent="0.25">
      <c r="C4707"/>
      <c r="D4707"/>
      <c r="E4707"/>
      <c r="F4707"/>
    </row>
    <row r="4708" spans="3:6" x14ac:dyDescent="0.25">
      <c r="C4708"/>
      <c r="D4708"/>
      <c r="E4708"/>
      <c r="F4708"/>
    </row>
    <row r="4709" spans="3:6" x14ac:dyDescent="0.25">
      <c r="C4709"/>
      <c r="D4709"/>
      <c r="E4709"/>
      <c r="F4709"/>
    </row>
    <row r="4710" spans="3:6" x14ac:dyDescent="0.25">
      <c r="C4710"/>
      <c r="D4710"/>
      <c r="E4710"/>
      <c r="F4710"/>
    </row>
    <row r="4711" spans="3:6" x14ac:dyDescent="0.25">
      <c r="C4711"/>
      <c r="D4711"/>
      <c r="E4711"/>
      <c r="F4711"/>
    </row>
    <row r="4712" spans="3:6" x14ac:dyDescent="0.25">
      <c r="C4712"/>
      <c r="D4712"/>
      <c r="E4712"/>
      <c r="F4712"/>
    </row>
    <row r="4713" spans="3:6" x14ac:dyDescent="0.25">
      <c r="C4713"/>
      <c r="D4713"/>
      <c r="E4713"/>
      <c r="F4713"/>
    </row>
    <row r="4714" spans="3:6" x14ac:dyDescent="0.25">
      <c r="C4714"/>
      <c r="D4714"/>
      <c r="E4714"/>
      <c r="F4714"/>
    </row>
    <row r="4715" spans="3:6" x14ac:dyDescent="0.25">
      <c r="C4715"/>
      <c r="D4715"/>
      <c r="E4715"/>
      <c r="F4715"/>
    </row>
    <row r="4716" spans="3:6" x14ac:dyDescent="0.25">
      <c r="C4716"/>
      <c r="D4716"/>
      <c r="E4716"/>
      <c r="F4716"/>
    </row>
    <row r="4717" spans="3:6" x14ac:dyDescent="0.25">
      <c r="C4717"/>
      <c r="D4717"/>
      <c r="E4717"/>
      <c r="F4717"/>
    </row>
    <row r="4718" spans="3:6" x14ac:dyDescent="0.25">
      <c r="C4718"/>
      <c r="D4718"/>
      <c r="E4718"/>
      <c r="F4718"/>
    </row>
    <row r="4719" spans="3:6" x14ac:dyDescent="0.25">
      <c r="C4719"/>
      <c r="D4719"/>
      <c r="E4719"/>
      <c r="F4719"/>
    </row>
    <row r="4720" spans="3:6" x14ac:dyDescent="0.25">
      <c r="C4720"/>
      <c r="D4720"/>
      <c r="E4720"/>
      <c r="F4720"/>
    </row>
    <row r="4721" spans="3:6" x14ac:dyDescent="0.25">
      <c r="C4721"/>
      <c r="D4721"/>
      <c r="E4721"/>
      <c r="F4721"/>
    </row>
    <row r="4722" spans="3:6" x14ac:dyDescent="0.25">
      <c r="C4722"/>
      <c r="D4722"/>
      <c r="E4722"/>
      <c r="F4722"/>
    </row>
    <row r="4723" spans="3:6" x14ac:dyDescent="0.25">
      <c r="C4723"/>
      <c r="D4723"/>
      <c r="E4723"/>
      <c r="F4723"/>
    </row>
    <row r="4724" spans="3:6" x14ac:dyDescent="0.25">
      <c r="C4724"/>
      <c r="D4724"/>
      <c r="E4724"/>
      <c r="F4724"/>
    </row>
    <row r="4725" spans="3:6" x14ac:dyDescent="0.25">
      <c r="C4725"/>
      <c r="D4725"/>
      <c r="E4725"/>
      <c r="F4725"/>
    </row>
    <row r="4726" spans="3:6" x14ac:dyDescent="0.25">
      <c r="C4726"/>
      <c r="D4726"/>
      <c r="E4726"/>
      <c r="F4726"/>
    </row>
    <row r="4727" spans="3:6" x14ac:dyDescent="0.25">
      <c r="C4727"/>
      <c r="D4727"/>
      <c r="E4727"/>
      <c r="F4727"/>
    </row>
    <row r="4728" spans="3:6" x14ac:dyDescent="0.25">
      <c r="C4728"/>
      <c r="D4728"/>
      <c r="E4728"/>
      <c r="F4728"/>
    </row>
    <row r="4729" spans="3:6" x14ac:dyDescent="0.25">
      <c r="C4729"/>
      <c r="D4729"/>
      <c r="E4729"/>
      <c r="F4729"/>
    </row>
    <row r="4730" spans="3:6" x14ac:dyDescent="0.25">
      <c r="C4730"/>
      <c r="D4730"/>
      <c r="E4730"/>
      <c r="F4730"/>
    </row>
    <row r="4731" spans="3:6" x14ac:dyDescent="0.25">
      <c r="C4731"/>
      <c r="D4731"/>
      <c r="E4731"/>
      <c r="F4731"/>
    </row>
    <row r="4732" spans="3:6" x14ac:dyDescent="0.25">
      <c r="C4732"/>
      <c r="D4732"/>
      <c r="E4732"/>
      <c r="F4732"/>
    </row>
    <row r="4733" spans="3:6" x14ac:dyDescent="0.25">
      <c r="C4733"/>
      <c r="D4733"/>
      <c r="E4733"/>
      <c r="F4733"/>
    </row>
    <row r="4734" spans="3:6" x14ac:dyDescent="0.25">
      <c r="C4734"/>
      <c r="D4734"/>
      <c r="E4734"/>
      <c r="F4734"/>
    </row>
    <row r="4735" spans="3:6" x14ac:dyDescent="0.25">
      <c r="C4735"/>
      <c r="D4735"/>
      <c r="E4735"/>
      <c r="F4735"/>
    </row>
    <row r="4736" spans="3:6" x14ac:dyDescent="0.25">
      <c r="C4736"/>
      <c r="D4736"/>
      <c r="E4736"/>
      <c r="F4736"/>
    </row>
    <row r="4737" spans="3:6" x14ac:dyDescent="0.25">
      <c r="C4737"/>
      <c r="D4737"/>
      <c r="E4737"/>
      <c r="F4737"/>
    </row>
    <row r="4738" spans="3:6" x14ac:dyDescent="0.25">
      <c r="C4738"/>
      <c r="D4738"/>
      <c r="E4738"/>
      <c r="F4738"/>
    </row>
    <row r="4739" spans="3:6" x14ac:dyDescent="0.25">
      <c r="C4739"/>
      <c r="D4739"/>
      <c r="E4739"/>
      <c r="F4739"/>
    </row>
    <row r="4740" spans="3:6" x14ac:dyDescent="0.25">
      <c r="C4740"/>
      <c r="D4740"/>
      <c r="E4740"/>
      <c r="F4740"/>
    </row>
    <row r="4741" spans="3:6" x14ac:dyDescent="0.25">
      <c r="C4741"/>
      <c r="D4741"/>
      <c r="E4741"/>
      <c r="F4741"/>
    </row>
    <row r="4742" spans="3:6" x14ac:dyDescent="0.25">
      <c r="C4742"/>
      <c r="D4742"/>
      <c r="E4742"/>
      <c r="F4742"/>
    </row>
    <row r="4743" spans="3:6" x14ac:dyDescent="0.25">
      <c r="C4743"/>
      <c r="D4743"/>
      <c r="E4743"/>
      <c r="F4743"/>
    </row>
    <row r="4744" spans="3:6" x14ac:dyDescent="0.25">
      <c r="C4744"/>
      <c r="D4744"/>
      <c r="E4744"/>
      <c r="F4744"/>
    </row>
    <row r="4745" spans="3:6" x14ac:dyDescent="0.25">
      <c r="C4745"/>
      <c r="D4745"/>
      <c r="E4745"/>
      <c r="F4745"/>
    </row>
    <row r="4746" spans="3:6" x14ac:dyDescent="0.25">
      <c r="C4746"/>
      <c r="D4746"/>
      <c r="E4746"/>
      <c r="F4746"/>
    </row>
    <row r="4747" spans="3:6" x14ac:dyDescent="0.25">
      <c r="C4747"/>
      <c r="D4747"/>
      <c r="E4747"/>
      <c r="F4747"/>
    </row>
    <row r="4748" spans="3:6" x14ac:dyDescent="0.25">
      <c r="C4748"/>
      <c r="D4748"/>
      <c r="E4748"/>
      <c r="F4748"/>
    </row>
    <row r="4749" spans="3:6" x14ac:dyDescent="0.25">
      <c r="C4749"/>
      <c r="D4749"/>
      <c r="E4749"/>
      <c r="F4749"/>
    </row>
    <row r="4750" spans="3:6" x14ac:dyDescent="0.25">
      <c r="C4750"/>
      <c r="D4750"/>
      <c r="E4750"/>
      <c r="F4750"/>
    </row>
    <row r="4751" spans="3:6" x14ac:dyDescent="0.25">
      <c r="C4751"/>
      <c r="D4751"/>
      <c r="E4751"/>
      <c r="F4751"/>
    </row>
    <row r="4752" spans="3:6" x14ac:dyDescent="0.25">
      <c r="C4752"/>
      <c r="D4752"/>
      <c r="E4752"/>
      <c r="F4752"/>
    </row>
    <row r="4753" spans="3:6" x14ac:dyDescent="0.25">
      <c r="C4753"/>
      <c r="D4753"/>
      <c r="E4753"/>
      <c r="F4753"/>
    </row>
    <row r="4754" spans="3:6" x14ac:dyDescent="0.25">
      <c r="C4754"/>
      <c r="D4754"/>
      <c r="E4754"/>
      <c r="F4754"/>
    </row>
    <row r="4755" spans="3:6" x14ac:dyDescent="0.25">
      <c r="C4755"/>
      <c r="D4755"/>
      <c r="E4755"/>
      <c r="F4755"/>
    </row>
    <row r="4756" spans="3:6" x14ac:dyDescent="0.25">
      <c r="C4756"/>
      <c r="D4756"/>
      <c r="E4756"/>
      <c r="F4756"/>
    </row>
    <row r="4757" spans="3:6" x14ac:dyDescent="0.25">
      <c r="C4757"/>
      <c r="D4757"/>
      <c r="E4757"/>
      <c r="F4757"/>
    </row>
    <row r="4758" spans="3:6" x14ac:dyDescent="0.25">
      <c r="C4758"/>
      <c r="D4758"/>
      <c r="E4758"/>
      <c r="F4758"/>
    </row>
    <row r="4759" spans="3:6" x14ac:dyDescent="0.25">
      <c r="C4759"/>
      <c r="D4759"/>
      <c r="E4759"/>
      <c r="F4759"/>
    </row>
    <row r="4760" spans="3:6" x14ac:dyDescent="0.25">
      <c r="C4760"/>
      <c r="D4760"/>
      <c r="E4760"/>
      <c r="F4760"/>
    </row>
    <row r="4761" spans="3:6" x14ac:dyDescent="0.25">
      <c r="C4761"/>
      <c r="D4761"/>
      <c r="E4761"/>
      <c r="F4761"/>
    </row>
    <row r="4762" spans="3:6" x14ac:dyDescent="0.25">
      <c r="C4762"/>
      <c r="D4762"/>
      <c r="E4762"/>
      <c r="F4762"/>
    </row>
    <row r="4763" spans="3:6" x14ac:dyDescent="0.25">
      <c r="C4763"/>
      <c r="D4763"/>
      <c r="E4763"/>
      <c r="F4763"/>
    </row>
    <row r="4764" spans="3:6" x14ac:dyDescent="0.25">
      <c r="C4764"/>
      <c r="D4764"/>
      <c r="E4764"/>
      <c r="F4764"/>
    </row>
    <row r="4765" spans="3:6" x14ac:dyDescent="0.25">
      <c r="C4765"/>
      <c r="D4765"/>
      <c r="E4765"/>
      <c r="F4765"/>
    </row>
    <row r="4766" spans="3:6" x14ac:dyDescent="0.25">
      <c r="C4766"/>
      <c r="D4766"/>
      <c r="E4766"/>
      <c r="F4766"/>
    </row>
    <row r="4767" spans="3:6" x14ac:dyDescent="0.25">
      <c r="C4767"/>
      <c r="D4767"/>
      <c r="E4767"/>
      <c r="F4767"/>
    </row>
    <row r="4768" spans="3:6" x14ac:dyDescent="0.25">
      <c r="C4768"/>
      <c r="D4768"/>
      <c r="E4768"/>
      <c r="F4768"/>
    </row>
    <row r="4769" spans="3:6" x14ac:dyDescent="0.25">
      <c r="C4769"/>
      <c r="D4769"/>
      <c r="E4769"/>
      <c r="F4769"/>
    </row>
    <row r="4770" spans="3:6" x14ac:dyDescent="0.25">
      <c r="C4770"/>
      <c r="D4770"/>
      <c r="E4770"/>
      <c r="F4770"/>
    </row>
    <row r="4771" spans="3:6" x14ac:dyDescent="0.25">
      <c r="C4771"/>
      <c r="D4771"/>
      <c r="E4771"/>
      <c r="F4771"/>
    </row>
    <row r="4772" spans="3:6" x14ac:dyDescent="0.25">
      <c r="C4772"/>
      <c r="D4772"/>
      <c r="E4772"/>
      <c r="F4772"/>
    </row>
    <row r="4773" spans="3:6" x14ac:dyDescent="0.25">
      <c r="C4773"/>
      <c r="D4773"/>
      <c r="E4773"/>
      <c r="F4773"/>
    </row>
    <row r="4774" spans="3:6" x14ac:dyDescent="0.25">
      <c r="C4774"/>
      <c r="D4774"/>
      <c r="E4774"/>
      <c r="F4774"/>
    </row>
    <row r="4775" spans="3:6" x14ac:dyDescent="0.25">
      <c r="C4775"/>
      <c r="D4775"/>
      <c r="E4775"/>
      <c r="F4775"/>
    </row>
    <row r="4776" spans="3:6" x14ac:dyDescent="0.25">
      <c r="C4776"/>
      <c r="D4776"/>
      <c r="E4776"/>
      <c r="F4776"/>
    </row>
    <row r="4777" spans="3:6" x14ac:dyDescent="0.25">
      <c r="C4777"/>
      <c r="D4777"/>
      <c r="E4777"/>
      <c r="F4777"/>
    </row>
    <row r="4778" spans="3:6" x14ac:dyDescent="0.25">
      <c r="C4778"/>
      <c r="D4778"/>
      <c r="E4778"/>
      <c r="F4778"/>
    </row>
    <row r="4779" spans="3:6" x14ac:dyDescent="0.25">
      <c r="C4779"/>
      <c r="D4779"/>
      <c r="E4779"/>
      <c r="F4779"/>
    </row>
    <row r="4780" spans="3:6" x14ac:dyDescent="0.25">
      <c r="C4780"/>
      <c r="D4780"/>
      <c r="E4780"/>
      <c r="F4780"/>
    </row>
    <row r="4781" spans="3:6" x14ac:dyDescent="0.25">
      <c r="C4781"/>
      <c r="D4781"/>
      <c r="E4781"/>
      <c r="F4781"/>
    </row>
    <row r="4782" spans="3:6" x14ac:dyDescent="0.25">
      <c r="C4782"/>
      <c r="D4782"/>
      <c r="E4782"/>
      <c r="F4782"/>
    </row>
    <row r="4783" spans="3:6" x14ac:dyDescent="0.25">
      <c r="C4783"/>
      <c r="D4783"/>
      <c r="E4783"/>
      <c r="F4783"/>
    </row>
    <row r="4784" spans="3:6" x14ac:dyDescent="0.25">
      <c r="C4784"/>
      <c r="D4784"/>
      <c r="E4784"/>
      <c r="F4784"/>
    </row>
    <row r="4785" spans="3:6" x14ac:dyDescent="0.25">
      <c r="C4785"/>
      <c r="D4785"/>
      <c r="E4785"/>
      <c r="F4785"/>
    </row>
    <row r="4786" spans="3:6" x14ac:dyDescent="0.25">
      <c r="C4786"/>
      <c r="D4786"/>
      <c r="E4786"/>
      <c r="F4786"/>
    </row>
    <row r="4787" spans="3:6" x14ac:dyDescent="0.25">
      <c r="C4787"/>
      <c r="D4787"/>
      <c r="E4787"/>
      <c r="F4787"/>
    </row>
    <row r="4788" spans="3:6" x14ac:dyDescent="0.25">
      <c r="C4788"/>
      <c r="D4788"/>
      <c r="E4788"/>
      <c r="F4788"/>
    </row>
    <row r="4789" spans="3:6" x14ac:dyDescent="0.25">
      <c r="C4789"/>
      <c r="D4789"/>
      <c r="E4789"/>
      <c r="F4789"/>
    </row>
    <row r="4790" spans="3:6" x14ac:dyDescent="0.25">
      <c r="C4790"/>
      <c r="D4790"/>
      <c r="E4790"/>
      <c r="F4790"/>
    </row>
    <row r="4791" spans="3:6" x14ac:dyDescent="0.25">
      <c r="C4791"/>
      <c r="D4791"/>
      <c r="E4791"/>
      <c r="F4791"/>
    </row>
    <row r="4792" spans="3:6" x14ac:dyDescent="0.25">
      <c r="C4792"/>
      <c r="D4792"/>
      <c r="E4792"/>
      <c r="F4792"/>
    </row>
    <row r="4793" spans="3:6" x14ac:dyDescent="0.25">
      <c r="C4793"/>
      <c r="D4793"/>
      <c r="E4793"/>
      <c r="F4793"/>
    </row>
    <row r="4794" spans="3:6" x14ac:dyDescent="0.25">
      <c r="C4794"/>
      <c r="D4794"/>
      <c r="E4794"/>
      <c r="F4794"/>
    </row>
    <row r="4795" spans="3:6" x14ac:dyDescent="0.25">
      <c r="C4795"/>
      <c r="D4795"/>
      <c r="E4795"/>
      <c r="F4795"/>
    </row>
    <row r="4796" spans="3:6" x14ac:dyDescent="0.25">
      <c r="C4796"/>
      <c r="D4796"/>
      <c r="E4796"/>
      <c r="F4796"/>
    </row>
    <row r="4797" spans="3:6" x14ac:dyDescent="0.25">
      <c r="C4797"/>
      <c r="D4797"/>
      <c r="E4797"/>
      <c r="F4797"/>
    </row>
    <row r="4798" spans="3:6" x14ac:dyDescent="0.25">
      <c r="C4798"/>
      <c r="D4798"/>
      <c r="E4798"/>
      <c r="F4798"/>
    </row>
    <row r="4799" spans="3:6" x14ac:dyDescent="0.25">
      <c r="C4799"/>
      <c r="D4799"/>
      <c r="E4799"/>
      <c r="F4799"/>
    </row>
    <row r="4800" spans="3:6" x14ac:dyDescent="0.25">
      <c r="C4800"/>
      <c r="D4800"/>
      <c r="E4800"/>
      <c r="F4800"/>
    </row>
    <row r="4801" spans="3:6" x14ac:dyDescent="0.25">
      <c r="C4801"/>
      <c r="D4801"/>
      <c r="E4801"/>
      <c r="F4801"/>
    </row>
    <row r="4802" spans="3:6" x14ac:dyDescent="0.25">
      <c r="C4802"/>
      <c r="D4802"/>
      <c r="E4802"/>
      <c r="F4802"/>
    </row>
    <row r="4803" spans="3:6" x14ac:dyDescent="0.25">
      <c r="C4803"/>
      <c r="D4803"/>
      <c r="E4803"/>
      <c r="F4803"/>
    </row>
    <row r="4804" spans="3:6" x14ac:dyDescent="0.25">
      <c r="C4804"/>
      <c r="D4804"/>
      <c r="E4804"/>
      <c r="F4804"/>
    </row>
    <row r="4805" spans="3:6" x14ac:dyDescent="0.25">
      <c r="C4805"/>
      <c r="D4805"/>
      <c r="E4805"/>
      <c r="F4805"/>
    </row>
    <row r="4806" spans="3:6" x14ac:dyDescent="0.25">
      <c r="C4806"/>
      <c r="D4806"/>
      <c r="E4806"/>
      <c r="F4806"/>
    </row>
    <row r="4807" spans="3:6" x14ac:dyDescent="0.25">
      <c r="C4807"/>
      <c r="D4807"/>
      <c r="E4807"/>
      <c r="F4807"/>
    </row>
    <row r="4808" spans="3:6" x14ac:dyDescent="0.25">
      <c r="C4808"/>
      <c r="D4808"/>
      <c r="E4808"/>
      <c r="F4808"/>
    </row>
    <row r="4809" spans="3:6" x14ac:dyDescent="0.25">
      <c r="C4809"/>
      <c r="D4809"/>
      <c r="E4809"/>
      <c r="F4809"/>
    </row>
    <row r="4810" spans="3:6" x14ac:dyDescent="0.25">
      <c r="C4810"/>
      <c r="D4810"/>
      <c r="E4810"/>
      <c r="F4810"/>
    </row>
    <row r="4811" spans="3:6" x14ac:dyDescent="0.25">
      <c r="C4811"/>
      <c r="D4811"/>
      <c r="E4811"/>
      <c r="F4811"/>
    </row>
    <row r="4812" spans="3:6" x14ac:dyDescent="0.25">
      <c r="C4812"/>
      <c r="D4812"/>
      <c r="E4812"/>
      <c r="F4812"/>
    </row>
    <row r="4813" spans="3:6" x14ac:dyDescent="0.25">
      <c r="C4813"/>
      <c r="D4813"/>
      <c r="E4813"/>
      <c r="F4813"/>
    </row>
    <row r="4814" spans="3:6" x14ac:dyDescent="0.25">
      <c r="C4814"/>
      <c r="D4814"/>
      <c r="E4814"/>
      <c r="F4814"/>
    </row>
    <row r="4815" spans="3:6" x14ac:dyDescent="0.25">
      <c r="C4815"/>
      <c r="D4815"/>
      <c r="E4815"/>
      <c r="F4815"/>
    </row>
    <row r="4816" spans="3:6" x14ac:dyDescent="0.25">
      <c r="C4816"/>
      <c r="D4816"/>
      <c r="E4816"/>
      <c r="F4816"/>
    </row>
    <row r="4817" spans="3:6" x14ac:dyDescent="0.25">
      <c r="C4817"/>
      <c r="D4817"/>
      <c r="E4817"/>
      <c r="F4817"/>
    </row>
    <row r="4818" spans="3:6" x14ac:dyDescent="0.25">
      <c r="C4818"/>
      <c r="D4818"/>
      <c r="E4818"/>
      <c r="F4818"/>
    </row>
    <row r="4819" spans="3:6" x14ac:dyDescent="0.25">
      <c r="C4819"/>
      <c r="D4819"/>
      <c r="E4819"/>
      <c r="F4819"/>
    </row>
    <row r="4820" spans="3:6" x14ac:dyDescent="0.25">
      <c r="C4820"/>
      <c r="D4820"/>
      <c r="E4820"/>
      <c r="F4820"/>
    </row>
    <row r="4821" spans="3:6" x14ac:dyDescent="0.25">
      <c r="C4821"/>
      <c r="D4821"/>
      <c r="E4821"/>
      <c r="F4821"/>
    </row>
    <row r="4822" spans="3:6" x14ac:dyDescent="0.25">
      <c r="C4822"/>
      <c r="D4822"/>
      <c r="E4822"/>
      <c r="F4822"/>
    </row>
    <row r="4823" spans="3:6" x14ac:dyDescent="0.25">
      <c r="C4823"/>
      <c r="D4823"/>
      <c r="E4823"/>
      <c r="F4823"/>
    </row>
    <row r="4824" spans="3:6" x14ac:dyDescent="0.25">
      <c r="C4824"/>
      <c r="D4824"/>
      <c r="E4824"/>
      <c r="F4824"/>
    </row>
    <row r="4825" spans="3:6" x14ac:dyDescent="0.25">
      <c r="C4825"/>
      <c r="D4825"/>
      <c r="E4825"/>
      <c r="F4825"/>
    </row>
    <row r="4826" spans="3:6" x14ac:dyDescent="0.25">
      <c r="C4826"/>
      <c r="D4826"/>
      <c r="E4826"/>
      <c r="F4826"/>
    </row>
    <row r="4827" spans="3:6" x14ac:dyDescent="0.25">
      <c r="C4827"/>
      <c r="D4827"/>
      <c r="E4827"/>
      <c r="F4827"/>
    </row>
    <row r="4828" spans="3:6" x14ac:dyDescent="0.25">
      <c r="C4828"/>
      <c r="D4828"/>
      <c r="E4828"/>
      <c r="F4828"/>
    </row>
    <row r="4829" spans="3:6" x14ac:dyDescent="0.25">
      <c r="C4829"/>
      <c r="D4829"/>
      <c r="E4829"/>
      <c r="F4829"/>
    </row>
    <row r="4830" spans="3:6" x14ac:dyDescent="0.25">
      <c r="C4830"/>
      <c r="D4830"/>
      <c r="E4830"/>
      <c r="F4830"/>
    </row>
    <row r="4831" spans="3:6" x14ac:dyDescent="0.25">
      <c r="C4831"/>
      <c r="D4831"/>
      <c r="E4831"/>
      <c r="F4831"/>
    </row>
    <row r="4832" spans="3:6" x14ac:dyDescent="0.25">
      <c r="C4832"/>
      <c r="D4832"/>
      <c r="E4832"/>
      <c r="F4832"/>
    </row>
    <row r="4833" spans="3:6" x14ac:dyDescent="0.25">
      <c r="C4833"/>
      <c r="D4833"/>
      <c r="E4833"/>
      <c r="F4833"/>
    </row>
    <row r="4834" spans="3:6" x14ac:dyDescent="0.25">
      <c r="C4834"/>
      <c r="D4834"/>
      <c r="E4834"/>
      <c r="F4834"/>
    </row>
    <row r="4835" spans="3:6" x14ac:dyDescent="0.25">
      <c r="C4835"/>
      <c r="D4835"/>
      <c r="E4835"/>
      <c r="F4835"/>
    </row>
    <row r="4836" spans="3:6" x14ac:dyDescent="0.25">
      <c r="C4836"/>
      <c r="D4836"/>
      <c r="E4836"/>
      <c r="F4836"/>
    </row>
    <row r="4837" spans="3:6" x14ac:dyDescent="0.25">
      <c r="C4837"/>
      <c r="D4837"/>
      <c r="E4837"/>
      <c r="F4837"/>
    </row>
    <row r="4838" spans="3:6" x14ac:dyDescent="0.25">
      <c r="C4838"/>
      <c r="D4838"/>
      <c r="E4838"/>
      <c r="F4838"/>
    </row>
    <row r="4839" spans="3:6" x14ac:dyDescent="0.25">
      <c r="C4839"/>
      <c r="D4839"/>
      <c r="E4839"/>
      <c r="F4839"/>
    </row>
    <row r="4840" spans="3:6" x14ac:dyDescent="0.25">
      <c r="C4840"/>
      <c r="D4840"/>
      <c r="E4840"/>
      <c r="F4840"/>
    </row>
    <row r="4841" spans="3:6" x14ac:dyDescent="0.25">
      <c r="C4841"/>
      <c r="D4841"/>
      <c r="E4841"/>
      <c r="F4841"/>
    </row>
    <row r="4842" spans="3:6" x14ac:dyDescent="0.25">
      <c r="C4842"/>
      <c r="D4842"/>
      <c r="E4842"/>
      <c r="F4842"/>
    </row>
    <row r="4843" spans="3:6" x14ac:dyDescent="0.25">
      <c r="C4843"/>
      <c r="D4843"/>
      <c r="E4843"/>
      <c r="F4843"/>
    </row>
    <row r="4844" spans="3:6" x14ac:dyDescent="0.25">
      <c r="C4844"/>
      <c r="D4844"/>
      <c r="E4844"/>
      <c r="F4844"/>
    </row>
    <row r="4845" spans="3:6" x14ac:dyDescent="0.25">
      <c r="C4845"/>
      <c r="D4845"/>
      <c r="E4845"/>
      <c r="F4845"/>
    </row>
    <row r="4846" spans="3:6" x14ac:dyDescent="0.25">
      <c r="C4846"/>
      <c r="D4846"/>
      <c r="E4846"/>
      <c r="F4846"/>
    </row>
    <row r="4847" spans="3:6" x14ac:dyDescent="0.25">
      <c r="C4847"/>
      <c r="D4847"/>
      <c r="E4847"/>
      <c r="F4847"/>
    </row>
    <row r="4848" spans="3:6" x14ac:dyDescent="0.25">
      <c r="C4848"/>
      <c r="D4848"/>
      <c r="E4848"/>
      <c r="F4848"/>
    </row>
    <row r="4849" spans="3:6" x14ac:dyDescent="0.25">
      <c r="C4849"/>
      <c r="D4849"/>
      <c r="E4849"/>
      <c r="F4849"/>
    </row>
    <row r="4850" spans="3:6" x14ac:dyDescent="0.25">
      <c r="C4850"/>
      <c r="D4850"/>
      <c r="E4850"/>
      <c r="F4850"/>
    </row>
    <row r="4851" spans="3:6" x14ac:dyDescent="0.25">
      <c r="C4851"/>
      <c r="D4851"/>
      <c r="E4851"/>
      <c r="F4851"/>
    </row>
    <row r="4852" spans="3:6" x14ac:dyDescent="0.25">
      <c r="C4852"/>
      <c r="D4852"/>
      <c r="E4852"/>
      <c r="F4852"/>
    </row>
    <row r="4853" spans="3:6" x14ac:dyDescent="0.25">
      <c r="C4853"/>
      <c r="D4853"/>
      <c r="E4853"/>
      <c r="F4853"/>
    </row>
    <row r="4854" spans="3:6" x14ac:dyDescent="0.25">
      <c r="C4854"/>
      <c r="D4854"/>
      <c r="E4854"/>
      <c r="F4854"/>
    </row>
    <row r="4855" spans="3:6" x14ac:dyDescent="0.25">
      <c r="C4855"/>
      <c r="D4855"/>
      <c r="E4855"/>
      <c r="F4855"/>
    </row>
    <row r="4856" spans="3:6" x14ac:dyDescent="0.25">
      <c r="C4856"/>
      <c r="D4856"/>
      <c r="E4856"/>
      <c r="F4856"/>
    </row>
    <row r="4857" spans="3:6" x14ac:dyDescent="0.25">
      <c r="C4857"/>
      <c r="D4857"/>
      <c r="E4857"/>
      <c r="F4857"/>
    </row>
    <row r="4858" spans="3:6" x14ac:dyDescent="0.25">
      <c r="C4858"/>
      <c r="D4858"/>
      <c r="E4858"/>
      <c r="F4858"/>
    </row>
    <row r="4859" spans="3:6" x14ac:dyDescent="0.25">
      <c r="C4859"/>
      <c r="D4859"/>
      <c r="E4859"/>
      <c r="F4859"/>
    </row>
    <row r="4860" spans="3:6" x14ac:dyDescent="0.25">
      <c r="C4860"/>
      <c r="D4860"/>
      <c r="E4860"/>
      <c r="F4860"/>
    </row>
    <row r="4861" spans="3:6" x14ac:dyDescent="0.25">
      <c r="C4861"/>
      <c r="D4861"/>
      <c r="E4861"/>
      <c r="F4861"/>
    </row>
    <row r="4862" spans="3:6" x14ac:dyDescent="0.25">
      <c r="C4862"/>
      <c r="D4862"/>
      <c r="E4862"/>
      <c r="F4862"/>
    </row>
    <row r="4863" spans="3:6" x14ac:dyDescent="0.25">
      <c r="C4863"/>
      <c r="D4863"/>
      <c r="E4863"/>
      <c r="F4863"/>
    </row>
    <row r="4864" spans="3:6" x14ac:dyDescent="0.25">
      <c r="C4864"/>
      <c r="D4864"/>
      <c r="E4864"/>
      <c r="F4864"/>
    </row>
    <row r="4865" spans="3:6" x14ac:dyDescent="0.25">
      <c r="C4865"/>
      <c r="D4865"/>
      <c r="E4865"/>
      <c r="F4865"/>
    </row>
    <row r="4866" spans="3:6" x14ac:dyDescent="0.25">
      <c r="C4866"/>
      <c r="D4866"/>
      <c r="E4866"/>
      <c r="F4866"/>
    </row>
    <row r="4867" spans="3:6" x14ac:dyDescent="0.25">
      <c r="C4867"/>
      <c r="D4867"/>
      <c r="E4867"/>
      <c r="F4867"/>
    </row>
    <row r="4868" spans="3:6" x14ac:dyDescent="0.25">
      <c r="C4868"/>
      <c r="D4868"/>
      <c r="E4868"/>
      <c r="F4868"/>
    </row>
    <row r="4869" spans="3:6" x14ac:dyDescent="0.25">
      <c r="C4869"/>
      <c r="D4869"/>
      <c r="E4869"/>
      <c r="F4869"/>
    </row>
    <row r="4870" spans="3:6" x14ac:dyDescent="0.25">
      <c r="C4870"/>
      <c r="D4870"/>
      <c r="E4870"/>
      <c r="F4870"/>
    </row>
    <row r="4871" spans="3:6" x14ac:dyDescent="0.25">
      <c r="C4871"/>
      <c r="D4871"/>
      <c r="E4871"/>
      <c r="F4871"/>
    </row>
    <row r="4872" spans="3:6" x14ac:dyDescent="0.25">
      <c r="C4872"/>
      <c r="D4872"/>
      <c r="E4872"/>
      <c r="F4872"/>
    </row>
    <row r="4873" spans="3:6" x14ac:dyDescent="0.25">
      <c r="C4873"/>
      <c r="D4873"/>
      <c r="E4873"/>
      <c r="F4873"/>
    </row>
    <row r="4874" spans="3:6" x14ac:dyDescent="0.25">
      <c r="C4874"/>
      <c r="D4874"/>
      <c r="E4874"/>
      <c r="F4874"/>
    </row>
    <row r="4875" spans="3:6" x14ac:dyDescent="0.25">
      <c r="C4875"/>
      <c r="D4875"/>
      <c r="E4875"/>
      <c r="F4875"/>
    </row>
    <row r="4876" spans="3:6" x14ac:dyDescent="0.25">
      <c r="C4876"/>
      <c r="D4876"/>
      <c r="E4876"/>
      <c r="F4876"/>
    </row>
    <row r="4877" spans="3:6" x14ac:dyDescent="0.25">
      <c r="C4877"/>
      <c r="D4877"/>
      <c r="E4877"/>
      <c r="F4877"/>
    </row>
    <row r="4878" spans="3:6" x14ac:dyDescent="0.25">
      <c r="C4878"/>
      <c r="D4878"/>
      <c r="E4878"/>
      <c r="F4878"/>
    </row>
    <row r="4879" spans="3:6" x14ac:dyDescent="0.25">
      <c r="C4879"/>
      <c r="D4879"/>
      <c r="E4879"/>
      <c r="F4879"/>
    </row>
    <row r="4880" spans="3:6" x14ac:dyDescent="0.25">
      <c r="C4880"/>
      <c r="D4880"/>
      <c r="E4880"/>
      <c r="F4880"/>
    </row>
    <row r="4881" spans="3:6" x14ac:dyDescent="0.25">
      <c r="C4881"/>
      <c r="D4881"/>
      <c r="E4881"/>
      <c r="F4881"/>
    </row>
    <row r="4882" spans="3:6" x14ac:dyDescent="0.25">
      <c r="C4882"/>
      <c r="D4882"/>
      <c r="E4882"/>
      <c r="F4882"/>
    </row>
    <row r="4883" spans="3:6" x14ac:dyDescent="0.25">
      <c r="C4883"/>
      <c r="D4883"/>
      <c r="E4883"/>
      <c r="F4883"/>
    </row>
    <row r="4884" spans="3:6" x14ac:dyDescent="0.25">
      <c r="C4884"/>
      <c r="D4884"/>
      <c r="E4884"/>
      <c r="F4884"/>
    </row>
    <row r="4885" spans="3:6" x14ac:dyDescent="0.25">
      <c r="C4885"/>
      <c r="D4885"/>
      <c r="E4885"/>
      <c r="F4885"/>
    </row>
    <row r="4886" spans="3:6" x14ac:dyDescent="0.25">
      <c r="C4886"/>
      <c r="D4886"/>
      <c r="E4886"/>
      <c r="F4886"/>
    </row>
    <row r="4887" spans="3:6" x14ac:dyDescent="0.25">
      <c r="C4887"/>
      <c r="D4887"/>
      <c r="E4887"/>
      <c r="F4887"/>
    </row>
    <row r="4888" spans="3:6" x14ac:dyDescent="0.25">
      <c r="C4888"/>
      <c r="D4888"/>
      <c r="E4888"/>
      <c r="F4888"/>
    </row>
    <row r="4889" spans="3:6" x14ac:dyDescent="0.25">
      <c r="C4889"/>
      <c r="D4889"/>
      <c r="E4889"/>
      <c r="F4889"/>
    </row>
    <row r="4890" spans="3:6" x14ac:dyDescent="0.25">
      <c r="C4890"/>
      <c r="D4890"/>
      <c r="E4890"/>
      <c r="F4890"/>
    </row>
    <row r="4891" spans="3:6" x14ac:dyDescent="0.25">
      <c r="C4891"/>
      <c r="D4891"/>
      <c r="E4891"/>
      <c r="F4891"/>
    </row>
    <row r="4892" spans="3:6" x14ac:dyDescent="0.25">
      <c r="C4892"/>
      <c r="D4892"/>
      <c r="E4892"/>
      <c r="F4892"/>
    </row>
    <row r="4893" spans="3:6" x14ac:dyDescent="0.25">
      <c r="C4893"/>
      <c r="D4893"/>
      <c r="E4893"/>
      <c r="F4893"/>
    </row>
    <row r="4894" spans="3:6" x14ac:dyDescent="0.25">
      <c r="C4894"/>
      <c r="D4894"/>
      <c r="E4894"/>
      <c r="F4894"/>
    </row>
    <row r="4895" spans="3:6" x14ac:dyDescent="0.25">
      <c r="C4895"/>
      <c r="D4895"/>
      <c r="E4895"/>
      <c r="F4895"/>
    </row>
    <row r="4896" spans="3:6" x14ac:dyDescent="0.25">
      <c r="C4896"/>
      <c r="D4896"/>
      <c r="E4896"/>
      <c r="F4896"/>
    </row>
    <row r="4897" spans="3:6" x14ac:dyDescent="0.25">
      <c r="C4897"/>
      <c r="D4897"/>
      <c r="E4897"/>
      <c r="F4897"/>
    </row>
    <row r="4898" spans="3:6" x14ac:dyDescent="0.25">
      <c r="C4898"/>
      <c r="D4898"/>
      <c r="E4898"/>
      <c r="F4898"/>
    </row>
    <row r="4899" spans="3:6" x14ac:dyDescent="0.25">
      <c r="C4899"/>
      <c r="D4899"/>
      <c r="E4899"/>
      <c r="F4899"/>
    </row>
    <row r="4900" spans="3:6" x14ac:dyDescent="0.25">
      <c r="C4900"/>
      <c r="D4900"/>
      <c r="E4900"/>
      <c r="F4900"/>
    </row>
    <row r="4901" spans="3:6" x14ac:dyDescent="0.25">
      <c r="C4901"/>
      <c r="D4901"/>
      <c r="E4901"/>
      <c r="F4901"/>
    </row>
    <row r="4902" spans="3:6" x14ac:dyDescent="0.25">
      <c r="C4902"/>
      <c r="D4902"/>
      <c r="E4902"/>
      <c r="F4902"/>
    </row>
    <row r="4903" spans="3:6" x14ac:dyDescent="0.25">
      <c r="C4903"/>
      <c r="D4903"/>
      <c r="E4903"/>
      <c r="F4903"/>
    </row>
    <row r="4904" spans="3:6" x14ac:dyDescent="0.25">
      <c r="C4904"/>
      <c r="D4904"/>
      <c r="E4904"/>
      <c r="F4904"/>
    </row>
    <row r="4905" spans="3:6" x14ac:dyDescent="0.25">
      <c r="C4905"/>
      <c r="D4905"/>
      <c r="E4905"/>
      <c r="F4905"/>
    </row>
    <row r="4906" spans="3:6" x14ac:dyDescent="0.25">
      <c r="C4906"/>
      <c r="D4906"/>
      <c r="E4906"/>
      <c r="F4906"/>
    </row>
    <row r="4907" spans="3:6" x14ac:dyDescent="0.25">
      <c r="C4907"/>
      <c r="D4907"/>
      <c r="E4907"/>
      <c r="F4907"/>
    </row>
    <row r="4908" spans="3:6" x14ac:dyDescent="0.25">
      <c r="C4908"/>
      <c r="D4908"/>
      <c r="E4908"/>
      <c r="F4908"/>
    </row>
    <row r="4909" spans="3:6" x14ac:dyDescent="0.25">
      <c r="C4909"/>
      <c r="D4909"/>
      <c r="E4909"/>
      <c r="F4909"/>
    </row>
    <row r="4910" spans="3:6" x14ac:dyDescent="0.25">
      <c r="C4910"/>
      <c r="D4910"/>
      <c r="E4910"/>
      <c r="F4910"/>
    </row>
    <row r="4911" spans="3:6" x14ac:dyDescent="0.25">
      <c r="C4911"/>
      <c r="D4911"/>
      <c r="E4911"/>
      <c r="F4911"/>
    </row>
    <row r="4912" spans="3:6" x14ac:dyDescent="0.25">
      <c r="C4912"/>
      <c r="D4912"/>
      <c r="E4912"/>
      <c r="F4912"/>
    </row>
    <row r="4913" spans="3:6" x14ac:dyDescent="0.25">
      <c r="C4913"/>
      <c r="D4913"/>
      <c r="E4913"/>
      <c r="F4913"/>
    </row>
    <row r="4914" spans="3:6" x14ac:dyDescent="0.25">
      <c r="C4914"/>
      <c r="D4914"/>
      <c r="E4914"/>
      <c r="F4914"/>
    </row>
    <row r="4915" spans="3:6" x14ac:dyDescent="0.25">
      <c r="C4915"/>
      <c r="D4915"/>
      <c r="E4915"/>
      <c r="F4915"/>
    </row>
    <row r="4916" spans="3:6" x14ac:dyDescent="0.25">
      <c r="C4916"/>
      <c r="D4916"/>
      <c r="E4916"/>
      <c r="F4916"/>
    </row>
    <row r="4917" spans="3:6" x14ac:dyDescent="0.25">
      <c r="C4917"/>
      <c r="D4917"/>
      <c r="E4917"/>
      <c r="F4917"/>
    </row>
    <row r="4918" spans="3:6" x14ac:dyDescent="0.25">
      <c r="C4918"/>
      <c r="D4918"/>
      <c r="E4918"/>
      <c r="F4918"/>
    </row>
    <row r="4919" spans="3:6" x14ac:dyDescent="0.25">
      <c r="C4919"/>
      <c r="D4919"/>
      <c r="E4919"/>
      <c r="F4919"/>
    </row>
    <row r="4920" spans="3:6" x14ac:dyDescent="0.25">
      <c r="C4920"/>
      <c r="D4920"/>
      <c r="E4920"/>
      <c r="F4920"/>
    </row>
    <row r="4921" spans="3:6" x14ac:dyDescent="0.25">
      <c r="C4921"/>
      <c r="D4921"/>
      <c r="E4921"/>
      <c r="F4921"/>
    </row>
    <row r="4922" spans="3:6" x14ac:dyDescent="0.25">
      <c r="C4922"/>
      <c r="D4922"/>
      <c r="E4922"/>
      <c r="F4922"/>
    </row>
    <row r="4923" spans="3:6" x14ac:dyDescent="0.25">
      <c r="C4923"/>
      <c r="D4923"/>
      <c r="E4923"/>
      <c r="F4923"/>
    </row>
    <row r="4924" spans="3:6" x14ac:dyDescent="0.25">
      <c r="C4924"/>
      <c r="D4924"/>
      <c r="E4924"/>
      <c r="F4924"/>
    </row>
    <row r="4925" spans="3:6" x14ac:dyDescent="0.25">
      <c r="C4925"/>
      <c r="D4925"/>
      <c r="E4925"/>
      <c r="F4925"/>
    </row>
    <row r="4926" spans="3:6" x14ac:dyDescent="0.25">
      <c r="C4926"/>
      <c r="D4926"/>
      <c r="E4926"/>
      <c r="F4926"/>
    </row>
    <row r="4927" spans="3:6" x14ac:dyDescent="0.25">
      <c r="C4927"/>
      <c r="D4927"/>
      <c r="E4927"/>
      <c r="F4927"/>
    </row>
    <row r="4928" spans="3:6" x14ac:dyDescent="0.25">
      <c r="C4928"/>
      <c r="D4928"/>
      <c r="E4928"/>
      <c r="F4928"/>
    </row>
    <row r="4929" spans="3:6" x14ac:dyDescent="0.25">
      <c r="C4929"/>
      <c r="D4929"/>
      <c r="E4929"/>
      <c r="F4929"/>
    </row>
    <row r="4930" spans="3:6" x14ac:dyDescent="0.25">
      <c r="C4930"/>
      <c r="D4930"/>
      <c r="E4930"/>
      <c r="F4930"/>
    </row>
    <row r="4931" spans="3:6" x14ac:dyDescent="0.25">
      <c r="C4931"/>
      <c r="D4931"/>
      <c r="E4931"/>
      <c r="F4931"/>
    </row>
    <row r="4932" spans="3:6" x14ac:dyDescent="0.25">
      <c r="C4932"/>
      <c r="D4932"/>
      <c r="E4932"/>
      <c r="F4932"/>
    </row>
    <row r="4933" spans="3:6" x14ac:dyDescent="0.25">
      <c r="C4933"/>
      <c r="D4933"/>
      <c r="E4933"/>
      <c r="F4933"/>
    </row>
    <row r="4934" spans="3:6" x14ac:dyDescent="0.25">
      <c r="C4934"/>
      <c r="D4934"/>
      <c r="E4934"/>
      <c r="F4934"/>
    </row>
    <row r="4935" spans="3:6" x14ac:dyDescent="0.25">
      <c r="C4935"/>
      <c r="D4935"/>
      <c r="E4935"/>
      <c r="F4935"/>
    </row>
    <row r="4936" spans="3:6" x14ac:dyDescent="0.25">
      <c r="C4936"/>
      <c r="D4936"/>
      <c r="E4936"/>
      <c r="F4936"/>
    </row>
    <row r="4937" spans="3:6" x14ac:dyDescent="0.25">
      <c r="C4937"/>
      <c r="D4937"/>
      <c r="E4937"/>
      <c r="F4937"/>
    </row>
    <row r="4938" spans="3:6" x14ac:dyDescent="0.25">
      <c r="C4938"/>
      <c r="D4938"/>
      <c r="E4938"/>
      <c r="F4938"/>
    </row>
    <row r="4939" spans="3:6" x14ac:dyDescent="0.25">
      <c r="C4939"/>
      <c r="D4939"/>
      <c r="E4939"/>
      <c r="F4939"/>
    </row>
    <row r="4940" spans="3:6" x14ac:dyDescent="0.25">
      <c r="C4940"/>
      <c r="D4940"/>
      <c r="E4940"/>
      <c r="F4940"/>
    </row>
    <row r="4941" spans="3:6" x14ac:dyDescent="0.25">
      <c r="C4941"/>
      <c r="D4941"/>
      <c r="E4941"/>
      <c r="F4941"/>
    </row>
    <row r="4942" spans="3:6" x14ac:dyDescent="0.25">
      <c r="C4942"/>
      <c r="D4942"/>
      <c r="E4942"/>
      <c r="F4942"/>
    </row>
    <row r="4943" spans="3:6" x14ac:dyDescent="0.25">
      <c r="C4943"/>
      <c r="D4943"/>
      <c r="E4943"/>
      <c r="F4943"/>
    </row>
    <row r="4944" spans="3:6" x14ac:dyDescent="0.25">
      <c r="C4944"/>
      <c r="D4944"/>
      <c r="E4944"/>
      <c r="F4944"/>
    </row>
    <row r="4945" spans="3:6" x14ac:dyDescent="0.25">
      <c r="C4945"/>
      <c r="D4945"/>
      <c r="E4945"/>
      <c r="F4945"/>
    </row>
    <row r="4946" spans="3:6" x14ac:dyDescent="0.25">
      <c r="C4946"/>
      <c r="D4946"/>
      <c r="E4946"/>
      <c r="F4946"/>
    </row>
    <row r="4947" spans="3:6" x14ac:dyDescent="0.25">
      <c r="C4947"/>
      <c r="D4947"/>
      <c r="E4947"/>
      <c r="F4947"/>
    </row>
    <row r="4948" spans="3:6" x14ac:dyDescent="0.25">
      <c r="C4948"/>
      <c r="D4948"/>
      <c r="E4948"/>
      <c r="F4948"/>
    </row>
    <row r="4949" spans="3:6" x14ac:dyDescent="0.25">
      <c r="C4949"/>
      <c r="D4949"/>
      <c r="E4949"/>
      <c r="F4949"/>
    </row>
    <row r="4950" spans="3:6" x14ac:dyDescent="0.25">
      <c r="C4950"/>
      <c r="D4950"/>
      <c r="E4950"/>
      <c r="F4950"/>
    </row>
    <row r="4951" spans="3:6" x14ac:dyDescent="0.25">
      <c r="C4951"/>
      <c r="D4951"/>
      <c r="E4951"/>
      <c r="F4951"/>
    </row>
    <row r="4952" spans="3:6" x14ac:dyDescent="0.25">
      <c r="C4952"/>
      <c r="D4952"/>
      <c r="E4952"/>
      <c r="F4952"/>
    </row>
    <row r="4953" spans="3:6" x14ac:dyDescent="0.25">
      <c r="C4953"/>
      <c r="D4953"/>
      <c r="E4953"/>
      <c r="F4953"/>
    </row>
    <row r="4954" spans="3:6" x14ac:dyDescent="0.25">
      <c r="C4954"/>
      <c r="D4954"/>
      <c r="E4954"/>
      <c r="F4954"/>
    </row>
    <row r="4955" spans="3:6" x14ac:dyDescent="0.25">
      <c r="C4955"/>
      <c r="D4955"/>
      <c r="E4955"/>
      <c r="F4955"/>
    </row>
    <row r="4956" spans="3:6" x14ac:dyDescent="0.25">
      <c r="C4956"/>
      <c r="D4956"/>
      <c r="E4956"/>
      <c r="F4956"/>
    </row>
    <row r="4957" spans="3:6" x14ac:dyDescent="0.25">
      <c r="C4957"/>
      <c r="D4957"/>
      <c r="E4957"/>
      <c r="F4957"/>
    </row>
    <row r="4958" spans="3:6" x14ac:dyDescent="0.25">
      <c r="C4958"/>
      <c r="D4958"/>
      <c r="E4958"/>
      <c r="F4958"/>
    </row>
    <row r="4959" spans="3:6" x14ac:dyDescent="0.25">
      <c r="C4959"/>
      <c r="D4959"/>
      <c r="E4959"/>
      <c r="F4959"/>
    </row>
    <row r="4960" spans="3:6" x14ac:dyDescent="0.25">
      <c r="C4960"/>
      <c r="D4960"/>
      <c r="E4960"/>
      <c r="F4960"/>
    </row>
    <row r="4961" spans="3:6" x14ac:dyDescent="0.25">
      <c r="C4961"/>
      <c r="D4961"/>
      <c r="E4961"/>
      <c r="F4961"/>
    </row>
    <row r="4962" spans="3:6" x14ac:dyDescent="0.25">
      <c r="C4962"/>
      <c r="D4962"/>
      <c r="E4962"/>
      <c r="F4962"/>
    </row>
    <row r="4963" spans="3:6" x14ac:dyDescent="0.25">
      <c r="C4963"/>
      <c r="D4963"/>
      <c r="E4963"/>
      <c r="F4963"/>
    </row>
    <row r="4964" spans="3:6" x14ac:dyDescent="0.25">
      <c r="C4964"/>
      <c r="D4964"/>
      <c r="E4964"/>
      <c r="F4964"/>
    </row>
    <row r="4965" spans="3:6" x14ac:dyDescent="0.25">
      <c r="C4965"/>
      <c r="D4965"/>
      <c r="E4965"/>
      <c r="F4965"/>
    </row>
    <row r="4966" spans="3:6" x14ac:dyDescent="0.25">
      <c r="C4966"/>
      <c r="D4966"/>
      <c r="E4966"/>
      <c r="F4966"/>
    </row>
    <row r="4967" spans="3:6" x14ac:dyDescent="0.25">
      <c r="C4967"/>
      <c r="D4967"/>
      <c r="E4967"/>
      <c r="F4967"/>
    </row>
    <row r="4968" spans="3:6" x14ac:dyDescent="0.25">
      <c r="C4968"/>
      <c r="D4968"/>
      <c r="E4968"/>
      <c r="F4968"/>
    </row>
    <row r="4969" spans="3:6" x14ac:dyDescent="0.25">
      <c r="C4969"/>
      <c r="D4969"/>
      <c r="E4969"/>
      <c r="F4969"/>
    </row>
    <row r="4970" spans="3:6" x14ac:dyDescent="0.25">
      <c r="C4970"/>
      <c r="D4970"/>
      <c r="E4970"/>
      <c r="F4970"/>
    </row>
    <row r="4971" spans="3:6" x14ac:dyDescent="0.25">
      <c r="C4971"/>
      <c r="D4971"/>
      <c r="E4971"/>
      <c r="F4971"/>
    </row>
    <row r="4972" spans="3:6" x14ac:dyDescent="0.25">
      <c r="C4972"/>
      <c r="D4972"/>
      <c r="E4972"/>
      <c r="F4972"/>
    </row>
    <row r="4973" spans="3:6" x14ac:dyDescent="0.25">
      <c r="C4973"/>
      <c r="D4973"/>
      <c r="E4973"/>
      <c r="F4973"/>
    </row>
    <row r="4974" spans="3:6" x14ac:dyDescent="0.25">
      <c r="C4974"/>
      <c r="D4974"/>
      <c r="E4974"/>
      <c r="F4974"/>
    </row>
    <row r="4975" spans="3:6" x14ac:dyDescent="0.25">
      <c r="C4975"/>
      <c r="D4975"/>
      <c r="E4975"/>
      <c r="F4975"/>
    </row>
    <row r="4976" spans="3:6" x14ac:dyDescent="0.25">
      <c r="C4976"/>
      <c r="D4976"/>
      <c r="E4976"/>
      <c r="F4976"/>
    </row>
    <row r="4977" spans="3:6" x14ac:dyDescent="0.25">
      <c r="C4977"/>
      <c r="D4977"/>
      <c r="E4977"/>
      <c r="F4977"/>
    </row>
    <row r="4978" spans="3:6" x14ac:dyDescent="0.25">
      <c r="C4978"/>
      <c r="D4978"/>
      <c r="E4978"/>
      <c r="F4978"/>
    </row>
    <row r="4979" spans="3:6" x14ac:dyDescent="0.25">
      <c r="C4979"/>
      <c r="D4979"/>
      <c r="E4979"/>
      <c r="F4979"/>
    </row>
    <row r="4980" spans="3:6" x14ac:dyDescent="0.25">
      <c r="C4980"/>
      <c r="D4980"/>
      <c r="E4980"/>
      <c r="F4980"/>
    </row>
    <row r="4981" spans="3:6" x14ac:dyDescent="0.25">
      <c r="C4981"/>
      <c r="D4981"/>
      <c r="E4981"/>
      <c r="F4981"/>
    </row>
    <row r="4982" spans="3:6" x14ac:dyDescent="0.25">
      <c r="C4982"/>
      <c r="D4982"/>
      <c r="E4982"/>
      <c r="F4982"/>
    </row>
    <row r="4983" spans="3:6" x14ac:dyDescent="0.25">
      <c r="C4983"/>
      <c r="D4983"/>
      <c r="E4983"/>
      <c r="F4983"/>
    </row>
    <row r="4984" spans="3:6" x14ac:dyDescent="0.25">
      <c r="C4984"/>
      <c r="D4984"/>
      <c r="E4984"/>
      <c r="F4984"/>
    </row>
    <row r="4985" spans="3:6" x14ac:dyDescent="0.25">
      <c r="C4985"/>
      <c r="D4985"/>
      <c r="E4985"/>
      <c r="F4985"/>
    </row>
    <row r="4986" spans="3:6" x14ac:dyDescent="0.25">
      <c r="C4986"/>
      <c r="D4986"/>
      <c r="E4986"/>
      <c r="F4986"/>
    </row>
    <row r="4987" spans="3:6" x14ac:dyDescent="0.25">
      <c r="C4987"/>
      <c r="D4987"/>
      <c r="E4987"/>
      <c r="F4987"/>
    </row>
    <row r="4988" spans="3:6" x14ac:dyDescent="0.25">
      <c r="C4988"/>
      <c r="D4988"/>
      <c r="E4988"/>
      <c r="F4988"/>
    </row>
    <row r="4989" spans="3:6" x14ac:dyDescent="0.25">
      <c r="C4989"/>
      <c r="D4989"/>
      <c r="E4989"/>
      <c r="F4989"/>
    </row>
    <row r="4990" spans="3:6" x14ac:dyDescent="0.25">
      <c r="C4990"/>
      <c r="D4990"/>
      <c r="E4990"/>
      <c r="F4990"/>
    </row>
    <row r="4991" spans="3:6" x14ac:dyDescent="0.25">
      <c r="C4991"/>
      <c r="D4991"/>
      <c r="E4991"/>
      <c r="F4991"/>
    </row>
    <row r="4992" spans="3:6" x14ac:dyDescent="0.25">
      <c r="C4992"/>
      <c r="D4992"/>
      <c r="E4992"/>
      <c r="F4992"/>
    </row>
    <row r="4993" spans="3:6" x14ac:dyDescent="0.25">
      <c r="C4993"/>
      <c r="D4993"/>
      <c r="E4993"/>
      <c r="F4993"/>
    </row>
    <row r="4994" spans="3:6" x14ac:dyDescent="0.25">
      <c r="C4994"/>
      <c r="D4994"/>
      <c r="E4994"/>
      <c r="F4994"/>
    </row>
    <row r="4995" spans="3:6" x14ac:dyDescent="0.25">
      <c r="C4995"/>
      <c r="D4995"/>
      <c r="E4995"/>
      <c r="F4995"/>
    </row>
    <row r="4996" spans="3:6" x14ac:dyDescent="0.25">
      <c r="C4996"/>
      <c r="D4996"/>
      <c r="E4996"/>
      <c r="F4996"/>
    </row>
    <row r="4997" spans="3:6" x14ac:dyDescent="0.25">
      <c r="C4997"/>
      <c r="D4997"/>
      <c r="E4997"/>
      <c r="F4997"/>
    </row>
    <row r="4998" spans="3:6" x14ac:dyDescent="0.25">
      <c r="C4998"/>
      <c r="D4998"/>
      <c r="E4998"/>
      <c r="F4998"/>
    </row>
    <row r="4999" spans="3:6" x14ac:dyDescent="0.25">
      <c r="C4999"/>
      <c r="D4999"/>
      <c r="E4999"/>
      <c r="F4999"/>
    </row>
    <row r="5000" spans="3:6" x14ac:dyDescent="0.25">
      <c r="C5000"/>
      <c r="D5000"/>
      <c r="E5000"/>
      <c r="F5000"/>
    </row>
    <row r="5001" spans="3:6" x14ac:dyDescent="0.25">
      <c r="C5001"/>
      <c r="D5001"/>
      <c r="E5001"/>
      <c r="F5001"/>
    </row>
    <row r="5002" spans="3:6" x14ac:dyDescent="0.25">
      <c r="C5002"/>
      <c r="D5002"/>
      <c r="E5002"/>
      <c r="F5002"/>
    </row>
    <row r="5003" spans="3:6" x14ac:dyDescent="0.25">
      <c r="C5003"/>
      <c r="D5003"/>
      <c r="E5003"/>
      <c r="F5003"/>
    </row>
    <row r="5004" spans="3:6" x14ac:dyDescent="0.25">
      <c r="C5004"/>
      <c r="D5004"/>
      <c r="E5004"/>
      <c r="F5004"/>
    </row>
    <row r="5005" spans="3:6" x14ac:dyDescent="0.25">
      <c r="C5005"/>
      <c r="D5005"/>
      <c r="E5005"/>
      <c r="F5005"/>
    </row>
    <row r="5006" spans="3:6" x14ac:dyDescent="0.25">
      <c r="C5006"/>
      <c r="D5006"/>
      <c r="E5006"/>
      <c r="F5006"/>
    </row>
    <row r="5007" spans="3:6" x14ac:dyDescent="0.25">
      <c r="C5007"/>
      <c r="D5007"/>
      <c r="E5007"/>
      <c r="F5007"/>
    </row>
    <row r="5008" spans="3:6" x14ac:dyDescent="0.25">
      <c r="C5008"/>
      <c r="D5008"/>
      <c r="E5008"/>
      <c r="F5008"/>
    </row>
    <row r="5009" spans="3:6" x14ac:dyDescent="0.25">
      <c r="C5009"/>
      <c r="D5009"/>
      <c r="E5009"/>
      <c r="F5009"/>
    </row>
    <row r="5010" spans="3:6" x14ac:dyDescent="0.25">
      <c r="C5010"/>
      <c r="D5010"/>
      <c r="E5010"/>
      <c r="F5010"/>
    </row>
    <row r="5011" spans="3:6" x14ac:dyDescent="0.25">
      <c r="C5011"/>
      <c r="D5011"/>
      <c r="E5011"/>
      <c r="F5011"/>
    </row>
    <row r="5012" spans="3:6" x14ac:dyDescent="0.25">
      <c r="C5012"/>
      <c r="D5012"/>
      <c r="E5012"/>
      <c r="F5012"/>
    </row>
    <row r="5013" spans="3:6" x14ac:dyDescent="0.25">
      <c r="C5013"/>
      <c r="D5013"/>
      <c r="E5013"/>
      <c r="F5013"/>
    </row>
    <row r="5014" spans="3:6" x14ac:dyDescent="0.25">
      <c r="C5014"/>
      <c r="D5014"/>
      <c r="E5014"/>
      <c r="F5014"/>
    </row>
    <row r="5015" spans="3:6" x14ac:dyDescent="0.25">
      <c r="C5015"/>
      <c r="D5015"/>
      <c r="E5015"/>
      <c r="F5015"/>
    </row>
    <row r="5016" spans="3:6" x14ac:dyDescent="0.25">
      <c r="C5016"/>
      <c r="D5016"/>
      <c r="E5016"/>
      <c r="F5016"/>
    </row>
    <row r="5017" spans="3:6" x14ac:dyDescent="0.25">
      <c r="C5017"/>
      <c r="D5017"/>
      <c r="E5017"/>
      <c r="F5017"/>
    </row>
    <row r="5018" spans="3:6" x14ac:dyDescent="0.25">
      <c r="C5018"/>
      <c r="D5018"/>
      <c r="E5018"/>
      <c r="F5018"/>
    </row>
    <row r="5019" spans="3:6" x14ac:dyDescent="0.25">
      <c r="C5019"/>
      <c r="D5019"/>
      <c r="E5019"/>
      <c r="F5019"/>
    </row>
    <row r="5020" spans="3:6" x14ac:dyDescent="0.25">
      <c r="C5020"/>
      <c r="D5020"/>
      <c r="E5020"/>
      <c r="F5020"/>
    </row>
    <row r="5021" spans="3:6" x14ac:dyDescent="0.25">
      <c r="C5021"/>
      <c r="D5021"/>
      <c r="E5021"/>
      <c r="F5021"/>
    </row>
    <row r="5022" spans="3:6" x14ac:dyDescent="0.25">
      <c r="C5022"/>
      <c r="D5022"/>
      <c r="E5022"/>
      <c r="F5022"/>
    </row>
    <row r="5023" spans="3:6" x14ac:dyDescent="0.25">
      <c r="C5023"/>
      <c r="D5023"/>
      <c r="E5023"/>
      <c r="F5023"/>
    </row>
    <row r="5024" spans="3:6" x14ac:dyDescent="0.25">
      <c r="C5024"/>
      <c r="D5024"/>
      <c r="E5024"/>
      <c r="F5024"/>
    </row>
    <row r="5025" spans="3:6" x14ac:dyDescent="0.25">
      <c r="C5025"/>
      <c r="D5025"/>
      <c r="E5025"/>
      <c r="F5025"/>
    </row>
    <row r="5026" spans="3:6" x14ac:dyDescent="0.25">
      <c r="C5026"/>
      <c r="D5026"/>
      <c r="E5026"/>
      <c r="F5026"/>
    </row>
    <row r="5027" spans="3:6" x14ac:dyDescent="0.25">
      <c r="C5027"/>
      <c r="D5027"/>
      <c r="E5027"/>
      <c r="F5027"/>
    </row>
    <row r="5028" spans="3:6" x14ac:dyDescent="0.25">
      <c r="C5028"/>
      <c r="D5028"/>
      <c r="E5028"/>
      <c r="F5028"/>
    </row>
    <row r="5029" spans="3:6" x14ac:dyDescent="0.25">
      <c r="C5029"/>
      <c r="D5029"/>
      <c r="E5029"/>
      <c r="F5029"/>
    </row>
    <row r="5030" spans="3:6" x14ac:dyDescent="0.25">
      <c r="C5030"/>
      <c r="D5030"/>
      <c r="E5030"/>
      <c r="F5030"/>
    </row>
    <row r="5031" spans="3:6" x14ac:dyDescent="0.25">
      <c r="C5031"/>
      <c r="D5031"/>
      <c r="E5031"/>
      <c r="F5031"/>
    </row>
    <row r="5032" spans="3:6" x14ac:dyDescent="0.25">
      <c r="C5032"/>
      <c r="D5032"/>
      <c r="E5032"/>
      <c r="F5032"/>
    </row>
    <row r="5033" spans="3:6" x14ac:dyDescent="0.25">
      <c r="C5033"/>
      <c r="D5033"/>
      <c r="E5033"/>
      <c r="F5033"/>
    </row>
    <row r="5034" spans="3:6" x14ac:dyDescent="0.25">
      <c r="C5034"/>
      <c r="D5034"/>
      <c r="E5034"/>
      <c r="F5034"/>
    </row>
    <row r="5035" spans="3:6" x14ac:dyDescent="0.25">
      <c r="C5035"/>
      <c r="D5035"/>
      <c r="E5035"/>
      <c r="F5035"/>
    </row>
    <row r="5036" spans="3:6" x14ac:dyDescent="0.25">
      <c r="C5036"/>
      <c r="D5036"/>
      <c r="E5036"/>
      <c r="F5036"/>
    </row>
    <row r="5037" spans="3:6" x14ac:dyDescent="0.25">
      <c r="C5037"/>
      <c r="D5037"/>
      <c r="E5037"/>
      <c r="F5037"/>
    </row>
    <row r="5038" spans="3:6" x14ac:dyDescent="0.25">
      <c r="C5038"/>
      <c r="D5038"/>
      <c r="E5038"/>
      <c r="F5038"/>
    </row>
    <row r="5039" spans="3:6" x14ac:dyDescent="0.25">
      <c r="C5039"/>
      <c r="D5039"/>
      <c r="E5039"/>
      <c r="F5039"/>
    </row>
    <row r="5040" spans="3:6" x14ac:dyDescent="0.25">
      <c r="C5040"/>
      <c r="D5040"/>
      <c r="E5040"/>
      <c r="F5040"/>
    </row>
    <row r="5041" spans="3:6" x14ac:dyDescent="0.25">
      <c r="C5041"/>
      <c r="D5041"/>
      <c r="E5041"/>
      <c r="F5041"/>
    </row>
    <row r="5042" spans="3:6" x14ac:dyDescent="0.25">
      <c r="C5042"/>
      <c r="D5042"/>
      <c r="E5042"/>
      <c r="F5042"/>
    </row>
    <row r="5043" spans="3:6" x14ac:dyDescent="0.25">
      <c r="C5043"/>
      <c r="D5043"/>
      <c r="E5043"/>
      <c r="F5043"/>
    </row>
    <row r="5044" spans="3:6" x14ac:dyDescent="0.25">
      <c r="C5044"/>
      <c r="D5044"/>
      <c r="E5044"/>
      <c r="F5044"/>
    </row>
    <row r="5045" spans="3:6" x14ac:dyDescent="0.25">
      <c r="C5045"/>
      <c r="D5045"/>
      <c r="E5045"/>
      <c r="F5045"/>
    </row>
    <row r="5046" spans="3:6" x14ac:dyDescent="0.25">
      <c r="C5046"/>
      <c r="D5046"/>
      <c r="E5046"/>
      <c r="F5046"/>
    </row>
    <row r="5047" spans="3:6" x14ac:dyDescent="0.25">
      <c r="C5047"/>
      <c r="D5047"/>
      <c r="E5047"/>
      <c r="F5047"/>
    </row>
    <row r="5048" spans="3:6" x14ac:dyDescent="0.25">
      <c r="C5048"/>
      <c r="D5048"/>
      <c r="E5048"/>
      <c r="F5048"/>
    </row>
    <row r="5049" spans="3:6" x14ac:dyDescent="0.25">
      <c r="C5049"/>
      <c r="D5049"/>
      <c r="E5049"/>
      <c r="F5049"/>
    </row>
    <row r="5050" spans="3:6" x14ac:dyDescent="0.25">
      <c r="C5050"/>
      <c r="D5050"/>
      <c r="E5050"/>
      <c r="F5050"/>
    </row>
    <row r="5051" spans="3:6" x14ac:dyDescent="0.25">
      <c r="C5051"/>
      <c r="D5051"/>
      <c r="E5051"/>
      <c r="F5051"/>
    </row>
    <row r="5052" spans="3:6" x14ac:dyDescent="0.25">
      <c r="C5052"/>
      <c r="D5052"/>
      <c r="E5052"/>
      <c r="F5052"/>
    </row>
    <row r="5053" spans="3:6" x14ac:dyDescent="0.25">
      <c r="C5053"/>
      <c r="D5053"/>
      <c r="E5053"/>
      <c r="F5053"/>
    </row>
    <row r="5054" spans="3:6" x14ac:dyDescent="0.25">
      <c r="C5054"/>
      <c r="D5054"/>
      <c r="E5054"/>
      <c r="F5054"/>
    </row>
    <row r="5055" spans="3:6" x14ac:dyDescent="0.25">
      <c r="C5055"/>
      <c r="D5055"/>
      <c r="E5055"/>
      <c r="F5055"/>
    </row>
    <row r="5056" spans="3:6" x14ac:dyDescent="0.25">
      <c r="C5056"/>
      <c r="D5056"/>
      <c r="E5056"/>
      <c r="F5056"/>
    </row>
    <row r="5057" spans="3:6" x14ac:dyDescent="0.25">
      <c r="C5057"/>
      <c r="D5057"/>
      <c r="E5057"/>
      <c r="F5057"/>
    </row>
    <row r="5058" spans="3:6" x14ac:dyDescent="0.25">
      <c r="C5058"/>
      <c r="D5058"/>
      <c r="E5058"/>
      <c r="F5058"/>
    </row>
    <row r="5059" spans="3:6" x14ac:dyDescent="0.25">
      <c r="C5059"/>
      <c r="D5059"/>
      <c r="E5059"/>
      <c r="F5059"/>
    </row>
    <row r="5060" spans="3:6" x14ac:dyDescent="0.25">
      <c r="C5060"/>
      <c r="D5060"/>
      <c r="E5060"/>
      <c r="F5060"/>
    </row>
    <row r="5061" spans="3:6" x14ac:dyDescent="0.25">
      <c r="C5061"/>
      <c r="D5061"/>
      <c r="E5061"/>
      <c r="F5061"/>
    </row>
    <row r="5062" spans="3:6" x14ac:dyDescent="0.25">
      <c r="C5062"/>
      <c r="D5062"/>
      <c r="E5062"/>
      <c r="F5062"/>
    </row>
    <row r="5063" spans="3:6" x14ac:dyDescent="0.25">
      <c r="C5063"/>
      <c r="D5063"/>
      <c r="E5063"/>
      <c r="F5063"/>
    </row>
    <row r="5064" spans="3:6" x14ac:dyDescent="0.25">
      <c r="C5064"/>
      <c r="D5064"/>
      <c r="E5064"/>
      <c r="F5064"/>
    </row>
    <row r="5065" spans="3:6" x14ac:dyDescent="0.25">
      <c r="C5065"/>
      <c r="D5065"/>
      <c r="E5065"/>
      <c r="F5065"/>
    </row>
    <row r="5066" spans="3:6" x14ac:dyDescent="0.25">
      <c r="C5066"/>
      <c r="D5066"/>
      <c r="E5066"/>
      <c r="F5066"/>
    </row>
    <row r="5067" spans="3:6" x14ac:dyDescent="0.25">
      <c r="C5067"/>
      <c r="D5067"/>
      <c r="E5067"/>
      <c r="F5067"/>
    </row>
    <row r="5068" spans="3:6" x14ac:dyDescent="0.25">
      <c r="C5068"/>
      <c r="D5068"/>
      <c r="E5068"/>
      <c r="F5068"/>
    </row>
    <row r="5069" spans="3:6" x14ac:dyDescent="0.25">
      <c r="C5069"/>
      <c r="D5069"/>
      <c r="E5069"/>
      <c r="F5069"/>
    </row>
    <row r="5070" spans="3:6" x14ac:dyDescent="0.25">
      <c r="C5070"/>
      <c r="D5070"/>
      <c r="E5070"/>
      <c r="F5070"/>
    </row>
    <row r="5071" spans="3:6" x14ac:dyDescent="0.25">
      <c r="C5071"/>
      <c r="D5071"/>
      <c r="E5071"/>
      <c r="F5071"/>
    </row>
    <row r="5072" spans="3:6" x14ac:dyDescent="0.25">
      <c r="C5072"/>
      <c r="D5072"/>
      <c r="E5072"/>
      <c r="F5072"/>
    </row>
    <row r="5073" spans="3:6" x14ac:dyDescent="0.25">
      <c r="C5073"/>
      <c r="D5073"/>
      <c r="E5073"/>
      <c r="F5073"/>
    </row>
    <row r="5074" spans="3:6" x14ac:dyDescent="0.25">
      <c r="C5074"/>
      <c r="D5074"/>
      <c r="E5074"/>
      <c r="F5074"/>
    </row>
    <row r="5075" spans="3:6" x14ac:dyDescent="0.25">
      <c r="C5075"/>
      <c r="D5075"/>
      <c r="E5075"/>
      <c r="F5075"/>
    </row>
    <row r="5076" spans="3:6" x14ac:dyDescent="0.25">
      <c r="C5076"/>
      <c r="D5076"/>
      <c r="E5076"/>
      <c r="F5076"/>
    </row>
    <row r="5077" spans="3:6" x14ac:dyDescent="0.25">
      <c r="C5077"/>
      <c r="D5077"/>
      <c r="E5077"/>
      <c r="F5077"/>
    </row>
    <row r="5078" spans="3:6" x14ac:dyDescent="0.25">
      <c r="C5078"/>
      <c r="D5078"/>
      <c r="E5078"/>
      <c r="F5078"/>
    </row>
    <row r="5079" spans="3:6" x14ac:dyDescent="0.25">
      <c r="C5079"/>
      <c r="D5079"/>
      <c r="E5079"/>
      <c r="F5079"/>
    </row>
    <row r="5080" spans="3:6" x14ac:dyDescent="0.25">
      <c r="C5080"/>
      <c r="D5080"/>
      <c r="E5080"/>
      <c r="F5080"/>
    </row>
    <row r="5081" spans="3:6" x14ac:dyDescent="0.25">
      <c r="C5081"/>
      <c r="D5081"/>
      <c r="E5081"/>
      <c r="F5081"/>
    </row>
    <row r="5082" spans="3:6" x14ac:dyDescent="0.25">
      <c r="C5082"/>
      <c r="D5082"/>
      <c r="E5082"/>
      <c r="F5082"/>
    </row>
    <row r="5083" spans="3:6" x14ac:dyDescent="0.25">
      <c r="C5083"/>
      <c r="D5083"/>
      <c r="E5083"/>
      <c r="F5083"/>
    </row>
    <row r="5084" spans="3:6" x14ac:dyDescent="0.25">
      <c r="C5084"/>
      <c r="D5084"/>
      <c r="E5084"/>
      <c r="F5084"/>
    </row>
    <row r="5085" spans="3:6" x14ac:dyDescent="0.25">
      <c r="C5085"/>
      <c r="D5085"/>
      <c r="E5085"/>
      <c r="F5085"/>
    </row>
    <row r="5086" spans="3:6" x14ac:dyDescent="0.25">
      <c r="C5086"/>
      <c r="D5086"/>
      <c r="E5086"/>
      <c r="F5086"/>
    </row>
    <row r="5087" spans="3:6" x14ac:dyDescent="0.25">
      <c r="C5087"/>
      <c r="D5087"/>
      <c r="E5087"/>
      <c r="F5087"/>
    </row>
    <row r="5088" spans="3:6" x14ac:dyDescent="0.25">
      <c r="C5088"/>
      <c r="D5088"/>
      <c r="E5088"/>
      <c r="F5088"/>
    </row>
    <row r="5089" spans="3:6" x14ac:dyDescent="0.25">
      <c r="C5089"/>
      <c r="D5089"/>
      <c r="E5089"/>
      <c r="F5089"/>
    </row>
    <row r="5090" spans="3:6" x14ac:dyDescent="0.25">
      <c r="C5090"/>
      <c r="D5090"/>
      <c r="E5090"/>
      <c r="F5090"/>
    </row>
    <row r="5091" spans="3:6" x14ac:dyDescent="0.25">
      <c r="C5091"/>
      <c r="D5091"/>
      <c r="E5091"/>
      <c r="F5091"/>
    </row>
    <row r="5092" spans="3:6" x14ac:dyDescent="0.25">
      <c r="C5092"/>
      <c r="D5092"/>
      <c r="E5092"/>
      <c r="F5092"/>
    </row>
    <row r="5093" spans="3:6" x14ac:dyDescent="0.25">
      <c r="C5093"/>
      <c r="D5093"/>
      <c r="E5093"/>
      <c r="F5093"/>
    </row>
    <row r="5094" spans="3:6" x14ac:dyDescent="0.25">
      <c r="C5094"/>
      <c r="D5094"/>
      <c r="E5094"/>
      <c r="F5094"/>
    </row>
    <row r="5095" spans="3:6" x14ac:dyDescent="0.25">
      <c r="C5095"/>
      <c r="D5095"/>
      <c r="E5095"/>
      <c r="F5095"/>
    </row>
    <row r="5096" spans="3:6" x14ac:dyDescent="0.25">
      <c r="C5096"/>
      <c r="D5096"/>
      <c r="E5096"/>
      <c r="F5096"/>
    </row>
    <row r="5097" spans="3:6" x14ac:dyDescent="0.25">
      <c r="C5097"/>
      <c r="D5097"/>
      <c r="E5097"/>
      <c r="F5097"/>
    </row>
    <row r="5098" spans="3:6" x14ac:dyDescent="0.25">
      <c r="C5098"/>
      <c r="D5098"/>
      <c r="E5098"/>
      <c r="F5098"/>
    </row>
    <row r="5099" spans="3:6" x14ac:dyDescent="0.25">
      <c r="C5099"/>
      <c r="D5099"/>
      <c r="E5099"/>
      <c r="F5099"/>
    </row>
    <row r="5100" spans="3:6" x14ac:dyDescent="0.25">
      <c r="C5100"/>
      <c r="D5100"/>
      <c r="E5100"/>
      <c r="F5100"/>
    </row>
    <row r="5101" spans="3:6" x14ac:dyDescent="0.25">
      <c r="C5101"/>
      <c r="D5101"/>
      <c r="E5101"/>
      <c r="F5101"/>
    </row>
    <row r="5102" spans="3:6" x14ac:dyDescent="0.25">
      <c r="C5102"/>
      <c r="D5102"/>
      <c r="E5102"/>
      <c r="F5102"/>
    </row>
    <row r="5103" spans="3:6" x14ac:dyDescent="0.25">
      <c r="C5103"/>
      <c r="D5103"/>
      <c r="E5103"/>
      <c r="F5103"/>
    </row>
    <row r="5104" spans="3:6" x14ac:dyDescent="0.25">
      <c r="C5104"/>
      <c r="D5104"/>
      <c r="E5104"/>
      <c r="F5104"/>
    </row>
    <row r="5105" spans="3:6" x14ac:dyDescent="0.25">
      <c r="C5105"/>
      <c r="D5105"/>
      <c r="E5105"/>
      <c r="F5105"/>
    </row>
    <row r="5106" spans="3:6" x14ac:dyDescent="0.25">
      <c r="C5106"/>
      <c r="D5106"/>
      <c r="E5106"/>
      <c r="F5106"/>
    </row>
    <row r="5107" spans="3:6" x14ac:dyDescent="0.25">
      <c r="C5107"/>
      <c r="D5107"/>
      <c r="E5107"/>
      <c r="F5107"/>
    </row>
    <row r="5108" spans="3:6" x14ac:dyDescent="0.25">
      <c r="C5108"/>
      <c r="D5108"/>
      <c r="E5108"/>
      <c r="F5108"/>
    </row>
    <row r="5109" spans="3:6" x14ac:dyDescent="0.25">
      <c r="C5109"/>
      <c r="D5109"/>
      <c r="E5109"/>
      <c r="F5109"/>
    </row>
    <row r="5110" spans="3:6" x14ac:dyDescent="0.25">
      <c r="C5110"/>
      <c r="D5110"/>
      <c r="E5110"/>
      <c r="F5110"/>
    </row>
    <row r="5111" spans="3:6" x14ac:dyDescent="0.25">
      <c r="C5111"/>
      <c r="D5111"/>
      <c r="E5111"/>
      <c r="F5111"/>
    </row>
    <row r="5112" spans="3:6" x14ac:dyDescent="0.25">
      <c r="C5112"/>
      <c r="D5112"/>
      <c r="E5112"/>
      <c r="F5112"/>
    </row>
    <row r="5113" spans="3:6" x14ac:dyDescent="0.25">
      <c r="C5113"/>
      <c r="D5113"/>
      <c r="E5113"/>
      <c r="F5113"/>
    </row>
    <row r="5114" spans="3:6" x14ac:dyDescent="0.25">
      <c r="C5114"/>
      <c r="D5114"/>
      <c r="E5114"/>
      <c r="F5114"/>
    </row>
    <row r="5115" spans="3:6" x14ac:dyDescent="0.25">
      <c r="C5115"/>
      <c r="D5115"/>
      <c r="E5115"/>
      <c r="F5115"/>
    </row>
    <row r="5116" spans="3:6" x14ac:dyDescent="0.25">
      <c r="C5116"/>
      <c r="D5116"/>
      <c r="E5116"/>
      <c r="F5116"/>
    </row>
    <row r="5117" spans="3:6" x14ac:dyDescent="0.25">
      <c r="C5117"/>
      <c r="D5117"/>
      <c r="E5117"/>
      <c r="F5117"/>
    </row>
    <row r="5118" spans="3:6" x14ac:dyDescent="0.25">
      <c r="C5118"/>
      <c r="D5118"/>
      <c r="E5118"/>
      <c r="F5118"/>
    </row>
    <row r="5119" spans="3:6" x14ac:dyDescent="0.25">
      <c r="C5119"/>
      <c r="D5119"/>
      <c r="E5119"/>
      <c r="F5119"/>
    </row>
    <row r="5120" spans="3:6" x14ac:dyDescent="0.25">
      <c r="C5120"/>
      <c r="D5120"/>
      <c r="E5120"/>
      <c r="F5120"/>
    </row>
    <row r="5121" spans="3:6" x14ac:dyDescent="0.25">
      <c r="C5121"/>
      <c r="D5121"/>
      <c r="E5121"/>
      <c r="F5121"/>
    </row>
    <row r="5122" spans="3:6" x14ac:dyDescent="0.25">
      <c r="C5122"/>
      <c r="D5122"/>
      <c r="E5122"/>
      <c r="F5122"/>
    </row>
    <row r="5123" spans="3:6" x14ac:dyDescent="0.25">
      <c r="C5123"/>
      <c r="D5123"/>
      <c r="E5123"/>
      <c r="F5123"/>
    </row>
    <row r="5124" spans="3:6" x14ac:dyDescent="0.25">
      <c r="C5124"/>
      <c r="D5124"/>
      <c r="E5124"/>
      <c r="F5124"/>
    </row>
    <row r="5125" spans="3:6" x14ac:dyDescent="0.25">
      <c r="C5125"/>
      <c r="D5125"/>
      <c r="E5125"/>
      <c r="F5125"/>
    </row>
    <row r="5126" spans="3:6" x14ac:dyDescent="0.25">
      <c r="C5126"/>
      <c r="D5126"/>
      <c r="E5126"/>
      <c r="F5126"/>
    </row>
    <row r="5127" spans="3:6" x14ac:dyDescent="0.25">
      <c r="C5127"/>
      <c r="D5127"/>
      <c r="E5127"/>
      <c r="F5127"/>
    </row>
    <row r="5128" spans="3:6" x14ac:dyDescent="0.25">
      <c r="C5128"/>
      <c r="D5128"/>
      <c r="E5128"/>
      <c r="F5128"/>
    </row>
    <row r="5129" spans="3:6" x14ac:dyDescent="0.25">
      <c r="C5129"/>
      <c r="D5129"/>
      <c r="E5129"/>
      <c r="F5129"/>
    </row>
    <row r="5130" spans="3:6" x14ac:dyDescent="0.25">
      <c r="C5130"/>
      <c r="D5130"/>
      <c r="E5130"/>
      <c r="F5130"/>
    </row>
    <row r="5131" spans="3:6" x14ac:dyDescent="0.25">
      <c r="C5131"/>
      <c r="D5131"/>
      <c r="E5131"/>
      <c r="F5131"/>
    </row>
    <row r="5132" spans="3:6" x14ac:dyDescent="0.25">
      <c r="C5132"/>
      <c r="D5132"/>
      <c r="E5132"/>
      <c r="F5132"/>
    </row>
    <row r="5133" spans="3:6" x14ac:dyDescent="0.25">
      <c r="C5133"/>
      <c r="D5133"/>
      <c r="E5133"/>
      <c r="F5133"/>
    </row>
    <row r="5134" spans="3:6" x14ac:dyDescent="0.25">
      <c r="C5134"/>
      <c r="D5134"/>
      <c r="E5134"/>
      <c r="F5134"/>
    </row>
    <row r="5135" spans="3:6" x14ac:dyDescent="0.25">
      <c r="C5135"/>
      <c r="D5135"/>
      <c r="E5135"/>
      <c r="F5135"/>
    </row>
    <row r="5136" spans="3:6" x14ac:dyDescent="0.25">
      <c r="C5136"/>
      <c r="D5136"/>
      <c r="E5136"/>
      <c r="F5136"/>
    </row>
    <row r="5137" spans="3:6" x14ac:dyDescent="0.25">
      <c r="C5137"/>
      <c r="D5137"/>
      <c r="E5137"/>
      <c r="F5137"/>
    </row>
    <row r="5138" spans="3:6" x14ac:dyDescent="0.25">
      <c r="C5138"/>
      <c r="D5138"/>
      <c r="E5138"/>
      <c r="F5138"/>
    </row>
    <row r="5139" spans="3:6" x14ac:dyDescent="0.25">
      <c r="C5139"/>
      <c r="D5139"/>
      <c r="E5139"/>
      <c r="F5139"/>
    </row>
    <row r="5140" spans="3:6" x14ac:dyDescent="0.25">
      <c r="C5140"/>
      <c r="D5140"/>
      <c r="E5140"/>
      <c r="F5140"/>
    </row>
    <row r="5141" spans="3:6" x14ac:dyDescent="0.25">
      <c r="C5141"/>
      <c r="D5141"/>
      <c r="E5141"/>
      <c r="F5141"/>
    </row>
    <row r="5142" spans="3:6" x14ac:dyDescent="0.25">
      <c r="C5142"/>
      <c r="D5142"/>
      <c r="E5142"/>
      <c r="F5142"/>
    </row>
    <row r="5143" spans="3:6" x14ac:dyDescent="0.25">
      <c r="C5143"/>
      <c r="D5143"/>
      <c r="E5143"/>
      <c r="F5143"/>
    </row>
    <row r="5144" spans="3:6" x14ac:dyDescent="0.25">
      <c r="C5144"/>
      <c r="D5144"/>
      <c r="E5144"/>
      <c r="F5144"/>
    </row>
    <row r="5145" spans="3:6" x14ac:dyDescent="0.25">
      <c r="C5145"/>
      <c r="D5145"/>
      <c r="E5145"/>
      <c r="F5145"/>
    </row>
    <row r="5146" spans="3:6" x14ac:dyDescent="0.25">
      <c r="C5146"/>
      <c r="D5146"/>
      <c r="E5146"/>
      <c r="F5146"/>
    </row>
    <row r="5147" spans="3:6" x14ac:dyDescent="0.25">
      <c r="C5147"/>
      <c r="D5147"/>
      <c r="E5147"/>
      <c r="F5147"/>
    </row>
    <row r="5148" spans="3:6" x14ac:dyDescent="0.25">
      <c r="C5148"/>
      <c r="D5148"/>
      <c r="E5148"/>
      <c r="F5148"/>
    </row>
    <row r="5149" spans="3:6" x14ac:dyDescent="0.25">
      <c r="C5149"/>
      <c r="D5149"/>
      <c r="E5149"/>
      <c r="F5149"/>
    </row>
    <row r="5150" spans="3:6" x14ac:dyDescent="0.25">
      <c r="C5150"/>
      <c r="D5150"/>
      <c r="E5150"/>
      <c r="F5150"/>
    </row>
    <row r="5151" spans="3:6" x14ac:dyDescent="0.25">
      <c r="C5151"/>
      <c r="D5151"/>
      <c r="E5151"/>
      <c r="F5151"/>
    </row>
    <row r="5152" spans="3:6" x14ac:dyDescent="0.25">
      <c r="C5152"/>
      <c r="D5152"/>
      <c r="E5152"/>
      <c r="F5152"/>
    </row>
    <row r="5153" spans="3:6" x14ac:dyDescent="0.25">
      <c r="C5153"/>
      <c r="D5153"/>
      <c r="E5153"/>
      <c r="F5153"/>
    </row>
    <row r="5154" spans="3:6" x14ac:dyDescent="0.25">
      <c r="C5154"/>
      <c r="D5154"/>
      <c r="E5154"/>
      <c r="F5154"/>
    </row>
    <row r="5155" spans="3:6" x14ac:dyDescent="0.25">
      <c r="C5155"/>
      <c r="D5155"/>
      <c r="E5155"/>
      <c r="F5155"/>
    </row>
    <row r="5156" spans="3:6" x14ac:dyDescent="0.25">
      <c r="C5156"/>
      <c r="D5156"/>
      <c r="E5156"/>
      <c r="F5156"/>
    </row>
    <row r="5157" spans="3:6" x14ac:dyDescent="0.25">
      <c r="C5157"/>
      <c r="D5157"/>
      <c r="E5157"/>
      <c r="F5157"/>
    </row>
    <row r="5158" spans="3:6" x14ac:dyDescent="0.25">
      <c r="C5158"/>
      <c r="D5158"/>
      <c r="E5158"/>
      <c r="F5158"/>
    </row>
    <row r="5159" spans="3:6" x14ac:dyDescent="0.25">
      <c r="C5159"/>
      <c r="D5159"/>
      <c r="E5159"/>
      <c r="F5159"/>
    </row>
    <row r="5160" spans="3:6" x14ac:dyDescent="0.25">
      <c r="C5160"/>
      <c r="D5160"/>
      <c r="E5160"/>
      <c r="F5160"/>
    </row>
    <row r="5161" spans="3:6" x14ac:dyDescent="0.25">
      <c r="C5161"/>
      <c r="D5161"/>
      <c r="E5161"/>
      <c r="F5161"/>
    </row>
    <row r="5162" spans="3:6" x14ac:dyDescent="0.25">
      <c r="C5162"/>
      <c r="D5162"/>
      <c r="E5162"/>
      <c r="F5162"/>
    </row>
    <row r="5163" spans="3:6" x14ac:dyDescent="0.25">
      <c r="C5163"/>
      <c r="D5163"/>
      <c r="E5163"/>
      <c r="F5163"/>
    </row>
    <row r="5164" spans="3:6" x14ac:dyDescent="0.25">
      <c r="C5164"/>
      <c r="D5164"/>
      <c r="E5164"/>
      <c r="F5164"/>
    </row>
    <row r="5165" spans="3:6" x14ac:dyDescent="0.25">
      <c r="C5165"/>
      <c r="D5165"/>
      <c r="E5165"/>
      <c r="F5165"/>
    </row>
    <row r="5166" spans="3:6" x14ac:dyDescent="0.25">
      <c r="C5166"/>
      <c r="D5166"/>
      <c r="E5166"/>
      <c r="F5166"/>
    </row>
    <row r="5167" spans="3:6" x14ac:dyDescent="0.25">
      <c r="C5167"/>
      <c r="D5167"/>
      <c r="E5167"/>
      <c r="F5167"/>
    </row>
    <row r="5168" spans="3:6" x14ac:dyDescent="0.25">
      <c r="C5168"/>
      <c r="D5168"/>
      <c r="E5168"/>
      <c r="F5168"/>
    </row>
    <row r="5169" spans="3:6" x14ac:dyDescent="0.25">
      <c r="C5169"/>
      <c r="D5169"/>
      <c r="E5169"/>
      <c r="F5169"/>
    </row>
    <row r="5170" spans="3:6" x14ac:dyDescent="0.25">
      <c r="C5170"/>
      <c r="D5170"/>
      <c r="E5170"/>
      <c r="F5170"/>
    </row>
    <row r="5171" spans="3:6" x14ac:dyDescent="0.25">
      <c r="C5171"/>
      <c r="D5171"/>
      <c r="E5171"/>
      <c r="F5171"/>
    </row>
    <row r="5172" spans="3:6" x14ac:dyDescent="0.25">
      <c r="C5172"/>
      <c r="D5172"/>
      <c r="E5172"/>
      <c r="F5172"/>
    </row>
    <row r="5173" spans="3:6" x14ac:dyDescent="0.25">
      <c r="C5173"/>
      <c r="D5173"/>
      <c r="E5173"/>
      <c r="F5173"/>
    </row>
    <row r="5174" spans="3:6" x14ac:dyDescent="0.25">
      <c r="C5174"/>
      <c r="D5174"/>
      <c r="E5174"/>
      <c r="F5174"/>
    </row>
    <row r="5175" spans="3:6" x14ac:dyDescent="0.25">
      <c r="C5175"/>
      <c r="D5175"/>
      <c r="E5175"/>
      <c r="F5175"/>
    </row>
    <row r="5176" spans="3:6" x14ac:dyDescent="0.25">
      <c r="C5176"/>
      <c r="D5176"/>
      <c r="E5176"/>
      <c r="F5176"/>
    </row>
    <row r="5177" spans="3:6" x14ac:dyDescent="0.25">
      <c r="C5177"/>
      <c r="D5177"/>
      <c r="E5177"/>
      <c r="F5177"/>
    </row>
    <row r="5178" spans="3:6" x14ac:dyDescent="0.25">
      <c r="C5178"/>
      <c r="D5178"/>
      <c r="E5178"/>
      <c r="F5178"/>
    </row>
    <row r="5179" spans="3:6" x14ac:dyDescent="0.25">
      <c r="C5179"/>
      <c r="D5179"/>
      <c r="E5179"/>
      <c r="F5179"/>
    </row>
    <row r="5180" spans="3:6" x14ac:dyDescent="0.25">
      <c r="C5180"/>
      <c r="D5180"/>
      <c r="E5180"/>
      <c r="F5180"/>
    </row>
    <row r="5181" spans="3:6" x14ac:dyDescent="0.25">
      <c r="C5181"/>
      <c r="D5181"/>
      <c r="E5181"/>
      <c r="F5181"/>
    </row>
    <row r="5182" spans="3:6" x14ac:dyDescent="0.25">
      <c r="C5182"/>
      <c r="D5182"/>
      <c r="E5182"/>
      <c r="F5182"/>
    </row>
    <row r="5183" spans="3:6" x14ac:dyDescent="0.25">
      <c r="C5183"/>
      <c r="D5183"/>
      <c r="E5183"/>
      <c r="F5183"/>
    </row>
    <row r="5184" spans="3:6" x14ac:dyDescent="0.25">
      <c r="C5184"/>
      <c r="D5184"/>
      <c r="E5184"/>
      <c r="F5184"/>
    </row>
    <row r="5185" spans="3:6" x14ac:dyDescent="0.25">
      <c r="C5185"/>
      <c r="D5185"/>
      <c r="E5185"/>
      <c r="F5185"/>
    </row>
    <row r="5186" spans="3:6" x14ac:dyDescent="0.25">
      <c r="C5186"/>
      <c r="D5186"/>
      <c r="E5186"/>
      <c r="F5186"/>
    </row>
    <row r="5187" spans="3:6" x14ac:dyDescent="0.25">
      <c r="C5187"/>
      <c r="D5187"/>
      <c r="E5187"/>
      <c r="F5187"/>
    </row>
    <row r="5188" spans="3:6" x14ac:dyDescent="0.25">
      <c r="C5188"/>
      <c r="D5188"/>
      <c r="E5188"/>
      <c r="F5188"/>
    </row>
    <row r="5189" spans="3:6" x14ac:dyDescent="0.25">
      <c r="C5189"/>
      <c r="D5189"/>
      <c r="E5189"/>
      <c r="F5189"/>
    </row>
    <row r="5190" spans="3:6" x14ac:dyDescent="0.25">
      <c r="C5190"/>
      <c r="D5190"/>
      <c r="E5190"/>
      <c r="F5190"/>
    </row>
    <row r="5191" spans="3:6" x14ac:dyDescent="0.25">
      <c r="C5191"/>
      <c r="D5191"/>
      <c r="E5191"/>
      <c r="F5191"/>
    </row>
    <row r="5192" spans="3:6" x14ac:dyDescent="0.25">
      <c r="C5192"/>
      <c r="D5192"/>
      <c r="E5192"/>
      <c r="F5192"/>
    </row>
    <row r="5193" spans="3:6" x14ac:dyDescent="0.25">
      <c r="C5193"/>
      <c r="D5193"/>
      <c r="E5193"/>
      <c r="F5193"/>
    </row>
    <row r="5194" spans="3:6" x14ac:dyDescent="0.25">
      <c r="C5194"/>
      <c r="D5194"/>
      <c r="E5194"/>
      <c r="F5194"/>
    </row>
    <row r="5195" spans="3:6" x14ac:dyDescent="0.25">
      <c r="C5195"/>
      <c r="D5195"/>
      <c r="E5195"/>
      <c r="F5195"/>
    </row>
    <row r="5196" spans="3:6" x14ac:dyDescent="0.25">
      <c r="C5196"/>
      <c r="D5196"/>
      <c r="E5196"/>
      <c r="F5196"/>
    </row>
    <row r="5197" spans="3:6" x14ac:dyDescent="0.25">
      <c r="C5197"/>
      <c r="D5197"/>
      <c r="E5197"/>
      <c r="F5197"/>
    </row>
    <row r="5198" spans="3:6" x14ac:dyDescent="0.25">
      <c r="C5198"/>
      <c r="D5198"/>
      <c r="E5198"/>
      <c r="F5198"/>
    </row>
    <row r="5199" spans="3:6" x14ac:dyDescent="0.25">
      <c r="C5199"/>
      <c r="D5199"/>
      <c r="E5199"/>
      <c r="F5199"/>
    </row>
    <row r="5200" spans="3:6" x14ac:dyDescent="0.25">
      <c r="C5200"/>
      <c r="D5200"/>
      <c r="E5200"/>
      <c r="F5200"/>
    </row>
    <row r="5201" spans="3:6" x14ac:dyDescent="0.25">
      <c r="C5201"/>
      <c r="D5201"/>
      <c r="E5201"/>
      <c r="F5201"/>
    </row>
    <row r="5202" spans="3:6" x14ac:dyDescent="0.25">
      <c r="C5202"/>
      <c r="D5202"/>
      <c r="E5202"/>
      <c r="F5202"/>
    </row>
    <row r="5203" spans="3:6" x14ac:dyDescent="0.25">
      <c r="C5203"/>
      <c r="D5203"/>
      <c r="E5203"/>
      <c r="F5203"/>
    </row>
    <row r="5204" spans="3:6" x14ac:dyDescent="0.25">
      <c r="C5204"/>
      <c r="D5204"/>
      <c r="E5204"/>
      <c r="F5204"/>
    </row>
    <row r="5205" spans="3:6" x14ac:dyDescent="0.25">
      <c r="C5205"/>
      <c r="D5205"/>
      <c r="E5205"/>
      <c r="F5205"/>
    </row>
    <row r="5206" spans="3:6" x14ac:dyDescent="0.25">
      <c r="C5206"/>
      <c r="D5206"/>
      <c r="E5206"/>
      <c r="F5206"/>
    </row>
    <row r="5207" spans="3:6" x14ac:dyDescent="0.25">
      <c r="C5207"/>
      <c r="D5207"/>
      <c r="E5207"/>
      <c r="F5207"/>
    </row>
    <row r="5208" spans="3:6" x14ac:dyDescent="0.25">
      <c r="C5208"/>
      <c r="D5208"/>
      <c r="E5208"/>
      <c r="F5208"/>
    </row>
    <row r="5209" spans="3:6" x14ac:dyDescent="0.25">
      <c r="C5209"/>
      <c r="D5209"/>
      <c r="E5209"/>
      <c r="F5209"/>
    </row>
    <row r="5210" spans="3:6" x14ac:dyDescent="0.25">
      <c r="C5210"/>
      <c r="D5210"/>
      <c r="E5210"/>
      <c r="F5210"/>
    </row>
    <row r="5211" spans="3:6" x14ac:dyDescent="0.25">
      <c r="C5211"/>
      <c r="D5211"/>
      <c r="E5211"/>
      <c r="F5211"/>
    </row>
    <row r="5212" spans="3:6" x14ac:dyDescent="0.25">
      <c r="C5212"/>
      <c r="D5212"/>
      <c r="E5212"/>
      <c r="F5212"/>
    </row>
    <row r="5213" spans="3:6" x14ac:dyDescent="0.25">
      <c r="C5213"/>
      <c r="D5213"/>
      <c r="E5213"/>
      <c r="F5213"/>
    </row>
    <row r="5214" spans="3:6" x14ac:dyDescent="0.25">
      <c r="C5214"/>
      <c r="D5214"/>
      <c r="E5214"/>
      <c r="F5214"/>
    </row>
    <row r="5215" spans="3:6" x14ac:dyDescent="0.25">
      <c r="C5215"/>
      <c r="D5215"/>
      <c r="E5215"/>
      <c r="F5215"/>
    </row>
    <row r="5216" spans="3:6" x14ac:dyDescent="0.25">
      <c r="C5216"/>
      <c r="D5216"/>
      <c r="E5216"/>
      <c r="F5216"/>
    </row>
    <row r="5217" spans="3:6" x14ac:dyDescent="0.25">
      <c r="C5217"/>
      <c r="D5217"/>
      <c r="E5217"/>
      <c r="F5217"/>
    </row>
    <row r="5218" spans="3:6" x14ac:dyDescent="0.25">
      <c r="C5218"/>
      <c r="D5218"/>
      <c r="E5218"/>
      <c r="F5218"/>
    </row>
    <row r="5219" spans="3:6" x14ac:dyDescent="0.25">
      <c r="C5219"/>
      <c r="D5219"/>
      <c r="E5219"/>
      <c r="F5219"/>
    </row>
    <row r="5220" spans="3:6" x14ac:dyDescent="0.25">
      <c r="C5220"/>
      <c r="D5220"/>
      <c r="E5220"/>
      <c r="F5220"/>
    </row>
    <row r="5221" spans="3:6" x14ac:dyDescent="0.25">
      <c r="C5221"/>
      <c r="D5221"/>
      <c r="E5221"/>
      <c r="F5221"/>
    </row>
    <row r="5222" spans="3:6" x14ac:dyDescent="0.25">
      <c r="C5222"/>
      <c r="D5222"/>
      <c r="E5222"/>
      <c r="F5222"/>
    </row>
    <row r="5223" spans="3:6" x14ac:dyDescent="0.25">
      <c r="C5223"/>
      <c r="D5223"/>
      <c r="E5223"/>
      <c r="F5223"/>
    </row>
    <row r="5224" spans="3:6" x14ac:dyDescent="0.25">
      <c r="C5224"/>
      <c r="D5224"/>
      <c r="E5224"/>
      <c r="F5224"/>
    </row>
    <row r="5225" spans="3:6" x14ac:dyDescent="0.25">
      <c r="C5225"/>
      <c r="D5225"/>
      <c r="E5225"/>
      <c r="F5225"/>
    </row>
    <row r="5226" spans="3:6" x14ac:dyDescent="0.25">
      <c r="C5226"/>
      <c r="D5226"/>
      <c r="E5226"/>
      <c r="F5226"/>
    </row>
    <row r="5227" spans="3:6" x14ac:dyDescent="0.25">
      <c r="C5227"/>
      <c r="D5227"/>
      <c r="E5227"/>
      <c r="F5227"/>
    </row>
    <row r="5228" spans="3:6" x14ac:dyDescent="0.25">
      <c r="C5228"/>
      <c r="D5228"/>
      <c r="E5228"/>
      <c r="F5228"/>
    </row>
    <row r="5229" spans="3:6" x14ac:dyDescent="0.25">
      <c r="C5229"/>
      <c r="D5229"/>
      <c r="E5229"/>
      <c r="F5229"/>
    </row>
    <row r="5230" spans="3:6" x14ac:dyDescent="0.25">
      <c r="C5230"/>
      <c r="D5230"/>
      <c r="E5230"/>
      <c r="F5230"/>
    </row>
    <row r="5231" spans="3:6" x14ac:dyDescent="0.25">
      <c r="C5231"/>
      <c r="D5231"/>
      <c r="E5231"/>
      <c r="F5231"/>
    </row>
    <row r="5232" spans="3:6" x14ac:dyDescent="0.25">
      <c r="C5232"/>
      <c r="D5232"/>
      <c r="E5232"/>
      <c r="F5232"/>
    </row>
    <row r="5233" spans="3:6" x14ac:dyDescent="0.25">
      <c r="C5233"/>
      <c r="D5233"/>
      <c r="E5233"/>
      <c r="F5233"/>
    </row>
    <row r="5234" spans="3:6" x14ac:dyDescent="0.25">
      <c r="C5234"/>
      <c r="D5234"/>
      <c r="E5234"/>
      <c r="F5234"/>
    </row>
    <row r="5235" spans="3:6" x14ac:dyDescent="0.25">
      <c r="C5235"/>
      <c r="D5235"/>
      <c r="E5235"/>
      <c r="F5235"/>
    </row>
    <row r="5236" spans="3:6" x14ac:dyDescent="0.25">
      <c r="C5236"/>
      <c r="D5236"/>
      <c r="E5236"/>
      <c r="F5236"/>
    </row>
    <row r="5237" spans="3:6" x14ac:dyDescent="0.25">
      <c r="C5237"/>
      <c r="D5237"/>
      <c r="E5237"/>
      <c r="F5237"/>
    </row>
    <row r="5238" spans="3:6" x14ac:dyDescent="0.25">
      <c r="C5238"/>
      <c r="D5238"/>
      <c r="E5238"/>
      <c r="F5238"/>
    </row>
    <row r="5239" spans="3:6" x14ac:dyDescent="0.25">
      <c r="C5239"/>
      <c r="D5239"/>
      <c r="E5239"/>
      <c r="F5239"/>
    </row>
    <row r="5240" spans="3:6" x14ac:dyDescent="0.25">
      <c r="C5240"/>
      <c r="D5240"/>
      <c r="E5240"/>
      <c r="F5240"/>
    </row>
    <row r="5241" spans="3:6" x14ac:dyDescent="0.25">
      <c r="C5241"/>
      <c r="D5241"/>
      <c r="E5241"/>
      <c r="F5241"/>
    </row>
    <row r="5242" spans="3:6" x14ac:dyDescent="0.25">
      <c r="C5242"/>
      <c r="D5242"/>
      <c r="E5242"/>
      <c r="F5242"/>
    </row>
    <row r="5243" spans="3:6" x14ac:dyDescent="0.25">
      <c r="C5243"/>
      <c r="D5243"/>
      <c r="E5243"/>
      <c r="F5243"/>
    </row>
    <row r="5244" spans="3:6" x14ac:dyDescent="0.25">
      <c r="C5244"/>
      <c r="D5244"/>
      <c r="E5244"/>
      <c r="F5244"/>
    </row>
    <row r="5245" spans="3:6" x14ac:dyDescent="0.25">
      <c r="C5245"/>
      <c r="D5245"/>
      <c r="E5245"/>
      <c r="F5245"/>
    </row>
    <row r="5246" spans="3:6" x14ac:dyDescent="0.25">
      <c r="C5246"/>
      <c r="D5246"/>
      <c r="E5246"/>
      <c r="F5246"/>
    </row>
    <row r="5247" spans="3:6" x14ac:dyDescent="0.25">
      <c r="C5247"/>
      <c r="D5247"/>
      <c r="E5247"/>
      <c r="F5247"/>
    </row>
    <row r="5248" spans="3:6" x14ac:dyDescent="0.25">
      <c r="C5248"/>
      <c r="D5248"/>
      <c r="E5248"/>
      <c r="F5248"/>
    </row>
    <row r="5249" spans="3:6" x14ac:dyDescent="0.25">
      <c r="C5249"/>
      <c r="D5249"/>
      <c r="E5249"/>
      <c r="F5249"/>
    </row>
    <row r="5250" spans="3:6" x14ac:dyDescent="0.25">
      <c r="C5250"/>
      <c r="D5250"/>
      <c r="E5250"/>
      <c r="F5250"/>
    </row>
    <row r="5251" spans="3:6" x14ac:dyDescent="0.25">
      <c r="C5251"/>
      <c r="D5251"/>
      <c r="E5251"/>
      <c r="F5251"/>
    </row>
    <row r="5252" spans="3:6" x14ac:dyDescent="0.25">
      <c r="C5252"/>
      <c r="D5252"/>
      <c r="E5252"/>
      <c r="F5252"/>
    </row>
    <row r="5253" spans="3:6" x14ac:dyDescent="0.25">
      <c r="C5253"/>
      <c r="D5253"/>
      <c r="E5253"/>
      <c r="F5253"/>
    </row>
    <row r="5254" spans="3:6" x14ac:dyDescent="0.25">
      <c r="C5254"/>
      <c r="D5254"/>
      <c r="E5254"/>
      <c r="F5254"/>
    </row>
    <row r="5255" spans="3:6" x14ac:dyDescent="0.25">
      <c r="C5255"/>
      <c r="D5255"/>
      <c r="E5255"/>
      <c r="F5255"/>
    </row>
    <row r="5256" spans="3:6" x14ac:dyDescent="0.25">
      <c r="C5256"/>
      <c r="D5256"/>
      <c r="E5256"/>
      <c r="F5256"/>
    </row>
    <row r="5257" spans="3:6" x14ac:dyDescent="0.25">
      <c r="C5257"/>
      <c r="D5257"/>
      <c r="E5257"/>
      <c r="F5257"/>
    </row>
    <row r="5258" spans="3:6" x14ac:dyDescent="0.25">
      <c r="C5258"/>
      <c r="D5258"/>
      <c r="E5258"/>
      <c r="F5258"/>
    </row>
    <row r="5259" spans="3:6" x14ac:dyDescent="0.25">
      <c r="C5259"/>
      <c r="D5259"/>
      <c r="E5259"/>
      <c r="F5259"/>
    </row>
    <row r="5260" spans="3:6" x14ac:dyDescent="0.25">
      <c r="C5260"/>
      <c r="D5260"/>
      <c r="E5260"/>
      <c r="F5260"/>
    </row>
    <row r="5261" spans="3:6" x14ac:dyDescent="0.25">
      <c r="C5261"/>
      <c r="D5261"/>
      <c r="E5261"/>
      <c r="F5261"/>
    </row>
    <row r="5262" spans="3:6" x14ac:dyDescent="0.25">
      <c r="C5262"/>
      <c r="D5262"/>
      <c r="E5262"/>
      <c r="F5262"/>
    </row>
    <row r="5263" spans="3:6" x14ac:dyDescent="0.25">
      <c r="C5263"/>
      <c r="D5263"/>
      <c r="E5263"/>
      <c r="F5263"/>
    </row>
    <row r="5264" spans="3:6" x14ac:dyDescent="0.25">
      <c r="C5264"/>
      <c r="D5264"/>
      <c r="E5264"/>
      <c r="F5264"/>
    </row>
    <row r="5265" spans="3:6" x14ac:dyDescent="0.25">
      <c r="C5265"/>
      <c r="D5265"/>
      <c r="E5265"/>
      <c r="F5265"/>
    </row>
    <row r="5266" spans="3:6" x14ac:dyDescent="0.25">
      <c r="C5266"/>
      <c r="D5266"/>
      <c r="E5266"/>
      <c r="F5266"/>
    </row>
    <row r="5267" spans="3:6" x14ac:dyDescent="0.25">
      <c r="C5267"/>
      <c r="D5267"/>
      <c r="E5267"/>
      <c r="F5267"/>
    </row>
    <row r="5268" spans="3:6" x14ac:dyDescent="0.25">
      <c r="C5268"/>
      <c r="D5268"/>
      <c r="E5268"/>
      <c r="F5268"/>
    </row>
    <row r="5269" spans="3:6" x14ac:dyDescent="0.25">
      <c r="C5269"/>
      <c r="D5269"/>
      <c r="E5269"/>
      <c r="F5269"/>
    </row>
    <row r="5270" spans="3:6" x14ac:dyDescent="0.25">
      <c r="C5270"/>
      <c r="D5270"/>
      <c r="E5270"/>
      <c r="F5270"/>
    </row>
    <row r="5271" spans="3:6" x14ac:dyDescent="0.25">
      <c r="C5271"/>
      <c r="D5271"/>
      <c r="E5271"/>
      <c r="F5271"/>
    </row>
    <row r="5272" spans="3:6" x14ac:dyDescent="0.25">
      <c r="C5272"/>
      <c r="D5272"/>
      <c r="E5272"/>
      <c r="F5272"/>
    </row>
    <row r="5273" spans="3:6" x14ac:dyDescent="0.25">
      <c r="C5273"/>
      <c r="D5273"/>
      <c r="E5273"/>
      <c r="F5273"/>
    </row>
    <row r="5274" spans="3:6" x14ac:dyDescent="0.25">
      <c r="C5274"/>
      <c r="D5274"/>
      <c r="E5274"/>
      <c r="F5274"/>
    </row>
    <row r="5275" spans="3:6" x14ac:dyDescent="0.25">
      <c r="C5275"/>
      <c r="D5275"/>
      <c r="E5275"/>
      <c r="F5275"/>
    </row>
    <row r="5276" spans="3:6" x14ac:dyDescent="0.25">
      <c r="C5276"/>
      <c r="D5276"/>
      <c r="E5276"/>
      <c r="F5276"/>
    </row>
    <row r="5277" spans="3:6" x14ac:dyDescent="0.25">
      <c r="C5277"/>
      <c r="D5277"/>
      <c r="E5277"/>
      <c r="F5277"/>
    </row>
    <row r="5278" spans="3:6" x14ac:dyDescent="0.25">
      <c r="C5278"/>
      <c r="D5278"/>
      <c r="E5278"/>
      <c r="F5278"/>
    </row>
    <row r="5279" spans="3:6" x14ac:dyDescent="0.25">
      <c r="C5279"/>
      <c r="D5279"/>
      <c r="E5279"/>
      <c r="F5279"/>
    </row>
    <row r="5280" spans="3:6" x14ac:dyDescent="0.25">
      <c r="C5280"/>
      <c r="D5280"/>
      <c r="E5280"/>
      <c r="F5280"/>
    </row>
    <row r="5281" spans="3:6" x14ac:dyDescent="0.25">
      <c r="C5281"/>
      <c r="D5281"/>
      <c r="E5281"/>
      <c r="F5281"/>
    </row>
    <row r="5282" spans="3:6" x14ac:dyDescent="0.25">
      <c r="C5282"/>
      <c r="D5282"/>
      <c r="E5282"/>
      <c r="F5282"/>
    </row>
    <row r="5283" spans="3:6" x14ac:dyDescent="0.25">
      <c r="C5283"/>
      <c r="D5283"/>
      <c r="E5283"/>
      <c r="F5283"/>
    </row>
    <row r="5284" spans="3:6" x14ac:dyDescent="0.25">
      <c r="C5284"/>
      <c r="D5284"/>
      <c r="E5284"/>
      <c r="F5284"/>
    </row>
    <row r="5285" spans="3:6" x14ac:dyDescent="0.25">
      <c r="C5285"/>
      <c r="D5285"/>
      <c r="E5285"/>
      <c r="F5285"/>
    </row>
    <row r="5286" spans="3:6" x14ac:dyDescent="0.25">
      <c r="C5286"/>
      <c r="D5286"/>
      <c r="E5286"/>
      <c r="F5286"/>
    </row>
    <row r="5287" spans="3:6" x14ac:dyDescent="0.25">
      <c r="C5287"/>
      <c r="D5287"/>
      <c r="E5287"/>
      <c r="F5287"/>
    </row>
    <row r="5288" spans="3:6" x14ac:dyDescent="0.25">
      <c r="C5288"/>
      <c r="D5288"/>
      <c r="E5288"/>
      <c r="F5288"/>
    </row>
    <row r="5289" spans="3:6" x14ac:dyDescent="0.25">
      <c r="C5289"/>
      <c r="D5289"/>
      <c r="E5289"/>
      <c r="F5289"/>
    </row>
    <row r="5290" spans="3:6" x14ac:dyDescent="0.25">
      <c r="C5290"/>
      <c r="D5290"/>
      <c r="E5290"/>
      <c r="F5290"/>
    </row>
    <row r="5291" spans="3:6" x14ac:dyDescent="0.25">
      <c r="C5291"/>
      <c r="D5291"/>
      <c r="E5291"/>
      <c r="F5291"/>
    </row>
    <row r="5292" spans="3:6" x14ac:dyDescent="0.25">
      <c r="C5292"/>
      <c r="D5292"/>
      <c r="E5292"/>
      <c r="F5292"/>
    </row>
    <row r="5293" spans="3:6" x14ac:dyDescent="0.25">
      <c r="C5293"/>
      <c r="D5293"/>
      <c r="E5293"/>
      <c r="F5293"/>
    </row>
    <row r="5294" spans="3:6" x14ac:dyDescent="0.25">
      <c r="C5294"/>
      <c r="D5294"/>
      <c r="E5294"/>
      <c r="F5294"/>
    </row>
    <row r="5295" spans="3:6" x14ac:dyDescent="0.25">
      <c r="C5295"/>
      <c r="D5295"/>
      <c r="E5295"/>
      <c r="F5295"/>
    </row>
    <row r="5296" spans="3:6" x14ac:dyDescent="0.25">
      <c r="C5296"/>
      <c r="D5296"/>
      <c r="E5296"/>
      <c r="F5296"/>
    </row>
    <row r="5297" spans="3:6" x14ac:dyDescent="0.25">
      <c r="C5297"/>
      <c r="D5297"/>
      <c r="E5297"/>
      <c r="F5297"/>
    </row>
    <row r="5298" spans="3:6" x14ac:dyDescent="0.25">
      <c r="C5298"/>
      <c r="D5298"/>
      <c r="E5298"/>
      <c r="F5298"/>
    </row>
    <row r="5299" spans="3:6" x14ac:dyDescent="0.25">
      <c r="C5299"/>
      <c r="D5299"/>
      <c r="E5299"/>
      <c r="F5299"/>
    </row>
    <row r="5300" spans="3:6" x14ac:dyDescent="0.25">
      <c r="C5300"/>
      <c r="D5300"/>
      <c r="E5300"/>
      <c r="F5300"/>
    </row>
    <row r="5301" spans="3:6" x14ac:dyDescent="0.25">
      <c r="C5301"/>
      <c r="D5301"/>
      <c r="E5301"/>
      <c r="F5301"/>
    </row>
    <row r="5302" spans="3:6" x14ac:dyDescent="0.25">
      <c r="C5302"/>
      <c r="D5302"/>
      <c r="E5302"/>
      <c r="F5302"/>
    </row>
    <row r="5303" spans="3:6" x14ac:dyDescent="0.25">
      <c r="C5303"/>
      <c r="D5303"/>
      <c r="E5303"/>
      <c r="F5303"/>
    </row>
    <row r="5304" spans="3:6" x14ac:dyDescent="0.25">
      <c r="C5304"/>
      <c r="D5304"/>
      <c r="E5304"/>
      <c r="F5304"/>
    </row>
    <row r="5305" spans="3:6" x14ac:dyDescent="0.25">
      <c r="C5305"/>
      <c r="D5305"/>
      <c r="E5305"/>
      <c r="F5305"/>
    </row>
    <row r="5306" spans="3:6" x14ac:dyDescent="0.25">
      <c r="C5306"/>
      <c r="D5306"/>
      <c r="E5306"/>
      <c r="F5306"/>
    </row>
    <row r="5307" spans="3:6" x14ac:dyDescent="0.25">
      <c r="C5307"/>
      <c r="D5307"/>
      <c r="E5307"/>
      <c r="F5307"/>
    </row>
    <row r="5308" spans="3:6" x14ac:dyDescent="0.25">
      <c r="C5308"/>
      <c r="D5308"/>
      <c r="E5308"/>
      <c r="F5308"/>
    </row>
    <row r="5309" spans="3:6" x14ac:dyDescent="0.25">
      <c r="C5309"/>
      <c r="D5309"/>
      <c r="E5309"/>
      <c r="F5309"/>
    </row>
    <row r="5310" spans="3:6" x14ac:dyDescent="0.25">
      <c r="C5310"/>
      <c r="D5310"/>
      <c r="E5310"/>
      <c r="F5310"/>
    </row>
    <row r="5311" spans="3:6" x14ac:dyDescent="0.25">
      <c r="C5311"/>
      <c r="D5311"/>
      <c r="E5311"/>
      <c r="F5311"/>
    </row>
    <row r="5312" spans="3:6" x14ac:dyDescent="0.25">
      <c r="C5312"/>
      <c r="D5312"/>
      <c r="E5312"/>
      <c r="F5312"/>
    </row>
    <row r="5313" spans="3:6" x14ac:dyDescent="0.25">
      <c r="C5313"/>
      <c r="D5313"/>
      <c r="E5313"/>
      <c r="F5313"/>
    </row>
    <row r="5314" spans="3:6" x14ac:dyDescent="0.25">
      <c r="C5314"/>
      <c r="D5314"/>
      <c r="E5314"/>
      <c r="F5314"/>
    </row>
    <row r="5315" spans="3:6" x14ac:dyDescent="0.25">
      <c r="C5315"/>
      <c r="D5315"/>
      <c r="E5315"/>
      <c r="F5315"/>
    </row>
    <row r="5316" spans="3:6" x14ac:dyDescent="0.25">
      <c r="C5316"/>
      <c r="D5316"/>
      <c r="E5316"/>
      <c r="F5316"/>
    </row>
    <row r="5317" spans="3:6" x14ac:dyDescent="0.25">
      <c r="C5317"/>
      <c r="D5317"/>
      <c r="E5317"/>
      <c r="F5317"/>
    </row>
    <row r="5318" spans="3:6" x14ac:dyDescent="0.25">
      <c r="C5318"/>
      <c r="D5318"/>
      <c r="E5318"/>
      <c r="F5318"/>
    </row>
    <row r="5319" spans="3:6" x14ac:dyDescent="0.25">
      <c r="C5319"/>
      <c r="D5319"/>
      <c r="E5319"/>
      <c r="F5319"/>
    </row>
    <row r="5320" spans="3:6" x14ac:dyDescent="0.25">
      <c r="C5320"/>
      <c r="D5320"/>
      <c r="E5320"/>
      <c r="F5320"/>
    </row>
    <row r="5321" spans="3:6" x14ac:dyDescent="0.25">
      <c r="C5321"/>
      <c r="D5321"/>
      <c r="E5321"/>
      <c r="F5321"/>
    </row>
    <row r="5322" spans="3:6" x14ac:dyDescent="0.25">
      <c r="C5322"/>
      <c r="D5322"/>
      <c r="E5322"/>
      <c r="F5322"/>
    </row>
    <row r="5323" spans="3:6" x14ac:dyDescent="0.25">
      <c r="C5323"/>
      <c r="D5323"/>
      <c r="E5323"/>
      <c r="F5323"/>
    </row>
    <row r="5324" spans="3:6" x14ac:dyDescent="0.25">
      <c r="C5324"/>
      <c r="D5324"/>
      <c r="E5324"/>
      <c r="F5324"/>
    </row>
    <row r="5325" spans="3:6" x14ac:dyDescent="0.25">
      <c r="C5325"/>
      <c r="D5325"/>
      <c r="E5325"/>
      <c r="F5325"/>
    </row>
    <row r="5326" spans="3:6" x14ac:dyDescent="0.25">
      <c r="C5326"/>
      <c r="D5326"/>
      <c r="E5326"/>
      <c r="F5326"/>
    </row>
    <row r="5327" spans="3:6" x14ac:dyDescent="0.25">
      <c r="C5327"/>
      <c r="D5327"/>
      <c r="E5327"/>
      <c r="F5327"/>
    </row>
    <row r="5328" spans="3:6" x14ac:dyDescent="0.25">
      <c r="C5328"/>
      <c r="D5328"/>
      <c r="E5328"/>
      <c r="F5328"/>
    </row>
    <row r="5329" spans="3:6" x14ac:dyDescent="0.25">
      <c r="C5329"/>
      <c r="D5329"/>
      <c r="E5329"/>
      <c r="F5329"/>
    </row>
    <row r="5330" spans="3:6" x14ac:dyDescent="0.25">
      <c r="C5330"/>
      <c r="D5330"/>
      <c r="E5330"/>
      <c r="F5330"/>
    </row>
    <row r="5331" spans="3:6" x14ac:dyDescent="0.25">
      <c r="C5331"/>
      <c r="D5331"/>
      <c r="E5331"/>
      <c r="F5331"/>
    </row>
    <row r="5332" spans="3:6" x14ac:dyDescent="0.25">
      <c r="C5332"/>
      <c r="D5332"/>
      <c r="E5332"/>
      <c r="F5332"/>
    </row>
    <row r="5333" spans="3:6" x14ac:dyDescent="0.25">
      <c r="C5333"/>
      <c r="D5333"/>
      <c r="E5333"/>
      <c r="F5333"/>
    </row>
    <row r="5334" spans="3:6" x14ac:dyDescent="0.25">
      <c r="C5334"/>
      <c r="D5334"/>
      <c r="E5334"/>
      <c r="F5334"/>
    </row>
    <row r="5335" spans="3:6" x14ac:dyDescent="0.25">
      <c r="C5335"/>
      <c r="D5335"/>
      <c r="E5335"/>
      <c r="F5335"/>
    </row>
    <row r="5336" spans="3:6" x14ac:dyDescent="0.25">
      <c r="C5336"/>
      <c r="D5336"/>
      <c r="E5336"/>
      <c r="F5336"/>
    </row>
    <row r="5337" spans="3:6" x14ac:dyDescent="0.25">
      <c r="C5337"/>
      <c r="D5337"/>
      <c r="E5337"/>
      <c r="F5337"/>
    </row>
    <row r="5338" spans="3:6" x14ac:dyDescent="0.25">
      <c r="C5338"/>
      <c r="D5338"/>
      <c r="E5338"/>
      <c r="F5338"/>
    </row>
    <row r="5339" spans="3:6" x14ac:dyDescent="0.25">
      <c r="C5339"/>
      <c r="D5339"/>
      <c r="E5339"/>
      <c r="F5339"/>
    </row>
    <row r="5340" spans="3:6" x14ac:dyDescent="0.25">
      <c r="C5340"/>
      <c r="D5340"/>
      <c r="E5340"/>
      <c r="F5340"/>
    </row>
    <row r="5341" spans="3:6" x14ac:dyDescent="0.25">
      <c r="C5341"/>
      <c r="D5341"/>
      <c r="E5341"/>
      <c r="F5341"/>
    </row>
    <row r="5342" spans="3:6" x14ac:dyDescent="0.25">
      <c r="C5342"/>
      <c r="D5342"/>
      <c r="E5342"/>
      <c r="F5342"/>
    </row>
    <row r="5343" spans="3:6" x14ac:dyDescent="0.25">
      <c r="C5343"/>
      <c r="D5343"/>
      <c r="E5343"/>
      <c r="F5343"/>
    </row>
    <row r="5344" spans="3:6" x14ac:dyDescent="0.25">
      <c r="C5344"/>
      <c r="D5344"/>
      <c r="E5344"/>
      <c r="F5344"/>
    </row>
    <row r="5345" spans="3:6" x14ac:dyDescent="0.25">
      <c r="C5345"/>
      <c r="D5345"/>
      <c r="E5345"/>
      <c r="F5345"/>
    </row>
    <row r="5346" spans="3:6" x14ac:dyDescent="0.25">
      <c r="C5346"/>
      <c r="D5346"/>
      <c r="E5346"/>
      <c r="F5346"/>
    </row>
    <row r="5347" spans="3:6" x14ac:dyDescent="0.25">
      <c r="C5347"/>
      <c r="D5347"/>
      <c r="E5347"/>
      <c r="F5347"/>
    </row>
    <row r="5348" spans="3:6" x14ac:dyDescent="0.25">
      <c r="C5348"/>
      <c r="D5348"/>
      <c r="E5348"/>
      <c r="F5348"/>
    </row>
    <row r="5349" spans="3:6" x14ac:dyDescent="0.25">
      <c r="C5349"/>
      <c r="D5349"/>
      <c r="E5349"/>
      <c r="F5349"/>
    </row>
    <row r="5350" spans="3:6" x14ac:dyDescent="0.25">
      <c r="C5350"/>
      <c r="D5350"/>
      <c r="E5350"/>
      <c r="F5350"/>
    </row>
    <row r="5351" spans="3:6" x14ac:dyDescent="0.25">
      <c r="C5351"/>
      <c r="D5351"/>
      <c r="E5351"/>
      <c r="F5351"/>
    </row>
    <row r="5352" spans="3:6" x14ac:dyDescent="0.25">
      <c r="C5352"/>
      <c r="D5352"/>
      <c r="E5352"/>
      <c r="F5352"/>
    </row>
    <row r="5353" spans="3:6" x14ac:dyDescent="0.25">
      <c r="C5353"/>
      <c r="D5353"/>
      <c r="E5353"/>
      <c r="F5353"/>
    </row>
    <row r="5354" spans="3:6" x14ac:dyDescent="0.25">
      <c r="C5354"/>
      <c r="D5354"/>
      <c r="E5354"/>
      <c r="F5354"/>
    </row>
    <row r="5355" spans="3:6" x14ac:dyDescent="0.25">
      <c r="C5355"/>
      <c r="D5355"/>
      <c r="E5355"/>
      <c r="F5355"/>
    </row>
    <row r="5356" spans="3:6" x14ac:dyDescent="0.25">
      <c r="C5356"/>
      <c r="D5356"/>
      <c r="E5356"/>
      <c r="F5356"/>
    </row>
    <row r="5357" spans="3:6" x14ac:dyDescent="0.25">
      <c r="C5357"/>
      <c r="D5357"/>
      <c r="E5357"/>
      <c r="F5357"/>
    </row>
    <row r="5358" spans="3:6" x14ac:dyDescent="0.25">
      <c r="C5358"/>
      <c r="D5358"/>
      <c r="E5358"/>
      <c r="F5358"/>
    </row>
    <row r="5359" spans="3:6" x14ac:dyDescent="0.25">
      <c r="C5359"/>
      <c r="D5359"/>
      <c r="E5359"/>
      <c r="F5359"/>
    </row>
    <row r="5360" spans="3:6" x14ac:dyDescent="0.25">
      <c r="C5360"/>
      <c r="D5360"/>
      <c r="E5360"/>
      <c r="F5360"/>
    </row>
    <row r="5361" spans="3:6" x14ac:dyDescent="0.25">
      <c r="C5361"/>
      <c r="D5361"/>
      <c r="E5361"/>
      <c r="F5361"/>
    </row>
    <row r="5362" spans="3:6" x14ac:dyDescent="0.25">
      <c r="C5362"/>
      <c r="D5362"/>
      <c r="E5362"/>
      <c r="F5362"/>
    </row>
    <row r="5363" spans="3:6" x14ac:dyDescent="0.25">
      <c r="C5363"/>
      <c r="D5363"/>
      <c r="E5363"/>
      <c r="F5363"/>
    </row>
    <row r="5364" spans="3:6" x14ac:dyDescent="0.25">
      <c r="C5364"/>
      <c r="D5364"/>
      <c r="E5364"/>
      <c r="F5364"/>
    </row>
    <row r="5365" spans="3:6" x14ac:dyDescent="0.25">
      <c r="C5365"/>
      <c r="D5365"/>
      <c r="E5365"/>
      <c r="F5365"/>
    </row>
    <row r="5366" spans="3:6" x14ac:dyDescent="0.25">
      <c r="C5366"/>
      <c r="D5366"/>
      <c r="E5366"/>
      <c r="F5366"/>
    </row>
    <row r="5367" spans="3:6" x14ac:dyDescent="0.25">
      <c r="C5367"/>
      <c r="D5367"/>
      <c r="E5367"/>
      <c r="F5367"/>
    </row>
    <row r="5368" spans="3:6" x14ac:dyDescent="0.25">
      <c r="C5368"/>
      <c r="D5368"/>
      <c r="E5368"/>
      <c r="F5368"/>
    </row>
    <row r="5369" spans="3:6" x14ac:dyDescent="0.25">
      <c r="C5369"/>
      <c r="D5369"/>
      <c r="E5369"/>
      <c r="F5369"/>
    </row>
    <row r="5370" spans="3:6" x14ac:dyDescent="0.25">
      <c r="C5370"/>
      <c r="D5370"/>
      <c r="E5370"/>
      <c r="F5370"/>
    </row>
    <row r="5371" spans="3:6" x14ac:dyDescent="0.25">
      <c r="C5371"/>
      <c r="D5371"/>
      <c r="E5371"/>
      <c r="F5371"/>
    </row>
    <row r="5372" spans="3:6" x14ac:dyDescent="0.25">
      <c r="C5372"/>
      <c r="D5372"/>
      <c r="E5372"/>
      <c r="F5372"/>
    </row>
    <row r="5373" spans="3:6" x14ac:dyDescent="0.25">
      <c r="C5373"/>
      <c r="D5373"/>
      <c r="E5373"/>
      <c r="F5373"/>
    </row>
    <row r="5374" spans="3:6" x14ac:dyDescent="0.25">
      <c r="C5374"/>
      <c r="D5374"/>
      <c r="E5374"/>
      <c r="F5374"/>
    </row>
    <row r="5375" spans="3:6" x14ac:dyDescent="0.25">
      <c r="C5375"/>
      <c r="D5375"/>
      <c r="E5375"/>
      <c r="F5375"/>
    </row>
    <row r="5376" spans="3:6" x14ac:dyDescent="0.25">
      <c r="C5376"/>
      <c r="D5376"/>
      <c r="E5376"/>
      <c r="F5376"/>
    </row>
    <row r="5377" spans="3:6" x14ac:dyDescent="0.25">
      <c r="C5377"/>
      <c r="D5377"/>
      <c r="E5377"/>
      <c r="F5377"/>
    </row>
    <row r="5378" spans="3:6" x14ac:dyDescent="0.25">
      <c r="C5378"/>
      <c r="D5378"/>
      <c r="E5378"/>
      <c r="F5378"/>
    </row>
    <row r="5379" spans="3:6" x14ac:dyDescent="0.25">
      <c r="C5379"/>
      <c r="D5379"/>
      <c r="E5379"/>
      <c r="F5379"/>
    </row>
    <row r="5380" spans="3:6" x14ac:dyDescent="0.25">
      <c r="C5380"/>
      <c r="D5380"/>
      <c r="E5380"/>
      <c r="F5380"/>
    </row>
    <row r="5381" spans="3:6" x14ac:dyDescent="0.25">
      <c r="C5381"/>
      <c r="D5381"/>
      <c r="E5381"/>
      <c r="F5381"/>
    </row>
    <row r="5382" spans="3:6" x14ac:dyDescent="0.25">
      <c r="C5382"/>
      <c r="D5382"/>
      <c r="E5382"/>
      <c r="F5382"/>
    </row>
    <row r="5383" spans="3:6" x14ac:dyDescent="0.25">
      <c r="C5383"/>
      <c r="D5383"/>
      <c r="E5383"/>
      <c r="F5383"/>
    </row>
    <row r="5384" spans="3:6" x14ac:dyDescent="0.25">
      <c r="C5384"/>
      <c r="D5384"/>
      <c r="E5384"/>
      <c r="F5384"/>
    </row>
    <row r="5385" spans="3:6" x14ac:dyDescent="0.25">
      <c r="C5385"/>
      <c r="D5385"/>
      <c r="E5385"/>
      <c r="F5385"/>
    </row>
    <row r="5386" spans="3:6" x14ac:dyDescent="0.25">
      <c r="C5386"/>
      <c r="D5386"/>
      <c r="E5386"/>
      <c r="F5386"/>
    </row>
    <row r="5387" spans="3:6" x14ac:dyDescent="0.25">
      <c r="C5387"/>
      <c r="D5387"/>
      <c r="E5387"/>
      <c r="F5387"/>
    </row>
    <row r="5388" spans="3:6" x14ac:dyDescent="0.25">
      <c r="C5388"/>
      <c r="D5388"/>
      <c r="E5388"/>
      <c r="F5388"/>
    </row>
    <row r="5389" spans="3:6" x14ac:dyDescent="0.25">
      <c r="C5389"/>
      <c r="D5389"/>
      <c r="E5389"/>
      <c r="F5389"/>
    </row>
    <row r="5390" spans="3:6" x14ac:dyDescent="0.25">
      <c r="C5390"/>
      <c r="D5390"/>
      <c r="E5390"/>
      <c r="F5390"/>
    </row>
    <row r="5391" spans="3:6" x14ac:dyDescent="0.25">
      <c r="C5391"/>
      <c r="D5391"/>
      <c r="E5391"/>
      <c r="F5391"/>
    </row>
    <row r="5392" spans="3:6" x14ac:dyDescent="0.25">
      <c r="C5392"/>
      <c r="D5392"/>
      <c r="E5392"/>
      <c r="F5392"/>
    </row>
    <row r="5393" spans="3:6" x14ac:dyDescent="0.25">
      <c r="C5393"/>
      <c r="D5393"/>
      <c r="E5393"/>
      <c r="F5393"/>
    </row>
    <row r="5394" spans="3:6" x14ac:dyDescent="0.25">
      <c r="C5394"/>
      <c r="D5394"/>
      <c r="E5394"/>
      <c r="F5394"/>
    </row>
    <row r="5395" spans="3:6" x14ac:dyDescent="0.25">
      <c r="C5395"/>
      <c r="D5395"/>
      <c r="E5395"/>
      <c r="F5395"/>
    </row>
    <row r="5396" spans="3:6" x14ac:dyDescent="0.25">
      <c r="C5396"/>
      <c r="D5396"/>
      <c r="E5396"/>
      <c r="F5396"/>
    </row>
    <row r="5397" spans="3:6" x14ac:dyDescent="0.25">
      <c r="C5397"/>
      <c r="D5397"/>
      <c r="E5397"/>
      <c r="F5397"/>
    </row>
    <row r="5398" spans="3:6" x14ac:dyDescent="0.25">
      <c r="C5398"/>
      <c r="D5398"/>
      <c r="E5398"/>
      <c r="F5398"/>
    </row>
    <row r="5399" spans="3:6" x14ac:dyDescent="0.25">
      <c r="C5399"/>
      <c r="D5399"/>
      <c r="E5399"/>
      <c r="F5399"/>
    </row>
    <row r="5400" spans="3:6" x14ac:dyDescent="0.25">
      <c r="C5400"/>
      <c r="D5400"/>
      <c r="E5400"/>
      <c r="F5400"/>
    </row>
    <row r="5401" spans="3:6" x14ac:dyDescent="0.25">
      <c r="C5401"/>
      <c r="D5401"/>
      <c r="E5401"/>
      <c r="F5401"/>
    </row>
    <row r="5402" spans="3:6" x14ac:dyDescent="0.25">
      <c r="C5402"/>
      <c r="D5402"/>
      <c r="E5402"/>
      <c r="F5402"/>
    </row>
    <row r="5403" spans="3:6" x14ac:dyDescent="0.25">
      <c r="C5403"/>
      <c r="D5403"/>
      <c r="E5403"/>
      <c r="F5403"/>
    </row>
    <row r="5404" spans="3:6" x14ac:dyDescent="0.25">
      <c r="C5404"/>
      <c r="D5404"/>
      <c r="E5404"/>
      <c r="F5404"/>
    </row>
    <row r="5405" spans="3:6" x14ac:dyDescent="0.25">
      <c r="C5405"/>
      <c r="D5405"/>
      <c r="E5405"/>
      <c r="F5405"/>
    </row>
    <row r="5406" spans="3:6" x14ac:dyDescent="0.25">
      <c r="C5406"/>
      <c r="D5406"/>
      <c r="E5406"/>
      <c r="F5406"/>
    </row>
    <row r="5407" spans="3:6" x14ac:dyDescent="0.25">
      <c r="C5407"/>
      <c r="D5407"/>
      <c r="E5407"/>
      <c r="F5407"/>
    </row>
    <row r="5408" spans="3:6" x14ac:dyDescent="0.25">
      <c r="C5408"/>
      <c r="D5408"/>
      <c r="E5408"/>
      <c r="F5408"/>
    </row>
    <row r="5409" spans="3:6" x14ac:dyDescent="0.25">
      <c r="C5409"/>
      <c r="D5409"/>
      <c r="E5409"/>
      <c r="F5409"/>
    </row>
    <row r="5410" spans="3:6" x14ac:dyDescent="0.25">
      <c r="C5410"/>
      <c r="D5410"/>
      <c r="E5410"/>
      <c r="F5410"/>
    </row>
    <row r="5411" spans="3:6" x14ac:dyDescent="0.25">
      <c r="C5411"/>
      <c r="D5411"/>
      <c r="E5411"/>
      <c r="F5411"/>
    </row>
    <row r="5412" spans="3:6" x14ac:dyDescent="0.25">
      <c r="C5412"/>
      <c r="D5412"/>
      <c r="E5412"/>
      <c r="F5412"/>
    </row>
    <row r="5413" spans="3:6" x14ac:dyDescent="0.25">
      <c r="C5413"/>
      <c r="D5413"/>
      <c r="E5413"/>
      <c r="F5413"/>
    </row>
    <row r="5414" spans="3:6" x14ac:dyDescent="0.25">
      <c r="C5414"/>
      <c r="D5414"/>
      <c r="E5414"/>
      <c r="F5414"/>
    </row>
    <row r="5415" spans="3:6" x14ac:dyDescent="0.25">
      <c r="C5415"/>
      <c r="D5415"/>
      <c r="E5415"/>
      <c r="F5415"/>
    </row>
    <row r="5416" spans="3:6" x14ac:dyDescent="0.25">
      <c r="C5416"/>
      <c r="D5416"/>
      <c r="E5416"/>
      <c r="F5416"/>
    </row>
    <row r="5417" spans="3:6" x14ac:dyDescent="0.25">
      <c r="C5417"/>
      <c r="D5417"/>
      <c r="E5417"/>
      <c r="F5417"/>
    </row>
    <row r="5418" spans="3:6" x14ac:dyDescent="0.25">
      <c r="C5418"/>
      <c r="D5418"/>
      <c r="E5418"/>
      <c r="F5418"/>
    </row>
    <row r="5419" spans="3:6" x14ac:dyDescent="0.25">
      <c r="C5419"/>
      <c r="D5419"/>
      <c r="E5419"/>
      <c r="F5419"/>
    </row>
    <row r="5420" spans="3:6" x14ac:dyDescent="0.25">
      <c r="C5420"/>
      <c r="D5420"/>
      <c r="E5420"/>
      <c r="F5420"/>
    </row>
    <row r="5421" spans="3:6" x14ac:dyDescent="0.25">
      <c r="C5421"/>
      <c r="D5421"/>
      <c r="E5421"/>
      <c r="F5421"/>
    </row>
    <row r="5422" spans="3:6" x14ac:dyDescent="0.25">
      <c r="C5422"/>
      <c r="D5422"/>
      <c r="E5422"/>
      <c r="F5422"/>
    </row>
    <row r="5423" spans="3:6" x14ac:dyDescent="0.25">
      <c r="C5423"/>
      <c r="D5423"/>
      <c r="E5423"/>
      <c r="F5423"/>
    </row>
    <row r="5424" spans="3:6" x14ac:dyDescent="0.25">
      <c r="C5424"/>
      <c r="D5424"/>
      <c r="E5424"/>
      <c r="F5424"/>
    </row>
    <row r="5425" spans="3:6" x14ac:dyDescent="0.25">
      <c r="C5425"/>
      <c r="D5425"/>
      <c r="E5425"/>
      <c r="F5425"/>
    </row>
    <row r="5426" spans="3:6" x14ac:dyDescent="0.25">
      <c r="C5426"/>
      <c r="D5426"/>
      <c r="E5426"/>
      <c r="F5426"/>
    </row>
    <row r="5427" spans="3:6" x14ac:dyDescent="0.25">
      <c r="C5427"/>
      <c r="D5427"/>
      <c r="E5427"/>
      <c r="F5427"/>
    </row>
    <row r="5428" spans="3:6" x14ac:dyDescent="0.25">
      <c r="C5428"/>
      <c r="D5428"/>
      <c r="E5428"/>
      <c r="F5428"/>
    </row>
    <row r="5429" spans="3:6" x14ac:dyDescent="0.25">
      <c r="C5429"/>
      <c r="D5429"/>
      <c r="E5429"/>
      <c r="F5429"/>
    </row>
    <row r="5430" spans="3:6" x14ac:dyDescent="0.25">
      <c r="C5430"/>
      <c r="D5430"/>
      <c r="E5430"/>
      <c r="F5430"/>
    </row>
    <row r="5431" spans="3:6" x14ac:dyDescent="0.25">
      <c r="C5431"/>
      <c r="D5431"/>
      <c r="E5431"/>
      <c r="F5431"/>
    </row>
    <row r="5432" spans="3:6" x14ac:dyDescent="0.25">
      <c r="C5432"/>
      <c r="D5432"/>
      <c r="E5432"/>
      <c r="F5432"/>
    </row>
    <row r="5433" spans="3:6" x14ac:dyDescent="0.25">
      <c r="C5433"/>
      <c r="D5433"/>
      <c r="E5433"/>
      <c r="F5433"/>
    </row>
    <row r="5434" spans="3:6" x14ac:dyDescent="0.25">
      <c r="C5434"/>
      <c r="D5434"/>
      <c r="E5434"/>
      <c r="F5434"/>
    </row>
    <row r="5435" spans="3:6" x14ac:dyDescent="0.25">
      <c r="C5435"/>
      <c r="D5435"/>
      <c r="E5435"/>
      <c r="F5435"/>
    </row>
    <row r="5436" spans="3:6" x14ac:dyDescent="0.25">
      <c r="C5436"/>
      <c r="D5436"/>
      <c r="E5436"/>
      <c r="F5436"/>
    </row>
    <row r="5437" spans="3:6" x14ac:dyDescent="0.25">
      <c r="C5437"/>
      <c r="D5437"/>
      <c r="E5437"/>
      <c r="F5437"/>
    </row>
    <row r="5438" spans="3:6" x14ac:dyDescent="0.25">
      <c r="C5438"/>
      <c r="D5438"/>
      <c r="E5438"/>
      <c r="F5438"/>
    </row>
    <row r="5439" spans="3:6" x14ac:dyDescent="0.25">
      <c r="C5439"/>
      <c r="D5439"/>
      <c r="E5439"/>
      <c r="F5439"/>
    </row>
    <row r="5440" spans="3:6" x14ac:dyDescent="0.25">
      <c r="C5440"/>
      <c r="D5440"/>
      <c r="E5440"/>
      <c r="F5440"/>
    </row>
    <row r="5441" spans="3:6" x14ac:dyDescent="0.25">
      <c r="C5441"/>
      <c r="D5441"/>
      <c r="E5441"/>
      <c r="F5441"/>
    </row>
    <row r="5442" spans="3:6" x14ac:dyDescent="0.25">
      <c r="C5442"/>
      <c r="D5442"/>
      <c r="E5442"/>
      <c r="F5442"/>
    </row>
    <row r="5443" spans="3:6" x14ac:dyDescent="0.25">
      <c r="C5443"/>
      <c r="D5443"/>
      <c r="E5443"/>
      <c r="F5443"/>
    </row>
    <row r="5444" spans="3:6" x14ac:dyDescent="0.25">
      <c r="C5444"/>
      <c r="D5444"/>
      <c r="E5444"/>
      <c r="F5444"/>
    </row>
    <row r="5445" spans="3:6" x14ac:dyDescent="0.25">
      <c r="C5445"/>
      <c r="D5445"/>
      <c r="E5445"/>
      <c r="F5445"/>
    </row>
    <row r="5446" spans="3:6" x14ac:dyDescent="0.25">
      <c r="C5446"/>
      <c r="D5446"/>
      <c r="E5446"/>
      <c r="F5446"/>
    </row>
    <row r="5447" spans="3:6" x14ac:dyDescent="0.25">
      <c r="C5447"/>
      <c r="D5447"/>
      <c r="E5447"/>
      <c r="F5447"/>
    </row>
    <row r="5448" spans="3:6" x14ac:dyDescent="0.25">
      <c r="C5448"/>
      <c r="D5448"/>
      <c r="E5448"/>
      <c r="F5448"/>
    </row>
    <row r="5449" spans="3:6" x14ac:dyDescent="0.25">
      <c r="C5449"/>
      <c r="D5449"/>
      <c r="E5449"/>
      <c r="F5449"/>
    </row>
    <row r="5450" spans="3:6" x14ac:dyDescent="0.25">
      <c r="C5450"/>
      <c r="D5450"/>
      <c r="E5450"/>
      <c r="F5450"/>
    </row>
    <row r="5451" spans="3:6" x14ac:dyDescent="0.25">
      <c r="C5451"/>
      <c r="D5451"/>
      <c r="E5451"/>
      <c r="F5451"/>
    </row>
    <row r="5452" spans="3:6" x14ac:dyDescent="0.25">
      <c r="C5452"/>
      <c r="D5452"/>
      <c r="E5452"/>
      <c r="F5452"/>
    </row>
    <row r="5453" spans="3:6" x14ac:dyDescent="0.25">
      <c r="C5453"/>
      <c r="D5453"/>
      <c r="E5453"/>
      <c r="F5453"/>
    </row>
    <row r="5454" spans="3:6" x14ac:dyDescent="0.25">
      <c r="C5454"/>
      <c r="D5454"/>
      <c r="E5454"/>
      <c r="F5454"/>
    </row>
    <row r="5455" spans="3:6" x14ac:dyDescent="0.25">
      <c r="C5455"/>
      <c r="D5455"/>
      <c r="E5455"/>
      <c r="F5455"/>
    </row>
    <row r="5456" spans="3:6" x14ac:dyDescent="0.25">
      <c r="C5456"/>
      <c r="D5456"/>
      <c r="E5456"/>
      <c r="F5456"/>
    </row>
    <row r="5457" spans="3:6" x14ac:dyDescent="0.25">
      <c r="C5457"/>
      <c r="D5457"/>
      <c r="E5457"/>
      <c r="F5457"/>
    </row>
    <row r="5458" spans="3:6" x14ac:dyDescent="0.25">
      <c r="C5458"/>
      <c r="D5458"/>
      <c r="E5458"/>
      <c r="F5458"/>
    </row>
    <row r="5459" spans="3:6" x14ac:dyDescent="0.25">
      <c r="C5459"/>
      <c r="D5459"/>
      <c r="E5459"/>
      <c r="F5459"/>
    </row>
    <row r="5460" spans="3:6" x14ac:dyDescent="0.25">
      <c r="C5460"/>
      <c r="D5460"/>
      <c r="E5460"/>
      <c r="F5460"/>
    </row>
    <row r="5461" spans="3:6" x14ac:dyDescent="0.25">
      <c r="C5461"/>
      <c r="D5461"/>
      <c r="E5461"/>
      <c r="F5461"/>
    </row>
    <row r="5462" spans="3:6" x14ac:dyDescent="0.25">
      <c r="C5462"/>
      <c r="D5462"/>
      <c r="E5462"/>
      <c r="F5462"/>
    </row>
    <row r="5463" spans="3:6" x14ac:dyDescent="0.25">
      <c r="C5463"/>
      <c r="D5463"/>
      <c r="E5463"/>
      <c r="F5463"/>
    </row>
    <row r="5464" spans="3:6" x14ac:dyDescent="0.25">
      <c r="C5464"/>
      <c r="D5464"/>
      <c r="E5464"/>
      <c r="F5464"/>
    </row>
    <row r="5465" spans="3:6" x14ac:dyDescent="0.25">
      <c r="C5465"/>
      <c r="D5465"/>
      <c r="E5465"/>
      <c r="F5465"/>
    </row>
    <row r="5466" spans="3:6" x14ac:dyDescent="0.25">
      <c r="C5466"/>
      <c r="D5466"/>
      <c r="E5466"/>
      <c r="F5466"/>
    </row>
    <row r="5467" spans="3:6" x14ac:dyDescent="0.25">
      <c r="C5467"/>
      <c r="D5467"/>
      <c r="E5467"/>
      <c r="F5467"/>
    </row>
    <row r="5468" spans="3:6" x14ac:dyDescent="0.25">
      <c r="C5468"/>
      <c r="D5468"/>
      <c r="E5468"/>
      <c r="F5468"/>
    </row>
    <row r="5469" spans="3:6" x14ac:dyDescent="0.25">
      <c r="C5469"/>
      <c r="D5469"/>
      <c r="E5469"/>
      <c r="F5469"/>
    </row>
    <row r="5470" spans="3:6" x14ac:dyDescent="0.25">
      <c r="C5470"/>
      <c r="D5470"/>
      <c r="E5470"/>
      <c r="F5470"/>
    </row>
    <row r="5471" spans="3:6" x14ac:dyDescent="0.25">
      <c r="C5471"/>
      <c r="D5471"/>
      <c r="E5471"/>
      <c r="F5471"/>
    </row>
    <row r="5472" spans="3:6" x14ac:dyDescent="0.25">
      <c r="C5472"/>
      <c r="D5472"/>
      <c r="E5472"/>
      <c r="F5472"/>
    </row>
    <row r="5473" spans="3:6" x14ac:dyDescent="0.25">
      <c r="C5473"/>
      <c r="D5473"/>
      <c r="E5473"/>
      <c r="F5473"/>
    </row>
    <row r="5474" spans="3:6" x14ac:dyDescent="0.25">
      <c r="C5474"/>
      <c r="D5474"/>
      <c r="E5474"/>
      <c r="F5474"/>
    </row>
    <row r="5475" spans="3:6" x14ac:dyDescent="0.25">
      <c r="C5475"/>
      <c r="D5475"/>
      <c r="E5475"/>
      <c r="F5475"/>
    </row>
    <row r="5476" spans="3:6" x14ac:dyDescent="0.25">
      <c r="C5476"/>
      <c r="D5476"/>
      <c r="E5476"/>
      <c r="F5476"/>
    </row>
    <row r="5477" spans="3:6" x14ac:dyDescent="0.25">
      <c r="C5477"/>
      <c r="D5477"/>
      <c r="E5477"/>
      <c r="F5477"/>
    </row>
    <row r="5478" spans="3:6" x14ac:dyDescent="0.25">
      <c r="C5478"/>
      <c r="D5478"/>
      <c r="E5478"/>
      <c r="F5478"/>
    </row>
    <row r="5479" spans="3:6" x14ac:dyDescent="0.25">
      <c r="C5479"/>
      <c r="D5479"/>
      <c r="E5479"/>
      <c r="F5479"/>
    </row>
    <row r="5480" spans="3:6" x14ac:dyDescent="0.25">
      <c r="C5480"/>
      <c r="D5480"/>
      <c r="E5480"/>
      <c r="F5480"/>
    </row>
    <row r="5481" spans="3:6" x14ac:dyDescent="0.25">
      <c r="C5481"/>
      <c r="D5481"/>
      <c r="E5481"/>
      <c r="F5481"/>
    </row>
    <row r="5482" spans="3:6" x14ac:dyDescent="0.25">
      <c r="C5482"/>
      <c r="D5482"/>
      <c r="E5482"/>
      <c r="F5482"/>
    </row>
    <row r="5483" spans="3:6" x14ac:dyDescent="0.25">
      <c r="C5483"/>
      <c r="D5483"/>
      <c r="E5483"/>
      <c r="F5483"/>
    </row>
    <row r="5484" spans="3:6" x14ac:dyDescent="0.25">
      <c r="C5484"/>
      <c r="D5484"/>
      <c r="E5484"/>
      <c r="F5484"/>
    </row>
    <row r="5485" spans="3:6" x14ac:dyDescent="0.25">
      <c r="C5485"/>
      <c r="D5485"/>
      <c r="E5485"/>
      <c r="F5485"/>
    </row>
    <row r="5486" spans="3:6" x14ac:dyDescent="0.25">
      <c r="C5486"/>
      <c r="D5486"/>
      <c r="E5486"/>
      <c r="F5486"/>
    </row>
    <row r="5487" spans="3:6" x14ac:dyDescent="0.25">
      <c r="C5487"/>
      <c r="D5487"/>
      <c r="E5487"/>
      <c r="F5487"/>
    </row>
    <row r="5488" spans="3:6" x14ac:dyDescent="0.25">
      <c r="C5488"/>
      <c r="D5488"/>
      <c r="E5488"/>
      <c r="F5488"/>
    </row>
    <row r="5489" spans="3:6" x14ac:dyDescent="0.25">
      <c r="C5489"/>
      <c r="D5489"/>
      <c r="E5489"/>
      <c r="F5489"/>
    </row>
    <row r="5490" spans="3:6" x14ac:dyDescent="0.25">
      <c r="C5490"/>
      <c r="D5490"/>
      <c r="E5490"/>
      <c r="F5490"/>
    </row>
    <row r="5491" spans="3:6" x14ac:dyDescent="0.25">
      <c r="C5491"/>
      <c r="D5491"/>
      <c r="E5491"/>
      <c r="F5491"/>
    </row>
    <row r="5492" spans="3:6" x14ac:dyDescent="0.25">
      <c r="C5492"/>
      <c r="D5492"/>
      <c r="E5492"/>
      <c r="F5492"/>
    </row>
    <row r="5493" spans="3:6" x14ac:dyDescent="0.25">
      <c r="C5493"/>
      <c r="D5493"/>
      <c r="E5493"/>
      <c r="F5493"/>
    </row>
    <row r="5494" spans="3:6" x14ac:dyDescent="0.25">
      <c r="C5494"/>
      <c r="D5494"/>
      <c r="E5494"/>
      <c r="F5494"/>
    </row>
    <row r="5495" spans="3:6" x14ac:dyDescent="0.25">
      <c r="C5495"/>
      <c r="D5495"/>
      <c r="E5495"/>
      <c r="F5495"/>
    </row>
    <row r="5496" spans="3:6" x14ac:dyDescent="0.25">
      <c r="C5496"/>
      <c r="D5496"/>
      <c r="E5496"/>
      <c r="F5496"/>
    </row>
    <row r="5497" spans="3:6" x14ac:dyDescent="0.25">
      <c r="C5497"/>
      <c r="D5497"/>
      <c r="E5497"/>
      <c r="F5497"/>
    </row>
    <row r="5498" spans="3:6" x14ac:dyDescent="0.25">
      <c r="C5498"/>
      <c r="D5498"/>
      <c r="E5498"/>
      <c r="F5498"/>
    </row>
    <row r="5499" spans="3:6" x14ac:dyDescent="0.25">
      <c r="C5499"/>
      <c r="D5499"/>
      <c r="E5499"/>
      <c r="F5499"/>
    </row>
    <row r="5500" spans="3:6" x14ac:dyDescent="0.25">
      <c r="C5500"/>
      <c r="D5500"/>
      <c r="E5500"/>
      <c r="F5500"/>
    </row>
    <row r="5501" spans="3:6" x14ac:dyDescent="0.25">
      <c r="C5501"/>
      <c r="D5501"/>
      <c r="E5501"/>
      <c r="F5501"/>
    </row>
    <row r="5502" spans="3:6" x14ac:dyDescent="0.25">
      <c r="C5502"/>
      <c r="D5502"/>
      <c r="E5502"/>
      <c r="F5502"/>
    </row>
    <row r="5503" spans="3:6" x14ac:dyDescent="0.25">
      <c r="C5503"/>
      <c r="D5503"/>
      <c r="E5503"/>
      <c r="F5503"/>
    </row>
    <row r="5504" spans="3:6" x14ac:dyDescent="0.25">
      <c r="C5504"/>
      <c r="D5504"/>
      <c r="E5504"/>
      <c r="F5504"/>
    </row>
    <row r="5505" spans="3:6" x14ac:dyDescent="0.25">
      <c r="C5505"/>
      <c r="D5505"/>
      <c r="E5505"/>
      <c r="F5505"/>
    </row>
    <row r="5506" spans="3:6" x14ac:dyDescent="0.25">
      <c r="C5506"/>
      <c r="D5506"/>
      <c r="E5506"/>
      <c r="F5506"/>
    </row>
    <row r="5507" spans="3:6" x14ac:dyDescent="0.25">
      <c r="C5507"/>
      <c r="D5507"/>
      <c r="E5507"/>
      <c r="F5507"/>
    </row>
    <row r="5508" spans="3:6" x14ac:dyDescent="0.25">
      <c r="C5508"/>
      <c r="D5508"/>
      <c r="E5508"/>
      <c r="F5508"/>
    </row>
    <row r="5509" spans="3:6" x14ac:dyDescent="0.25">
      <c r="C5509"/>
      <c r="D5509"/>
      <c r="E5509"/>
      <c r="F5509"/>
    </row>
    <row r="5510" spans="3:6" x14ac:dyDescent="0.25">
      <c r="C5510"/>
      <c r="D5510"/>
      <c r="E5510"/>
      <c r="F5510"/>
    </row>
    <row r="5511" spans="3:6" x14ac:dyDescent="0.25">
      <c r="C5511"/>
      <c r="D5511"/>
      <c r="E5511"/>
      <c r="F5511"/>
    </row>
    <row r="5512" spans="3:6" x14ac:dyDescent="0.25">
      <c r="C5512"/>
      <c r="D5512"/>
      <c r="E5512"/>
      <c r="F5512"/>
    </row>
    <row r="5513" spans="3:6" x14ac:dyDescent="0.25">
      <c r="C5513"/>
      <c r="D5513"/>
      <c r="E5513"/>
      <c r="F5513"/>
    </row>
    <row r="5514" spans="3:6" x14ac:dyDescent="0.25">
      <c r="C5514"/>
      <c r="D5514"/>
      <c r="E5514"/>
      <c r="F5514"/>
    </row>
    <row r="5515" spans="3:6" x14ac:dyDescent="0.25">
      <c r="C5515"/>
      <c r="D5515"/>
      <c r="E5515"/>
      <c r="F5515"/>
    </row>
    <row r="5516" spans="3:6" x14ac:dyDescent="0.25">
      <c r="C5516"/>
      <c r="D5516"/>
      <c r="E5516"/>
      <c r="F5516"/>
    </row>
    <row r="5517" spans="3:6" x14ac:dyDescent="0.25">
      <c r="C5517"/>
      <c r="D5517"/>
      <c r="E5517"/>
      <c r="F5517"/>
    </row>
    <row r="5518" spans="3:6" x14ac:dyDescent="0.25">
      <c r="C5518"/>
      <c r="D5518"/>
      <c r="E5518"/>
      <c r="F5518"/>
    </row>
    <row r="5519" spans="3:6" x14ac:dyDescent="0.25">
      <c r="C5519"/>
      <c r="D5519"/>
      <c r="E5519"/>
      <c r="F5519"/>
    </row>
    <row r="5520" spans="3:6" x14ac:dyDescent="0.25">
      <c r="C5520"/>
      <c r="D5520"/>
      <c r="E5520"/>
      <c r="F5520"/>
    </row>
    <row r="5521" spans="3:6" x14ac:dyDescent="0.25">
      <c r="C5521"/>
      <c r="D5521"/>
      <c r="E5521"/>
      <c r="F5521"/>
    </row>
    <row r="5522" spans="3:6" x14ac:dyDescent="0.25">
      <c r="C5522"/>
      <c r="D5522"/>
      <c r="E5522"/>
      <c r="F5522"/>
    </row>
    <row r="5523" spans="3:6" x14ac:dyDescent="0.25">
      <c r="C5523"/>
      <c r="D5523"/>
      <c r="E5523"/>
      <c r="F5523"/>
    </row>
    <row r="5524" spans="3:6" x14ac:dyDescent="0.25">
      <c r="C5524"/>
      <c r="D5524"/>
      <c r="E5524"/>
      <c r="F5524"/>
    </row>
    <row r="5525" spans="3:6" x14ac:dyDescent="0.25">
      <c r="C5525"/>
      <c r="D5525"/>
      <c r="E5525"/>
      <c r="F5525"/>
    </row>
    <row r="5526" spans="3:6" x14ac:dyDescent="0.25">
      <c r="C5526"/>
      <c r="D5526"/>
      <c r="E5526"/>
      <c r="F5526"/>
    </row>
    <row r="5527" spans="3:6" x14ac:dyDescent="0.25">
      <c r="C5527"/>
      <c r="D5527"/>
      <c r="E5527"/>
      <c r="F5527"/>
    </row>
    <row r="5528" spans="3:6" x14ac:dyDescent="0.25">
      <c r="C5528"/>
      <c r="D5528"/>
      <c r="E5528"/>
      <c r="F5528"/>
    </row>
    <row r="5529" spans="3:6" x14ac:dyDescent="0.25">
      <c r="C5529"/>
      <c r="D5529"/>
      <c r="E5529"/>
      <c r="F5529"/>
    </row>
    <row r="5530" spans="3:6" x14ac:dyDescent="0.25">
      <c r="C5530"/>
      <c r="D5530"/>
      <c r="E5530"/>
      <c r="F5530"/>
    </row>
    <row r="5531" spans="3:6" x14ac:dyDescent="0.25">
      <c r="C5531"/>
      <c r="D5531"/>
      <c r="E5531"/>
      <c r="F5531"/>
    </row>
    <row r="5532" spans="3:6" x14ac:dyDescent="0.25">
      <c r="C5532"/>
      <c r="D5532"/>
      <c r="E5532"/>
      <c r="F5532"/>
    </row>
    <row r="5533" spans="3:6" x14ac:dyDescent="0.25">
      <c r="C5533"/>
      <c r="D5533"/>
      <c r="E5533"/>
      <c r="F5533"/>
    </row>
    <row r="5534" spans="3:6" x14ac:dyDescent="0.25">
      <c r="C5534"/>
      <c r="D5534"/>
      <c r="E5534"/>
      <c r="F5534"/>
    </row>
    <row r="5535" spans="3:6" x14ac:dyDescent="0.25">
      <c r="C5535"/>
      <c r="D5535"/>
      <c r="E5535"/>
      <c r="F5535"/>
    </row>
    <row r="5536" spans="3:6" x14ac:dyDescent="0.25">
      <c r="C5536"/>
      <c r="D5536"/>
      <c r="E5536"/>
      <c r="F5536"/>
    </row>
    <row r="5537" spans="3:6" x14ac:dyDescent="0.25">
      <c r="C5537"/>
      <c r="D5537"/>
      <c r="E5537"/>
      <c r="F5537"/>
    </row>
    <row r="5538" spans="3:6" x14ac:dyDescent="0.25">
      <c r="C5538"/>
      <c r="D5538"/>
      <c r="E5538"/>
      <c r="F5538"/>
    </row>
    <row r="5539" spans="3:6" x14ac:dyDescent="0.25">
      <c r="C5539"/>
      <c r="D5539"/>
      <c r="E5539"/>
      <c r="F5539"/>
    </row>
    <row r="5540" spans="3:6" x14ac:dyDescent="0.25">
      <c r="C5540"/>
      <c r="D5540"/>
      <c r="E5540"/>
      <c r="F5540"/>
    </row>
    <row r="5541" spans="3:6" x14ac:dyDescent="0.25">
      <c r="C5541"/>
      <c r="D5541"/>
      <c r="E5541"/>
      <c r="F5541"/>
    </row>
    <row r="5542" spans="3:6" x14ac:dyDescent="0.25">
      <c r="C5542"/>
      <c r="D5542"/>
      <c r="E5542"/>
      <c r="F5542"/>
    </row>
    <row r="5543" spans="3:6" x14ac:dyDescent="0.25">
      <c r="C5543"/>
      <c r="D5543"/>
      <c r="E5543"/>
      <c r="F5543"/>
    </row>
    <row r="5544" spans="3:6" x14ac:dyDescent="0.25">
      <c r="C5544"/>
      <c r="D5544"/>
      <c r="E5544"/>
      <c r="F5544"/>
    </row>
    <row r="5545" spans="3:6" x14ac:dyDescent="0.25">
      <c r="C5545"/>
      <c r="D5545"/>
      <c r="E5545"/>
      <c r="F5545"/>
    </row>
    <row r="5546" spans="3:6" x14ac:dyDescent="0.25">
      <c r="C5546"/>
      <c r="D5546"/>
      <c r="E5546"/>
      <c r="F5546"/>
    </row>
    <row r="5547" spans="3:6" x14ac:dyDescent="0.25">
      <c r="C5547"/>
      <c r="D5547"/>
      <c r="E5547"/>
      <c r="F5547"/>
    </row>
    <row r="5548" spans="3:6" x14ac:dyDescent="0.25">
      <c r="C5548"/>
      <c r="D5548"/>
      <c r="E5548"/>
      <c r="F5548"/>
    </row>
    <row r="5549" spans="3:6" x14ac:dyDescent="0.25">
      <c r="C5549"/>
      <c r="D5549"/>
      <c r="E5549"/>
      <c r="F5549"/>
    </row>
    <row r="5550" spans="3:6" x14ac:dyDescent="0.25">
      <c r="C5550"/>
      <c r="D5550"/>
      <c r="E5550"/>
      <c r="F5550"/>
    </row>
    <row r="5551" spans="3:6" x14ac:dyDescent="0.25">
      <c r="C5551"/>
      <c r="D5551"/>
      <c r="E5551"/>
      <c r="F5551"/>
    </row>
    <row r="5552" spans="3:6" x14ac:dyDescent="0.25">
      <c r="C5552"/>
      <c r="D5552"/>
      <c r="E5552"/>
      <c r="F5552"/>
    </row>
    <row r="5553" spans="3:6" x14ac:dyDescent="0.25">
      <c r="C5553"/>
      <c r="D5553"/>
      <c r="E5553"/>
      <c r="F5553"/>
    </row>
    <row r="5554" spans="3:6" x14ac:dyDescent="0.25">
      <c r="C5554"/>
      <c r="D5554"/>
      <c r="E5554"/>
      <c r="F5554"/>
    </row>
    <row r="5555" spans="3:6" x14ac:dyDescent="0.25">
      <c r="C5555"/>
      <c r="D5555"/>
      <c r="E5555"/>
      <c r="F5555"/>
    </row>
    <row r="5556" spans="3:6" x14ac:dyDescent="0.25">
      <c r="C5556"/>
      <c r="D5556"/>
      <c r="E5556"/>
      <c r="F5556"/>
    </row>
    <row r="5557" spans="3:6" x14ac:dyDescent="0.25">
      <c r="C5557"/>
      <c r="D5557"/>
      <c r="E5557"/>
      <c r="F5557"/>
    </row>
    <row r="5558" spans="3:6" x14ac:dyDescent="0.25">
      <c r="C5558"/>
      <c r="D5558"/>
      <c r="E5558"/>
      <c r="F5558"/>
    </row>
    <row r="5559" spans="3:6" x14ac:dyDescent="0.25">
      <c r="C5559"/>
      <c r="D5559"/>
      <c r="E5559"/>
      <c r="F5559"/>
    </row>
    <row r="5560" spans="3:6" x14ac:dyDescent="0.25">
      <c r="C5560"/>
      <c r="D5560"/>
      <c r="E5560"/>
      <c r="F5560"/>
    </row>
    <row r="5561" spans="3:6" x14ac:dyDescent="0.25">
      <c r="C5561"/>
      <c r="D5561"/>
      <c r="E5561"/>
      <c r="F5561"/>
    </row>
    <row r="5562" spans="3:6" x14ac:dyDescent="0.25">
      <c r="C5562"/>
      <c r="D5562"/>
      <c r="E5562"/>
      <c r="F5562"/>
    </row>
    <row r="5563" spans="3:6" x14ac:dyDescent="0.25">
      <c r="C5563"/>
      <c r="D5563"/>
      <c r="E5563"/>
      <c r="F5563"/>
    </row>
    <row r="5564" spans="3:6" x14ac:dyDescent="0.25">
      <c r="C5564"/>
      <c r="D5564"/>
      <c r="E5564"/>
      <c r="F5564"/>
    </row>
    <row r="5565" spans="3:6" x14ac:dyDescent="0.25">
      <c r="C5565"/>
      <c r="D5565"/>
      <c r="E5565"/>
      <c r="F5565"/>
    </row>
    <row r="5566" spans="3:6" x14ac:dyDescent="0.25">
      <c r="C5566"/>
      <c r="D5566"/>
      <c r="E5566"/>
      <c r="F5566"/>
    </row>
    <row r="5567" spans="3:6" x14ac:dyDescent="0.25">
      <c r="C5567"/>
      <c r="D5567"/>
      <c r="E5567"/>
      <c r="F5567"/>
    </row>
    <row r="5568" spans="3:6" x14ac:dyDescent="0.25">
      <c r="C5568"/>
      <c r="D5568"/>
      <c r="E5568"/>
      <c r="F5568"/>
    </row>
    <row r="5569" spans="3:6" x14ac:dyDescent="0.25">
      <c r="C5569"/>
      <c r="D5569"/>
      <c r="E5569"/>
      <c r="F5569"/>
    </row>
    <row r="5570" spans="3:6" x14ac:dyDescent="0.25">
      <c r="C5570"/>
      <c r="D5570"/>
      <c r="E5570"/>
      <c r="F5570"/>
    </row>
    <row r="5571" spans="3:6" x14ac:dyDescent="0.25">
      <c r="C5571"/>
      <c r="D5571"/>
      <c r="E5571"/>
      <c r="F5571"/>
    </row>
    <row r="5572" spans="3:6" x14ac:dyDescent="0.25">
      <c r="C5572"/>
      <c r="D5572"/>
      <c r="E5572"/>
      <c r="F5572"/>
    </row>
    <row r="5573" spans="3:6" x14ac:dyDescent="0.25">
      <c r="C5573"/>
      <c r="D5573"/>
      <c r="E5573"/>
      <c r="F5573"/>
    </row>
    <row r="5574" spans="3:6" x14ac:dyDescent="0.25">
      <c r="C5574"/>
      <c r="D5574"/>
      <c r="E5574"/>
      <c r="F5574"/>
    </row>
    <row r="5575" spans="3:6" x14ac:dyDescent="0.25">
      <c r="C5575"/>
      <c r="D5575"/>
      <c r="E5575"/>
      <c r="F5575"/>
    </row>
    <row r="5576" spans="3:6" x14ac:dyDescent="0.25">
      <c r="C5576"/>
      <c r="D5576"/>
      <c r="E5576"/>
      <c r="F5576"/>
    </row>
    <row r="5577" spans="3:6" x14ac:dyDescent="0.25">
      <c r="C5577"/>
      <c r="D5577"/>
      <c r="E5577"/>
      <c r="F5577"/>
    </row>
    <row r="5578" spans="3:6" x14ac:dyDescent="0.25">
      <c r="C5578"/>
      <c r="D5578"/>
      <c r="E5578"/>
      <c r="F5578"/>
    </row>
    <row r="5579" spans="3:6" x14ac:dyDescent="0.25">
      <c r="C5579"/>
      <c r="D5579"/>
      <c r="E5579"/>
      <c r="F5579"/>
    </row>
    <row r="5580" spans="3:6" x14ac:dyDescent="0.25">
      <c r="C5580"/>
      <c r="D5580"/>
      <c r="E5580"/>
      <c r="F5580"/>
    </row>
    <row r="5581" spans="3:6" x14ac:dyDescent="0.25">
      <c r="C5581"/>
      <c r="D5581"/>
      <c r="E5581"/>
      <c r="F5581"/>
    </row>
    <row r="5582" spans="3:6" x14ac:dyDescent="0.25">
      <c r="C5582"/>
      <c r="D5582"/>
      <c r="E5582"/>
      <c r="F5582"/>
    </row>
    <row r="5583" spans="3:6" x14ac:dyDescent="0.25">
      <c r="C5583"/>
      <c r="D5583"/>
      <c r="E5583"/>
      <c r="F5583"/>
    </row>
    <row r="5584" spans="3:6" x14ac:dyDescent="0.25">
      <c r="C5584"/>
      <c r="D5584"/>
      <c r="E5584"/>
      <c r="F5584"/>
    </row>
    <row r="5585" spans="3:6" x14ac:dyDescent="0.25">
      <c r="C5585"/>
      <c r="D5585"/>
      <c r="E5585"/>
      <c r="F5585"/>
    </row>
    <row r="5586" spans="3:6" x14ac:dyDescent="0.25">
      <c r="C5586"/>
      <c r="D5586"/>
      <c r="E5586"/>
      <c r="F5586"/>
    </row>
    <row r="5587" spans="3:6" x14ac:dyDescent="0.25">
      <c r="C5587"/>
      <c r="D5587"/>
      <c r="E5587"/>
      <c r="F5587"/>
    </row>
    <row r="5588" spans="3:6" x14ac:dyDescent="0.25">
      <c r="C5588"/>
      <c r="D5588"/>
      <c r="E5588"/>
      <c r="F5588"/>
    </row>
    <row r="5589" spans="3:6" x14ac:dyDescent="0.25">
      <c r="C5589"/>
      <c r="D5589"/>
      <c r="E5589"/>
      <c r="F5589"/>
    </row>
    <row r="5590" spans="3:6" x14ac:dyDescent="0.25">
      <c r="C5590"/>
      <c r="D5590"/>
      <c r="E5590"/>
      <c r="F5590"/>
    </row>
    <row r="5591" spans="3:6" x14ac:dyDescent="0.25">
      <c r="C5591"/>
      <c r="D5591"/>
      <c r="E5591"/>
      <c r="F5591"/>
    </row>
    <row r="5592" spans="3:6" x14ac:dyDescent="0.25">
      <c r="C5592"/>
      <c r="D5592"/>
      <c r="E5592"/>
      <c r="F5592"/>
    </row>
    <row r="5593" spans="3:6" x14ac:dyDescent="0.25">
      <c r="C5593"/>
      <c r="D5593"/>
      <c r="E5593"/>
      <c r="F5593"/>
    </row>
    <row r="5594" spans="3:6" x14ac:dyDescent="0.25">
      <c r="C5594"/>
      <c r="D5594"/>
      <c r="E5594"/>
      <c r="F5594"/>
    </row>
    <row r="5595" spans="3:6" x14ac:dyDescent="0.25">
      <c r="C5595"/>
      <c r="D5595"/>
      <c r="E5595"/>
      <c r="F5595"/>
    </row>
    <row r="5596" spans="3:6" x14ac:dyDescent="0.25">
      <c r="C5596"/>
      <c r="D5596"/>
      <c r="E5596"/>
      <c r="F5596"/>
    </row>
    <row r="5597" spans="3:6" x14ac:dyDescent="0.25">
      <c r="C5597"/>
      <c r="D5597"/>
      <c r="E5597"/>
      <c r="F5597"/>
    </row>
    <row r="5598" spans="3:6" x14ac:dyDescent="0.25">
      <c r="C5598"/>
      <c r="D5598"/>
      <c r="E5598"/>
      <c r="F5598"/>
    </row>
    <row r="5599" spans="3:6" x14ac:dyDescent="0.25">
      <c r="C5599"/>
      <c r="D5599"/>
      <c r="E5599"/>
      <c r="F5599"/>
    </row>
    <row r="5600" spans="3:6" x14ac:dyDescent="0.25">
      <c r="C5600"/>
      <c r="D5600"/>
      <c r="E5600"/>
      <c r="F5600"/>
    </row>
    <row r="5601" spans="3:6" x14ac:dyDescent="0.25">
      <c r="C5601"/>
      <c r="D5601"/>
      <c r="E5601"/>
      <c r="F5601"/>
    </row>
    <row r="5602" spans="3:6" x14ac:dyDescent="0.25">
      <c r="C5602"/>
      <c r="D5602"/>
      <c r="E5602"/>
      <c r="F5602"/>
    </row>
    <row r="5603" spans="3:6" x14ac:dyDescent="0.25">
      <c r="C5603"/>
      <c r="D5603"/>
      <c r="E5603"/>
      <c r="F5603"/>
    </row>
    <row r="5604" spans="3:6" x14ac:dyDescent="0.25">
      <c r="C5604"/>
      <c r="D5604"/>
      <c r="E5604"/>
      <c r="F5604"/>
    </row>
    <row r="5605" spans="3:6" x14ac:dyDescent="0.25">
      <c r="C5605"/>
      <c r="D5605"/>
      <c r="E5605"/>
      <c r="F5605"/>
    </row>
    <row r="5606" spans="3:6" x14ac:dyDescent="0.25">
      <c r="C5606"/>
      <c r="D5606"/>
      <c r="E5606"/>
      <c r="F5606"/>
    </row>
    <row r="5607" spans="3:6" x14ac:dyDescent="0.25">
      <c r="C5607"/>
      <c r="D5607"/>
      <c r="E5607"/>
      <c r="F5607"/>
    </row>
    <row r="5608" spans="3:6" x14ac:dyDescent="0.25">
      <c r="C5608"/>
      <c r="D5608"/>
      <c r="E5608"/>
      <c r="F5608"/>
    </row>
    <row r="5609" spans="3:6" x14ac:dyDescent="0.25">
      <c r="C5609"/>
      <c r="D5609"/>
      <c r="E5609"/>
      <c r="F5609"/>
    </row>
    <row r="5610" spans="3:6" x14ac:dyDescent="0.25">
      <c r="C5610"/>
      <c r="D5610"/>
      <c r="E5610"/>
      <c r="F5610"/>
    </row>
    <row r="5611" spans="3:6" x14ac:dyDescent="0.25">
      <c r="C5611"/>
      <c r="D5611"/>
      <c r="E5611"/>
      <c r="F5611"/>
    </row>
    <row r="5612" spans="3:6" x14ac:dyDescent="0.25">
      <c r="C5612"/>
      <c r="D5612"/>
      <c r="E5612"/>
      <c r="F5612"/>
    </row>
    <row r="5613" spans="3:6" x14ac:dyDescent="0.25">
      <c r="C5613"/>
      <c r="D5613"/>
      <c r="E5613"/>
      <c r="F5613"/>
    </row>
    <row r="5614" spans="3:6" x14ac:dyDescent="0.25">
      <c r="C5614"/>
      <c r="D5614"/>
      <c r="E5614"/>
      <c r="F5614"/>
    </row>
    <row r="5615" spans="3:6" x14ac:dyDescent="0.25">
      <c r="C5615"/>
      <c r="D5615"/>
      <c r="E5615"/>
      <c r="F5615"/>
    </row>
    <row r="5616" spans="3:6" x14ac:dyDescent="0.25">
      <c r="C5616"/>
      <c r="D5616"/>
      <c r="E5616"/>
      <c r="F5616"/>
    </row>
    <row r="5617" spans="3:6" x14ac:dyDescent="0.25">
      <c r="C5617"/>
      <c r="D5617"/>
      <c r="E5617"/>
      <c r="F5617"/>
    </row>
    <row r="5618" spans="3:6" x14ac:dyDescent="0.25">
      <c r="C5618"/>
      <c r="D5618"/>
      <c r="E5618"/>
      <c r="F5618"/>
    </row>
    <row r="5619" spans="3:6" x14ac:dyDescent="0.25">
      <c r="C5619"/>
      <c r="D5619"/>
      <c r="E5619"/>
      <c r="F5619"/>
    </row>
    <row r="5620" spans="3:6" x14ac:dyDescent="0.25">
      <c r="C5620"/>
      <c r="D5620"/>
      <c r="E5620"/>
      <c r="F5620"/>
    </row>
    <row r="5621" spans="3:6" x14ac:dyDescent="0.25">
      <c r="C5621"/>
      <c r="D5621"/>
      <c r="E5621"/>
      <c r="F5621"/>
    </row>
    <row r="5622" spans="3:6" x14ac:dyDescent="0.25">
      <c r="C5622"/>
      <c r="D5622"/>
      <c r="E5622"/>
      <c r="F5622"/>
    </row>
    <row r="5623" spans="3:6" x14ac:dyDescent="0.25">
      <c r="C5623"/>
      <c r="D5623"/>
      <c r="E5623"/>
      <c r="F5623"/>
    </row>
    <row r="5624" spans="3:6" x14ac:dyDescent="0.25">
      <c r="C5624"/>
      <c r="D5624"/>
      <c r="E5624"/>
      <c r="F5624"/>
    </row>
    <row r="5625" spans="3:6" x14ac:dyDescent="0.25">
      <c r="C5625"/>
      <c r="D5625"/>
      <c r="E5625"/>
      <c r="F5625"/>
    </row>
    <row r="5626" spans="3:6" x14ac:dyDescent="0.25">
      <c r="C5626"/>
      <c r="D5626"/>
      <c r="E5626"/>
      <c r="F5626"/>
    </row>
    <row r="5627" spans="3:6" x14ac:dyDescent="0.25">
      <c r="C5627"/>
      <c r="D5627"/>
      <c r="E5627"/>
      <c r="F5627"/>
    </row>
    <row r="5628" spans="3:6" x14ac:dyDescent="0.25">
      <c r="C5628"/>
      <c r="D5628"/>
      <c r="E5628"/>
      <c r="F5628"/>
    </row>
    <row r="5629" spans="3:6" x14ac:dyDescent="0.25">
      <c r="C5629"/>
      <c r="D5629"/>
      <c r="E5629"/>
      <c r="F5629"/>
    </row>
    <row r="5630" spans="3:6" x14ac:dyDescent="0.25">
      <c r="C5630"/>
      <c r="D5630"/>
      <c r="E5630"/>
      <c r="F5630"/>
    </row>
    <row r="5631" spans="3:6" x14ac:dyDescent="0.25">
      <c r="C5631"/>
      <c r="D5631"/>
      <c r="E5631"/>
      <c r="F5631"/>
    </row>
    <row r="5632" spans="3:6" x14ac:dyDescent="0.25">
      <c r="C5632"/>
      <c r="D5632"/>
      <c r="E5632"/>
      <c r="F5632"/>
    </row>
    <row r="5633" spans="3:6" x14ac:dyDescent="0.25">
      <c r="C5633"/>
      <c r="D5633"/>
      <c r="E5633"/>
      <c r="F5633"/>
    </row>
    <row r="5634" spans="3:6" x14ac:dyDescent="0.25">
      <c r="C5634"/>
      <c r="D5634"/>
      <c r="E5634"/>
      <c r="F5634"/>
    </row>
    <row r="5635" spans="3:6" x14ac:dyDescent="0.25">
      <c r="C5635"/>
      <c r="D5635"/>
      <c r="E5635"/>
      <c r="F5635"/>
    </row>
    <row r="5636" spans="3:6" x14ac:dyDescent="0.25">
      <c r="C5636"/>
      <c r="D5636"/>
      <c r="E5636"/>
      <c r="F5636"/>
    </row>
    <row r="5637" spans="3:6" x14ac:dyDescent="0.25">
      <c r="C5637"/>
      <c r="D5637"/>
      <c r="E5637"/>
      <c r="F5637"/>
    </row>
    <row r="5638" spans="3:6" x14ac:dyDescent="0.25">
      <c r="C5638"/>
      <c r="D5638"/>
      <c r="E5638"/>
      <c r="F5638"/>
    </row>
    <row r="5639" spans="3:6" x14ac:dyDescent="0.25">
      <c r="C5639"/>
      <c r="D5639"/>
      <c r="E5639"/>
      <c r="F5639"/>
    </row>
    <row r="5640" spans="3:6" x14ac:dyDescent="0.25">
      <c r="C5640"/>
      <c r="D5640"/>
      <c r="E5640"/>
      <c r="F5640"/>
    </row>
    <row r="5641" spans="3:6" x14ac:dyDescent="0.25">
      <c r="C5641"/>
      <c r="D5641"/>
      <c r="E5641"/>
      <c r="F5641"/>
    </row>
    <row r="5642" spans="3:6" x14ac:dyDescent="0.25">
      <c r="C5642"/>
      <c r="D5642"/>
      <c r="E5642"/>
      <c r="F5642"/>
    </row>
    <row r="5643" spans="3:6" x14ac:dyDescent="0.25">
      <c r="C5643"/>
      <c r="D5643"/>
      <c r="E5643"/>
      <c r="F5643"/>
    </row>
    <row r="5644" spans="3:6" x14ac:dyDescent="0.25">
      <c r="C5644"/>
      <c r="D5644"/>
      <c r="E5644"/>
      <c r="F5644"/>
    </row>
    <row r="5645" spans="3:6" x14ac:dyDescent="0.25">
      <c r="C5645"/>
      <c r="D5645"/>
      <c r="E5645"/>
      <c r="F5645"/>
    </row>
    <row r="5646" spans="3:6" x14ac:dyDescent="0.25">
      <c r="C5646"/>
      <c r="D5646"/>
      <c r="E5646"/>
      <c r="F5646"/>
    </row>
    <row r="5647" spans="3:6" x14ac:dyDescent="0.25">
      <c r="C5647"/>
      <c r="D5647"/>
      <c r="E5647"/>
      <c r="F5647"/>
    </row>
    <row r="5648" spans="3:6" x14ac:dyDescent="0.25">
      <c r="C5648"/>
      <c r="D5648"/>
      <c r="E5648"/>
      <c r="F5648"/>
    </row>
    <row r="5649" spans="3:6" x14ac:dyDescent="0.25">
      <c r="C5649"/>
      <c r="D5649"/>
      <c r="E5649"/>
      <c r="F5649"/>
    </row>
    <row r="5650" spans="3:6" x14ac:dyDescent="0.25">
      <c r="C5650"/>
      <c r="D5650"/>
      <c r="E5650"/>
      <c r="F5650"/>
    </row>
    <row r="5651" spans="3:6" x14ac:dyDescent="0.25">
      <c r="C5651"/>
      <c r="D5651"/>
      <c r="E5651"/>
      <c r="F5651"/>
    </row>
    <row r="5652" spans="3:6" x14ac:dyDescent="0.25">
      <c r="C5652"/>
      <c r="D5652"/>
      <c r="E5652"/>
      <c r="F5652"/>
    </row>
    <row r="5653" spans="3:6" x14ac:dyDescent="0.25">
      <c r="C5653"/>
      <c r="D5653"/>
      <c r="E5653"/>
      <c r="F5653"/>
    </row>
    <row r="5654" spans="3:6" x14ac:dyDescent="0.25">
      <c r="C5654"/>
      <c r="D5654"/>
      <c r="E5654"/>
      <c r="F5654"/>
    </row>
    <row r="5655" spans="3:6" x14ac:dyDescent="0.25">
      <c r="C5655"/>
      <c r="D5655"/>
      <c r="E5655"/>
      <c r="F5655"/>
    </row>
    <row r="5656" spans="3:6" x14ac:dyDescent="0.25">
      <c r="C5656"/>
      <c r="D5656"/>
      <c r="E5656"/>
      <c r="F5656"/>
    </row>
    <row r="5657" spans="3:6" x14ac:dyDescent="0.25">
      <c r="C5657"/>
      <c r="D5657"/>
      <c r="E5657"/>
      <c r="F5657"/>
    </row>
    <row r="5658" spans="3:6" x14ac:dyDescent="0.25">
      <c r="C5658"/>
      <c r="D5658"/>
      <c r="E5658"/>
      <c r="F5658"/>
    </row>
    <row r="5659" spans="3:6" x14ac:dyDescent="0.25">
      <c r="C5659"/>
      <c r="D5659"/>
      <c r="E5659"/>
      <c r="F5659"/>
    </row>
    <row r="5660" spans="3:6" x14ac:dyDescent="0.25">
      <c r="C5660"/>
      <c r="D5660"/>
      <c r="E5660"/>
      <c r="F5660"/>
    </row>
    <row r="5661" spans="3:6" x14ac:dyDescent="0.25">
      <c r="C5661"/>
      <c r="D5661"/>
      <c r="E5661"/>
      <c r="F5661"/>
    </row>
    <row r="5662" spans="3:6" x14ac:dyDescent="0.25">
      <c r="C5662"/>
      <c r="D5662"/>
      <c r="E5662"/>
      <c r="F5662"/>
    </row>
    <row r="5663" spans="3:6" x14ac:dyDescent="0.25">
      <c r="C5663"/>
      <c r="D5663"/>
      <c r="E5663"/>
      <c r="F5663"/>
    </row>
    <row r="5664" spans="3:6" x14ac:dyDescent="0.25">
      <c r="C5664"/>
      <c r="D5664"/>
      <c r="E5664"/>
      <c r="F5664"/>
    </row>
    <row r="5665" spans="3:6" x14ac:dyDescent="0.25">
      <c r="C5665"/>
      <c r="D5665"/>
      <c r="E5665"/>
      <c r="F5665"/>
    </row>
    <row r="5666" spans="3:6" x14ac:dyDescent="0.25">
      <c r="C5666"/>
      <c r="D5666"/>
      <c r="E5666"/>
      <c r="F5666"/>
    </row>
    <row r="5667" spans="3:6" x14ac:dyDescent="0.25">
      <c r="C5667"/>
      <c r="D5667"/>
      <c r="E5667"/>
      <c r="F5667"/>
    </row>
    <row r="5668" spans="3:6" x14ac:dyDescent="0.25">
      <c r="C5668"/>
      <c r="D5668"/>
      <c r="E5668"/>
      <c r="F5668"/>
    </row>
    <row r="5669" spans="3:6" x14ac:dyDescent="0.25">
      <c r="C5669"/>
      <c r="D5669"/>
      <c r="E5669"/>
      <c r="F5669"/>
    </row>
    <row r="5670" spans="3:6" x14ac:dyDescent="0.25">
      <c r="C5670"/>
      <c r="D5670"/>
      <c r="E5670"/>
      <c r="F5670"/>
    </row>
    <row r="5671" spans="3:6" x14ac:dyDescent="0.25">
      <c r="C5671"/>
      <c r="D5671"/>
      <c r="E5671"/>
      <c r="F5671"/>
    </row>
    <row r="5672" spans="3:6" x14ac:dyDescent="0.25">
      <c r="C5672"/>
      <c r="D5672"/>
      <c r="E5672"/>
      <c r="F5672"/>
    </row>
    <row r="5673" spans="3:6" x14ac:dyDescent="0.25">
      <c r="C5673"/>
      <c r="D5673"/>
      <c r="E5673"/>
      <c r="F5673"/>
    </row>
    <row r="5674" spans="3:6" x14ac:dyDescent="0.25">
      <c r="C5674"/>
      <c r="D5674"/>
      <c r="E5674"/>
      <c r="F5674"/>
    </row>
    <row r="5675" spans="3:6" x14ac:dyDescent="0.25">
      <c r="C5675"/>
      <c r="D5675"/>
      <c r="E5675"/>
      <c r="F5675"/>
    </row>
    <row r="5676" spans="3:6" x14ac:dyDescent="0.25">
      <c r="C5676"/>
      <c r="D5676"/>
      <c r="E5676"/>
      <c r="F5676"/>
    </row>
    <row r="5677" spans="3:6" x14ac:dyDescent="0.25">
      <c r="C5677"/>
      <c r="D5677"/>
      <c r="E5677"/>
      <c r="F5677"/>
    </row>
    <row r="5678" spans="3:6" x14ac:dyDescent="0.25">
      <c r="C5678"/>
      <c r="D5678"/>
      <c r="E5678"/>
      <c r="F5678"/>
    </row>
    <row r="5679" spans="3:6" x14ac:dyDescent="0.25">
      <c r="C5679"/>
      <c r="D5679"/>
      <c r="E5679"/>
      <c r="F5679"/>
    </row>
    <row r="5680" spans="3:6" x14ac:dyDescent="0.25">
      <c r="C5680"/>
      <c r="D5680"/>
      <c r="E5680"/>
      <c r="F5680"/>
    </row>
    <row r="5681" spans="3:6" x14ac:dyDescent="0.25">
      <c r="C5681"/>
      <c r="D5681"/>
      <c r="E5681"/>
      <c r="F5681"/>
    </row>
    <row r="5682" spans="3:6" x14ac:dyDescent="0.25">
      <c r="C5682"/>
      <c r="D5682"/>
      <c r="E5682"/>
      <c r="F5682"/>
    </row>
    <row r="5683" spans="3:6" x14ac:dyDescent="0.25">
      <c r="C5683"/>
      <c r="D5683"/>
      <c r="E5683"/>
      <c r="F5683"/>
    </row>
    <row r="5684" spans="3:6" x14ac:dyDescent="0.25">
      <c r="C5684"/>
      <c r="D5684"/>
      <c r="E5684"/>
      <c r="F5684"/>
    </row>
    <row r="5685" spans="3:6" x14ac:dyDescent="0.25">
      <c r="C5685"/>
      <c r="D5685"/>
      <c r="E5685"/>
      <c r="F5685"/>
    </row>
    <row r="5686" spans="3:6" x14ac:dyDescent="0.25">
      <c r="C5686"/>
      <c r="D5686"/>
      <c r="E5686"/>
      <c r="F5686"/>
    </row>
    <row r="5687" spans="3:6" x14ac:dyDescent="0.25">
      <c r="C5687"/>
      <c r="D5687"/>
      <c r="E5687"/>
      <c r="F5687"/>
    </row>
    <row r="5688" spans="3:6" x14ac:dyDescent="0.25">
      <c r="C5688"/>
      <c r="D5688"/>
      <c r="E5688"/>
      <c r="F5688"/>
    </row>
    <row r="5689" spans="3:6" x14ac:dyDescent="0.25">
      <c r="C5689"/>
      <c r="D5689"/>
      <c r="E5689"/>
      <c r="F5689"/>
    </row>
    <row r="5690" spans="3:6" x14ac:dyDescent="0.25">
      <c r="C5690"/>
      <c r="D5690"/>
      <c r="E5690"/>
      <c r="F5690"/>
    </row>
    <row r="5691" spans="3:6" x14ac:dyDescent="0.25">
      <c r="C5691"/>
      <c r="D5691"/>
      <c r="E5691"/>
      <c r="F5691"/>
    </row>
    <row r="5692" spans="3:6" x14ac:dyDescent="0.25">
      <c r="C5692"/>
      <c r="D5692"/>
      <c r="E5692"/>
      <c r="F5692"/>
    </row>
    <row r="5693" spans="3:6" x14ac:dyDescent="0.25">
      <c r="C5693"/>
      <c r="D5693"/>
      <c r="E5693"/>
      <c r="F5693"/>
    </row>
    <row r="5694" spans="3:6" x14ac:dyDescent="0.25">
      <c r="C5694"/>
      <c r="D5694"/>
      <c r="E5694"/>
      <c r="F5694"/>
    </row>
    <row r="5695" spans="3:6" x14ac:dyDescent="0.25">
      <c r="C5695"/>
      <c r="D5695"/>
      <c r="E5695"/>
      <c r="F5695"/>
    </row>
    <row r="5696" spans="3:6" x14ac:dyDescent="0.25">
      <c r="C5696"/>
      <c r="D5696"/>
      <c r="E5696"/>
      <c r="F5696"/>
    </row>
    <row r="5697" spans="3:6" x14ac:dyDescent="0.25">
      <c r="C5697"/>
      <c r="D5697"/>
      <c r="E5697"/>
      <c r="F5697"/>
    </row>
    <row r="5698" spans="3:6" x14ac:dyDescent="0.25">
      <c r="C5698"/>
      <c r="D5698"/>
      <c r="E5698"/>
      <c r="F5698"/>
    </row>
    <row r="5699" spans="3:6" x14ac:dyDescent="0.25">
      <c r="C5699"/>
      <c r="D5699"/>
      <c r="E5699"/>
      <c r="F5699"/>
    </row>
    <row r="5700" spans="3:6" x14ac:dyDescent="0.25">
      <c r="C5700"/>
      <c r="D5700"/>
      <c r="E5700"/>
      <c r="F5700"/>
    </row>
    <row r="5701" spans="3:6" x14ac:dyDescent="0.25">
      <c r="C5701"/>
      <c r="D5701"/>
      <c r="E5701"/>
      <c r="F5701"/>
    </row>
    <row r="5702" spans="3:6" x14ac:dyDescent="0.25">
      <c r="C5702"/>
      <c r="D5702"/>
      <c r="E5702"/>
      <c r="F5702"/>
    </row>
    <row r="5703" spans="3:6" x14ac:dyDescent="0.25">
      <c r="C5703"/>
      <c r="D5703"/>
      <c r="E5703"/>
      <c r="F5703"/>
    </row>
    <row r="5704" spans="3:6" x14ac:dyDescent="0.25">
      <c r="C5704"/>
      <c r="D5704"/>
      <c r="E5704"/>
      <c r="F5704"/>
    </row>
    <row r="5705" spans="3:6" x14ac:dyDescent="0.25">
      <c r="C5705"/>
      <c r="D5705"/>
      <c r="E5705"/>
      <c r="F5705"/>
    </row>
    <row r="5706" spans="3:6" x14ac:dyDescent="0.25">
      <c r="C5706"/>
      <c r="D5706"/>
      <c r="E5706"/>
      <c r="F5706"/>
    </row>
    <row r="5707" spans="3:6" x14ac:dyDescent="0.25">
      <c r="C5707"/>
      <c r="D5707"/>
      <c r="E5707"/>
      <c r="F5707"/>
    </row>
    <row r="5708" spans="3:6" x14ac:dyDescent="0.25">
      <c r="C5708"/>
      <c r="D5708"/>
      <c r="E5708"/>
      <c r="F5708"/>
    </row>
    <row r="5709" spans="3:6" x14ac:dyDescent="0.25">
      <c r="C5709"/>
      <c r="D5709"/>
      <c r="E5709"/>
      <c r="F5709"/>
    </row>
    <row r="5710" spans="3:6" x14ac:dyDescent="0.25">
      <c r="C5710"/>
      <c r="D5710"/>
      <c r="E5710"/>
      <c r="F5710"/>
    </row>
    <row r="5711" spans="3:6" x14ac:dyDescent="0.25">
      <c r="C5711"/>
      <c r="D5711"/>
      <c r="E5711"/>
      <c r="F5711"/>
    </row>
    <row r="5712" spans="3:6" x14ac:dyDescent="0.25">
      <c r="C5712"/>
      <c r="D5712"/>
      <c r="E5712"/>
      <c r="F5712"/>
    </row>
    <row r="5713" spans="3:6" x14ac:dyDescent="0.25">
      <c r="C5713"/>
      <c r="D5713"/>
      <c r="E5713"/>
      <c r="F5713"/>
    </row>
    <row r="5714" spans="3:6" x14ac:dyDescent="0.25">
      <c r="C5714"/>
      <c r="D5714"/>
      <c r="E5714"/>
      <c r="F5714"/>
    </row>
    <row r="5715" spans="3:6" x14ac:dyDescent="0.25">
      <c r="C5715"/>
      <c r="D5715"/>
      <c r="E5715"/>
      <c r="F5715"/>
    </row>
    <row r="5716" spans="3:6" x14ac:dyDescent="0.25">
      <c r="C5716"/>
      <c r="D5716"/>
      <c r="E5716"/>
      <c r="F5716"/>
    </row>
    <row r="5717" spans="3:6" x14ac:dyDescent="0.25">
      <c r="C5717"/>
      <c r="D5717"/>
      <c r="E5717"/>
      <c r="F5717"/>
    </row>
    <row r="5718" spans="3:6" x14ac:dyDescent="0.25">
      <c r="C5718"/>
      <c r="D5718"/>
      <c r="E5718"/>
      <c r="F5718"/>
    </row>
    <row r="5719" spans="3:6" x14ac:dyDescent="0.25">
      <c r="C5719"/>
      <c r="D5719"/>
      <c r="E5719"/>
      <c r="F5719"/>
    </row>
    <row r="5720" spans="3:6" x14ac:dyDescent="0.25">
      <c r="C5720"/>
      <c r="D5720"/>
      <c r="E5720"/>
      <c r="F5720"/>
    </row>
    <row r="5721" spans="3:6" x14ac:dyDescent="0.25">
      <c r="C5721"/>
      <c r="D5721"/>
      <c r="E5721"/>
      <c r="F5721"/>
    </row>
    <row r="5722" spans="3:6" x14ac:dyDescent="0.25">
      <c r="C5722"/>
      <c r="D5722"/>
      <c r="E5722"/>
      <c r="F5722"/>
    </row>
    <row r="5723" spans="3:6" x14ac:dyDescent="0.25">
      <c r="C5723"/>
      <c r="D5723"/>
      <c r="E5723"/>
      <c r="F5723"/>
    </row>
    <row r="5724" spans="3:6" x14ac:dyDescent="0.25">
      <c r="C5724"/>
      <c r="D5724"/>
      <c r="E5724"/>
      <c r="F5724"/>
    </row>
    <row r="5725" spans="3:6" x14ac:dyDescent="0.25">
      <c r="C5725"/>
      <c r="D5725"/>
      <c r="E5725"/>
      <c r="F5725"/>
    </row>
    <row r="5726" spans="3:6" x14ac:dyDescent="0.25">
      <c r="C5726"/>
      <c r="D5726"/>
      <c r="E5726"/>
      <c r="F5726"/>
    </row>
    <row r="5727" spans="3:6" x14ac:dyDescent="0.25">
      <c r="C5727"/>
      <c r="D5727"/>
      <c r="E5727"/>
      <c r="F5727"/>
    </row>
    <row r="5728" spans="3:6" x14ac:dyDescent="0.25">
      <c r="C5728"/>
      <c r="D5728"/>
      <c r="E5728"/>
      <c r="F5728"/>
    </row>
    <row r="5729" spans="3:6" x14ac:dyDescent="0.25">
      <c r="C5729"/>
      <c r="D5729"/>
      <c r="E5729"/>
      <c r="F5729"/>
    </row>
    <row r="5730" spans="3:6" x14ac:dyDescent="0.25">
      <c r="C5730"/>
      <c r="D5730"/>
      <c r="E5730"/>
      <c r="F5730"/>
    </row>
    <row r="5731" spans="3:6" x14ac:dyDescent="0.25">
      <c r="C5731"/>
      <c r="D5731"/>
      <c r="E5731"/>
      <c r="F5731"/>
    </row>
    <row r="5732" spans="3:6" x14ac:dyDescent="0.25">
      <c r="C5732"/>
      <c r="D5732"/>
      <c r="E5732"/>
      <c r="F5732"/>
    </row>
    <row r="5733" spans="3:6" x14ac:dyDescent="0.25">
      <c r="C5733"/>
      <c r="D5733"/>
      <c r="E5733"/>
      <c r="F5733"/>
    </row>
    <row r="5734" spans="3:6" x14ac:dyDescent="0.25">
      <c r="C5734"/>
      <c r="D5734"/>
      <c r="E5734"/>
      <c r="F5734"/>
    </row>
    <row r="5735" spans="3:6" x14ac:dyDescent="0.25">
      <c r="C5735"/>
      <c r="D5735"/>
      <c r="E5735"/>
      <c r="F5735"/>
    </row>
    <row r="5736" spans="3:6" x14ac:dyDescent="0.25">
      <c r="C5736"/>
      <c r="D5736"/>
      <c r="E5736"/>
      <c r="F5736"/>
    </row>
    <row r="5737" spans="3:6" x14ac:dyDescent="0.25">
      <c r="C5737"/>
      <c r="D5737"/>
      <c r="E5737"/>
      <c r="F5737"/>
    </row>
    <row r="5738" spans="3:6" x14ac:dyDescent="0.25">
      <c r="C5738"/>
      <c r="D5738"/>
      <c r="E5738"/>
      <c r="F5738"/>
    </row>
    <row r="5739" spans="3:6" x14ac:dyDescent="0.25">
      <c r="C5739"/>
      <c r="D5739"/>
      <c r="E5739"/>
      <c r="F5739"/>
    </row>
    <row r="5740" spans="3:6" x14ac:dyDescent="0.25">
      <c r="C5740"/>
      <c r="D5740"/>
      <c r="E5740"/>
      <c r="F5740"/>
    </row>
    <row r="5741" spans="3:6" x14ac:dyDescent="0.25">
      <c r="C5741"/>
      <c r="D5741"/>
      <c r="E5741"/>
      <c r="F5741"/>
    </row>
    <row r="5742" spans="3:6" x14ac:dyDescent="0.25">
      <c r="C5742"/>
      <c r="D5742"/>
      <c r="E5742"/>
      <c r="F5742"/>
    </row>
    <row r="5743" spans="3:6" x14ac:dyDescent="0.25">
      <c r="C5743"/>
      <c r="D5743"/>
      <c r="E5743"/>
      <c r="F5743"/>
    </row>
    <row r="5744" spans="3:6" x14ac:dyDescent="0.25">
      <c r="C5744"/>
      <c r="D5744"/>
      <c r="E5744"/>
      <c r="F5744"/>
    </row>
    <row r="5745" spans="3:6" x14ac:dyDescent="0.25">
      <c r="C5745"/>
      <c r="D5745"/>
      <c r="E5745"/>
      <c r="F5745"/>
    </row>
    <row r="5746" spans="3:6" x14ac:dyDescent="0.25">
      <c r="C5746"/>
      <c r="D5746"/>
      <c r="E5746"/>
      <c r="F5746"/>
    </row>
    <row r="5747" spans="3:6" x14ac:dyDescent="0.25">
      <c r="C5747"/>
      <c r="D5747"/>
      <c r="E5747"/>
      <c r="F5747"/>
    </row>
    <row r="5748" spans="3:6" x14ac:dyDescent="0.25">
      <c r="C5748"/>
      <c r="D5748"/>
      <c r="E5748"/>
      <c r="F5748"/>
    </row>
    <row r="5749" spans="3:6" x14ac:dyDescent="0.25">
      <c r="C5749"/>
      <c r="D5749"/>
      <c r="E5749"/>
      <c r="F5749"/>
    </row>
    <row r="5750" spans="3:6" x14ac:dyDescent="0.25">
      <c r="C5750"/>
      <c r="D5750"/>
      <c r="E5750"/>
      <c r="F5750"/>
    </row>
    <row r="5751" spans="3:6" x14ac:dyDescent="0.25">
      <c r="C5751"/>
      <c r="D5751"/>
      <c r="E5751"/>
      <c r="F5751"/>
    </row>
    <row r="5752" spans="3:6" x14ac:dyDescent="0.25">
      <c r="C5752"/>
      <c r="D5752"/>
      <c r="E5752"/>
      <c r="F5752"/>
    </row>
    <row r="5753" spans="3:6" x14ac:dyDescent="0.25">
      <c r="C5753"/>
      <c r="D5753"/>
      <c r="E5753"/>
      <c r="F5753"/>
    </row>
    <row r="5754" spans="3:6" x14ac:dyDescent="0.25">
      <c r="C5754"/>
      <c r="D5754"/>
      <c r="E5754"/>
      <c r="F5754"/>
    </row>
    <row r="5755" spans="3:6" x14ac:dyDescent="0.25">
      <c r="C5755"/>
      <c r="D5755"/>
      <c r="E5755"/>
      <c r="F5755"/>
    </row>
    <row r="5756" spans="3:6" x14ac:dyDescent="0.25">
      <c r="C5756"/>
      <c r="D5756"/>
      <c r="E5756"/>
      <c r="F5756"/>
    </row>
    <row r="5757" spans="3:6" x14ac:dyDescent="0.25">
      <c r="C5757"/>
      <c r="D5757"/>
      <c r="E5757"/>
      <c r="F5757"/>
    </row>
    <row r="5758" spans="3:6" x14ac:dyDescent="0.25">
      <c r="C5758"/>
      <c r="D5758"/>
      <c r="E5758"/>
      <c r="F5758"/>
    </row>
    <row r="5759" spans="3:6" x14ac:dyDescent="0.25">
      <c r="C5759"/>
      <c r="D5759"/>
      <c r="E5759"/>
      <c r="F5759"/>
    </row>
    <row r="5760" spans="3:6" x14ac:dyDescent="0.25">
      <c r="C5760"/>
      <c r="D5760"/>
      <c r="E5760"/>
      <c r="F5760"/>
    </row>
    <row r="5761" spans="3:6" x14ac:dyDescent="0.25">
      <c r="C5761"/>
      <c r="D5761"/>
      <c r="E5761"/>
      <c r="F5761"/>
    </row>
    <row r="5762" spans="3:6" x14ac:dyDescent="0.25">
      <c r="C5762"/>
      <c r="D5762"/>
      <c r="E5762"/>
      <c r="F5762"/>
    </row>
    <row r="5763" spans="3:6" x14ac:dyDescent="0.25">
      <c r="C5763"/>
      <c r="D5763"/>
      <c r="E5763"/>
      <c r="F5763"/>
    </row>
    <row r="5764" spans="3:6" x14ac:dyDescent="0.25">
      <c r="C5764"/>
      <c r="D5764"/>
      <c r="E5764"/>
      <c r="F5764"/>
    </row>
    <row r="5765" spans="3:6" x14ac:dyDescent="0.25">
      <c r="C5765"/>
      <c r="D5765"/>
      <c r="E5765"/>
      <c r="F5765"/>
    </row>
    <row r="5766" spans="3:6" x14ac:dyDescent="0.25">
      <c r="C5766"/>
      <c r="D5766"/>
      <c r="E5766"/>
      <c r="F5766"/>
    </row>
    <row r="5767" spans="3:6" x14ac:dyDescent="0.25">
      <c r="C5767"/>
      <c r="D5767"/>
      <c r="E5767"/>
      <c r="F5767"/>
    </row>
    <row r="5768" spans="3:6" x14ac:dyDescent="0.25">
      <c r="C5768"/>
      <c r="D5768"/>
      <c r="E5768"/>
      <c r="F5768"/>
    </row>
    <row r="5769" spans="3:6" x14ac:dyDescent="0.25">
      <c r="C5769"/>
      <c r="D5769"/>
      <c r="E5769"/>
      <c r="F5769"/>
    </row>
    <row r="5770" spans="3:6" x14ac:dyDescent="0.25">
      <c r="C5770"/>
      <c r="D5770"/>
      <c r="E5770"/>
      <c r="F5770"/>
    </row>
    <row r="5771" spans="3:6" x14ac:dyDescent="0.25">
      <c r="C5771"/>
      <c r="D5771"/>
      <c r="E5771"/>
      <c r="F5771"/>
    </row>
    <row r="5772" spans="3:6" x14ac:dyDescent="0.25">
      <c r="C5772"/>
      <c r="D5772"/>
      <c r="E5772"/>
      <c r="F5772"/>
    </row>
    <row r="5773" spans="3:6" x14ac:dyDescent="0.25">
      <c r="C5773"/>
      <c r="D5773"/>
      <c r="E5773"/>
      <c r="F5773"/>
    </row>
    <row r="5774" spans="3:6" x14ac:dyDescent="0.25">
      <c r="C5774"/>
      <c r="D5774"/>
      <c r="E5774"/>
      <c r="F5774"/>
    </row>
    <row r="5775" spans="3:6" x14ac:dyDescent="0.25">
      <c r="C5775"/>
      <c r="D5775"/>
      <c r="E5775"/>
      <c r="F5775"/>
    </row>
    <row r="5776" spans="3:6" x14ac:dyDescent="0.25">
      <c r="C5776"/>
      <c r="D5776"/>
      <c r="E5776"/>
      <c r="F5776"/>
    </row>
    <row r="5777" spans="3:6" x14ac:dyDescent="0.25">
      <c r="C5777"/>
      <c r="D5777"/>
      <c r="E5777"/>
      <c r="F5777"/>
    </row>
    <row r="5778" spans="3:6" x14ac:dyDescent="0.25">
      <c r="C5778"/>
      <c r="D5778"/>
      <c r="E5778"/>
      <c r="F5778"/>
    </row>
    <row r="5779" spans="3:6" x14ac:dyDescent="0.25">
      <c r="C5779"/>
      <c r="D5779"/>
      <c r="E5779"/>
      <c r="F5779"/>
    </row>
    <row r="5780" spans="3:6" x14ac:dyDescent="0.25">
      <c r="C5780"/>
      <c r="D5780"/>
      <c r="E5780"/>
      <c r="F5780"/>
    </row>
    <row r="5781" spans="3:6" x14ac:dyDescent="0.25">
      <c r="C5781"/>
      <c r="D5781"/>
      <c r="E5781"/>
      <c r="F5781"/>
    </row>
    <row r="5782" spans="3:6" x14ac:dyDescent="0.25">
      <c r="C5782"/>
      <c r="D5782"/>
      <c r="E5782"/>
      <c r="F5782"/>
    </row>
    <row r="5783" spans="3:6" x14ac:dyDescent="0.25">
      <c r="C5783"/>
      <c r="D5783"/>
      <c r="E5783"/>
      <c r="F5783"/>
    </row>
    <row r="5784" spans="3:6" x14ac:dyDescent="0.25">
      <c r="C5784"/>
      <c r="D5784"/>
      <c r="E5784"/>
      <c r="F5784"/>
    </row>
    <row r="5785" spans="3:6" x14ac:dyDescent="0.25">
      <c r="C5785"/>
      <c r="D5785"/>
      <c r="E5785"/>
      <c r="F5785"/>
    </row>
    <row r="5786" spans="3:6" x14ac:dyDescent="0.25">
      <c r="C5786"/>
      <c r="D5786"/>
      <c r="E5786"/>
      <c r="F5786"/>
    </row>
    <row r="5787" spans="3:6" x14ac:dyDescent="0.25">
      <c r="C5787"/>
      <c r="D5787"/>
      <c r="E5787"/>
      <c r="F5787"/>
    </row>
    <row r="5788" spans="3:6" x14ac:dyDescent="0.25">
      <c r="C5788"/>
      <c r="D5788"/>
      <c r="E5788"/>
      <c r="F5788"/>
    </row>
    <row r="5789" spans="3:6" x14ac:dyDescent="0.25">
      <c r="C5789"/>
      <c r="D5789"/>
      <c r="E5789"/>
      <c r="F5789"/>
    </row>
    <row r="5790" spans="3:6" x14ac:dyDescent="0.25">
      <c r="C5790"/>
      <c r="D5790"/>
      <c r="E5790"/>
      <c r="F5790"/>
    </row>
    <row r="5791" spans="3:6" x14ac:dyDescent="0.25">
      <c r="C5791"/>
      <c r="D5791"/>
      <c r="E5791"/>
      <c r="F5791"/>
    </row>
    <row r="5792" spans="3:6" x14ac:dyDescent="0.25">
      <c r="C5792"/>
      <c r="D5792"/>
      <c r="E5792"/>
      <c r="F5792"/>
    </row>
    <row r="5793" spans="3:6" x14ac:dyDescent="0.25">
      <c r="C5793"/>
      <c r="D5793"/>
      <c r="E5793"/>
      <c r="F5793"/>
    </row>
    <row r="5794" spans="3:6" x14ac:dyDescent="0.25">
      <c r="C5794"/>
      <c r="D5794"/>
      <c r="E5794"/>
      <c r="F5794"/>
    </row>
    <row r="5795" spans="3:6" x14ac:dyDescent="0.25">
      <c r="C5795"/>
      <c r="D5795"/>
      <c r="E5795"/>
      <c r="F5795"/>
    </row>
    <row r="5796" spans="3:6" x14ac:dyDescent="0.25">
      <c r="C5796"/>
      <c r="D5796"/>
      <c r="E5796"/>
      <c r="F5796"/>
    </row>
    <row r="5797" spans="3:6" x14ac:dyDescent="0.25">
      <c r="C5797"/>
      <c r="D5797"/>
      <c r="E5797"/>
      <c r="F5797"/>
    </row>
    <row r="5798" spans="3:6" x14ac:dyDescent="0.25">
      <c r="C5798"/>
      <c r="D5798"/>
      <c r="E5798"/>
      <c r="F5798"/>
    </row>
    <row r="5799" spans="3:6" x14ac:dyDescent="0.25">
      <c r="C5799"/>
      <c r="D5799"/>
      <c r="E5799"/>
      <c r="F5799"/>
    </row>
    <row r="5800" spans="3:6" x14ac:dyDescent="0.25">
      <c r="C5800"/>
      <c r="D5800"/>
      <c r="E5800"/>
      <c r="F5800"/>
    </row>
    <row r="5801" spans="3:6" x14ac:dyDescent="0.25">
      <c r="C5801"/>
      <c r="D5801"/>
      <c r="E5801"/>
      <c r="F5801"/>
    </row>
    <row r="5802" spans="3:6" x14ac:dyDescent="0.25">
      <c r="C5802"/>
      <c r="D5802"/>
      <c r="E5802"/>
      <c r="F5802"/>
    </row>
    <row r="5803" spans="3:6" x14ac:dyDescent="0.25">
      <c r="C5803"/>
      <c r="D5803"/>
      <c r="E5803"/>
      <c r="F5803"/>
    </row>
    <row r="5804" spans="3:6" x14ac:dyDescent="0.25">
      <c r="C5804"/>
      <c r="D5804"/>
      <c r="E5804"/>
      <c r="F5804"/>
    </row>
    <row r="5805" spans="3:6" x14ac:dyDescent="0.25">
      <c r="C5805"/>
      <c r="D5805"/>
      <c r="E5805"/>
      <c r="F5805"/>
    </row>
    <row r="5806" spans="3:6" x14ac:dyDescent="0.25">
      <c r="C5806"/>
      <c r="D5806"/>
      <c r="E5806"/>
      <c r="F5806"/>
    </row>
    <row r="5807" spans="3:6" x14ac:dyDescent="0.25">
      <c r="C5807"/>
      <c r="D5807"/>
      <c r="E5807"/>
      <c r="F5807"/>
    </row>
    <row r="5808" spans="3:6" x14ac:dyDescent="0.25">
      <c r="C5808"/>
      <c r="D5808"/>
      <c r="E5808"/>
      <c r="F5808"/>
    </row>
    <row r="5809" spans="3:6" x14ac:dyDescent="0.25">
      <c r="C5809"/>
      <c r="D5809"/>
      <c r="E5809"/>
      <c r="F5809"/>
    </row>
    <row r="5810" spans="3:6" x14ac:dyDescent="0.25">
      <c r="C5810"/>
      <c r="D5810"/>
      <c r="E5810"/>
      <c r="F5810"/>
    </row>
    <row r="5811" spans="3:6" x14ac:dyDescent="0.25">
      <c r="C5811"/>
      <c r="D5811"/>
      <c r="E5811"/>
      <c r="F5811"/>
    </row>
    <row r="5812" spans="3:6" x14ac:dyDescent="0.25">
      <c r="C5812"/>
      <c r="D5812"/>
      <c r="E5812"/>
      <c r="F5812"/>
    </row>
    <row r="5813" spans="3:6" x14ac:dyDescent="0.25">
      <c r="C5813"/>
      <c r="D5813"/>
      <c r="E5813"/>
      <c r="F5813"/>
    </row>
    <row r="5814" spans="3:6" x14ac:dyDescent="0.25">
      <c r="C5814"/>
      <c r="D5814"/>
      <c r="E5814"/>
      <c r="F5814"/>
    </row>
    <row r="5815" spans="3:6" x14ac:dyDescent="0.25">
      <c r="C5815"/>
      <c r="D5815"/>
      <c r="E5815"/>
      <c r="F5815"/>
    </row>
    <row r="5816" spans="3:6" x14ac:dyDescent="0.25">
      <c r="C5816"/>
      <c r="D5816"/>
      <c r="E5816"/>
      <c r="F5816"/>
    </row>
    <row r="5817" spans="3:6" x14ac:dyDescent="0.25">
      <c r="C5817"/>
      <c r="D5817"/>
      <c r="E5817"/>
      <c r="F5817"/>
    </row>
    <row r="5818" spans="3:6" x14ac:dyDescent="0.25">
      <c r="C5818"/>
      <c r="D5818"/>
      <c r="E5818"/>
      <c r="F5818"/>
    </row>
    <row r="5819" spans="3:6" x14ac:dyDescent="0.25">
      <c r="C5819"/>
      <c r="D5819"/>
      <c r="E5819"/>
      <c r="F5819"/>
    </row>
    <row r="5820" spans="3:6" x14ac:dyDescent="0.25">
      <c r="C5820"/>
      <c r="D5820"/>
      <c r="E5820"/>
      <c r="F5820"/>
    </row>
    <row r="5821" spans="3:6" x14ac:dyDescent="0.25">
      <c r="C5821"/>
      <c r="D5821"/>
      <c r="E5821"/>
      <c r="F5821"/>
    </row>
    <row r="5822" spans="3:6" x14ac:dyDescent="0.25">
      <c r="C5822"/>
      <c r="D5822"/>
      <c r="E5822"/>
      <c r="F5822"/>
    </row>
    <row r="5823" spans="3:6" x14ac:dyDescent="0.25">
      <c r="C5823"/>
      <c r="D5823"/>
      <c r="E5823"/>
      <c r="F5823"/>
    </row>
    <row r="5824" spans="3:6" x14ac:dyDescent="0.25">
      <c r="C5824"/>
      <c r="D5824"/>
      <c r="E5824"/>
      <c r="F5824"/>
    </row>
    <row r="5825" spans="3:6" x14ac:dyDescent="0.25">
      <c r="C5825"/>
      <c r="D5825"/>
      <c r="E5825"/>
      <c r="F5825"/>
    </row>
    <row r="5826" spans="3:6" x14ac:dyDescent="0.25">
      <c r="C5826"/>
      <c r="D5826"/>
      <c r="E5826"/>
      <c r="F5826"/>
    </row>
    <row r="5827" spans="3:6" x14ac:dyDescent="0.25">
      <c r="C5827"/>
      <c r="D5827"/>
      <c r="E5827"/>
      <c r="F5827"/>
    </row>
    <row r="5828" spans="3:6" x14ac:dyDescent="0.25">
      <c r="C5828"/>
      <c r="D5828"/>
      <c r="E5828"/>
      <c r="F5828"/>
    </row>
    <row r="5829" spans="3:6" x14ac:dyDescent="0.25">
      <c r="C5829"/>
      <c r="D5829"/>
      <c r="E5829"/>
      <c r="F5829"/>
    </row>
    <row r="5830" spans="3:6" x14ac:dyDescent="0.25">
      <c r="C5830"/>
      <c r="D5830"/>
      <c r="E5830"/>
      <c r="F5830"/>
    </row>
    <row r="5831" spans="3:6" x14ac:dyDescent="0.25">
      <c r="C5831"/>
      <c r="D5831"/>
      <c r="E5831"/>
      <c r="F5831"/>
    </row>
    <row r="5832" spans="3:6" x14ac:dyDescent="0.25">
      <c r="C5832"/>
      <c r="D5832"/>
      <c r="E5832"/>
      <c r="F5832"/>
    </row>
    <row r="5833" spans="3:6" x14ac:dyDescent="0.25">
      <c r="C5833"/>
      <c r="D5833"/>
      <c r="E5833"/>
      <c r="F5833"/>
    </row>
    <row r="5834" spans="3:6" x14ac:dyDescent="0.25">
      <c r="C5834"/>
      <c r="D5834"/>
      <c r="E5834"/>
      <c r="F5834"/>
    </row>
    <row r="5835" spans="3:6" x14ac:dyDescent="0.25">
      <c r="C5835"/>
      <c r="D5835"/>
      <c r="E5835"/>
      <c r="F5835"/>
    </row>
    <row r="5836" spans="3:6" x14ac:dyDescent="0.25">
      <c r="C5836"/>
      <c r="D5836"/>
      <c r="E5836"/>
      <c r="F5836"/>
    </row>
    <row r="5837" spans="3:6" x14ac:dyDescent="0.25">
      <c r="C5837"/>
      <c r="D5837"/>
      <c r="E5837"/>
      <c r="F5837"/>
    </row>
    <row r="5838" spans="3:6" x14ac:dyDescent="0.25">
      <c r="C5838"/>
      <c r="D5838"/>
      <c r="E5838"/>
      <c r="F5838"/>
    </row>
    <row r="5839" spans="3:6" x14ac:dyDescent="0.25">
      <c r="C5839"/>
      <c r="D5839"/>
      <c r="E5839"/>
      <c r="F5839"/>
    </row>
    <row r="5840" spans="3:6" x14ac:dyDescent="0.25">
      <c r="C5840"/>
      <c r="D5840"/>
      <c r="E5840"/>
      <c r="F5840"/>
    </row>
    <row r="5841" spans="3:6" x14ac:dyDescent="0.25">
      <c r="C5841"/>
      <c r="D5841"/>
      <c r="E5841"/>
      <c r="F5841"/>
    </row>
    <row r="5842" spans="3:6" x14ac:dyDescent="0.25">
      <c r="C5842"/>
      <c r="D5842"/>
      <c r="E5842"/>
      <c r="F5842"/>
    </row>
    <row r="5843" spans="3:6" x14ac:dyDescent="0.25">
      <c r="C5843"/>
      <c r="D5843"/>
      <c r="E5843"/>
      <c r="F5843"/>
    </row>
    <row r="5844" spans="3:6" x14ac:dyDescent="0.25">
      <c r="C5844"/>
      <c r="D5844"/>
      <c r="E5844"/>
      <c r="F5844"/>
    </row>
    <row r="5845" spans="3:6" x14ac:dyDescent="0.25">
      <c r="C5845"/>
      <c r="D5845"/>
      <c r="E5845"/>
      <c r="F5845"/>
    </row>
    <row r="5846" spans="3:6" x14ac:dyDescent="0.25">
      <c r="C5846"/>
      <c r="D5846"/>
      <c r="E5846"/>
      <c r="F5846"/>
    </row>
    <row r="5847" spans="3:6" x14ac:dyDescent="0.25">
      <c r="C5847"/>
      <c r="D5847"/>
      <c r="E5847"/>
      <c r="F5847"/>
    </row>
    <row r="5848" spans="3:6" x14ac:dyDescent="0.25">
      <c r="C5848"/>
      <c r="D5848"/>
      <c r="E5848"/>
      <c r="F5848"/>
    </row>
    <row r="5849" spans="3:6" x14ac:dyDescent="0.25">
      <c r="C5849"/>
      <c r="D5849"/>
      <c r="E5849"/>
      <c r="F5849"/>
    </row>
    <row r="5850" spans="3:6" x14ac:dyDescent="0.25">
      <c r="C5850"/>
      <c r="D5850"/>
      <c r="E5850"/>
      <c r="F5850"/>
    </row>
    <row r="5851" spans="3:6" x14ac:dyDescent="0.25">
      <c r="C5851"/>
      <c r="D5851"/>
      <c r="E5851"/>
      <c r="F5851"/>
    </row>
    <row r="5852" spans="3:6" x14ac:dyDescent="0.25">
      <c r="C5852"/>
      <c r="D5852"/>
      <c r="E5852"/>
      <c r="F5852"/>
    </row>
    <row r="5853" spans="3:6" x14ac:dyDescent="0.25">
      <c r="C5853"/>
      <c r="D5853"/>
      <c r="E5853"/>
      <c r="F5853"/>
    </row>
    <row r="5854" spans="3:6" x14ac:dyDescent="0.25">
      <c r="C5854"/>
      <c r="D5854"/>
      <c r="E5854"/>
      <c r="F5854"/>
    </row>
    <row r="5855" spans="3:6" x14ac:dyDescent="0.25">
      <c r="C5855"/>
      <c r="D5855"/>
      <c r="E5855"/>
      <c r="F5855"/>
    </row>
    <row r="5856" spans="3:6" x14ac:dyDescent="0.25">
      <c r="C5856"/>
      <c r="D5856"/>
      <c r="E5856"/>
      <c r="F5856"/>
    </row>
    <row r="5857" spans="3:6" x14ac:dyDescent="0.25">
      <c r="C5857"/>
      <c r="D5857"/>
      <c r="E5857"/>
      <c r="F5857"/>
    </row>
    <row r="5858" spans="3:6" x14ac:dyDescent="0.25">
      <c r="C5858"/>
      <c r="D5858"/>
      <c r="E5858"/>
      <c r="F5858"/>
    </row>
    <row r="5859" spans="3:6" x14ac:dyDescent="0.25">
      <c r="C5859"/>
      <c r="D5859"/>
      <c r="E5859"/>
      <c r="F5859"/>
    </row>
    <row r="5860" spans="3:6" x14ac:dyDescent="0.25">
      <c r="C5860"/>
      <c r="D5860"/>
      <c r="E5860"/>
      <c r="F5860"/>
    </row>
    <row r="5861" spans="3:6" x14ac:dyDescent="0.25">
      <c r="C5861"/>
      <c r="D5861"/>
      <c r="E5861"/>
      <c r="F5861"/>
    </row>
    <row r="5862" spans="3:6" x14ac:dyDescent="0.25">
      <c r="C5862"/>
      <c r="D5862"/>
      <c r="E5862"/>
      <c r="F5862"/>
    </row>
    <row r="5863" spans="3:6" x14ac:dyDescent="0.25">
      <c r="C5863"/>
      <c r="D5863"/>
      <c r="E5863"/>
      <c r="F5863"/>
    </row>
    <row r="5864" spans="3:6" x14ac:dyDescent="0.25">
      <c r="C5864"/>
      <c r="D5864"/>
      <c r="E5864"/>
      <c r="F5864"/>
    </row>
    <row r="5865" spans="3:6" x14ac:dyDescent="0.25">
      <c r="C5865"/>
      <c r="D5865"/>
      <c r="E5865"/>
      <c r="F5865"/>
    </row>
    <row r="5866" spans="3:6" x14ac:dyDescent="0.25">
      <c r="C5866"/>
      <c r="D5866"/>
      <c r="E5866"/>
      <c r="F5866"/>
    </row>
    <row r="5867" spans="3:6" x14ac:dyDescent="0.25">
      <c r="C5867"/>
      <c r="D5867"/>
      <c r="E5867"/>
      <c r="F5867"/>
    </row>
    <row r="5868" spans="3:6" x14ac:dyDescent="0.25">
      <c r="C5868"/>
      <c r="D5868"/>
      <c r="E5868"/>
      <c r="F5868"/>
    </row>
    <row r="5869" spans="3:6" x14ac:dyDescent="0.25">
      <c r="C5869"/>
      <c r="D5869"/>
      <c r="E5869"/>
      <c r="F5869"/>
    </row>
    <row r="5870" spans="3:6" x14ac:dyDescent="0.25">
      <c r="C5870"/>
      <c r="D5870"/>
      <c r="E5870"/>
      <c r="F5870"/>
    </row>
    <row r="5871" spans="3:6" x14ac:dyDescent="0.25">
      <c r="C5871"/>
      <c r="D5871"/>
      <c r="E5871"/>
      <c r="F5871"/>
    </row>
    <row r="5872" spans="3:6" x14ac:dyDescent="0.25">
      <c r="C5872"/>
      <c r="D5872"/>
      <c r="E5872"/>
      <c r="F5872"/>
    </row>
    <row r="5873" spans="3:6" x14ac:dyDescent="0.25">
      <c r="C5873"/>
      <c r="D5873"/>
      <c r="E5873"/>
      <c r="F5873"/>
    </row>
    <row r="5874" spans="3:6" x14ac:dyDescent="0.25">
      <c r="C5874"/>
      <c r="D5874"/>
      <c r="E5874"/>
      <c r="F5874"/>
    </row>
    <row r="5875" spans="3:6" x14ac:dyDescent="0.25">
      <c r="C5875"/>
      <c r="D5875"/>
      <c r="E5875"/>
      <c r="F5875"/>
    </row>
    <row r="5876" spans="3:6" x14ac:dyDescent="0.25">
      <c r="C5876"/>
      <c r="D5876"/>
      <c r="E5876"/>
      <c r="F5876"/>
    </row>
    <row r="5877" spans="3:6" x14ac:dyDescent="0.25">
      <c r="C5877"/>
      <c r="D5877"/>
      <c r="E5877"/>
      <c r="F5877"/>
    </row>
    <row r="5878" spans="3:6" x14ac:dyDescent="0.25">
      <c r="C5878"/>
      <c r="D5878"/>
      <c r="E5878"/>
      <c r="F5878"/>
    </row>
    <row r="5879" spans="3:6" x14ac:dyDescent="0.25">
      <c r="C5879"/>
      <c r="D5879"/>
      <c r="E5879"/>
      <c r="F5879"/>
    </row>
    <row r="5880" spans="3:6" x14ac:dyDescent="0.25">
      <c r="C5880"/>
      <c r="D5880"/>
      <c r="E5880"/>
      <c r="F5880"/>
    </row>
    <row r="5881" spans="3:6" x14ac:dyDescent="0.25">
      <c r="C5881"/>
      <c r="D5881"/>
      <c r="E5881"/>
      <c r="F5881"/>
    </row>
    <row r="5882" spans="3:6" x14ac:dyDescent="0.25">
      <c r="C5882"/>
      <c r="D5882"/>
      <c r="E5882"/>
      <c r="F5882"/>
    </row>
    <row r="5883" spans="3:6" x14ac:dyDescent="0.25">
      <c r="C5883"/>
      <c r="D5883"/>
      <c r="E5883"/>
      <c r="F5883"/>
    </row>
    <row r="5884" spans="3:6" x14ac:dyDescent="0.25">
      <c r="C5884"/>
      <c r="D5884"/>
      <c r="E5884"/>
      <c r="F5884"/>
    </row>
    <row r="5885" spans="3:6" x14ac:dyDescent="0.25">
      <c r="C5885"/>
      <c r="D5885"/>
      <c r="E5885"/>
      <c r="F5885"/>
    </row>
    <row r="5886" spans="3:6" x14ac:dyDescent="0.25">
      <c r="C5886"/>
      <c r="D5886"/>
      <c r="E5886"/>
      <c r="F5886"/>
    </row>
    <row r="5887" spans="3:6" x14ac:dyDescent="0.25">
      <c r="C5887"/>
      <c r="D5887"/>
      <c r="E5887"/>
      <c r="F5887"/>
    </row>
    <row r="5888" spans="3:6" x14ac:dyDescent="0.25">
      <c r="C5888"/>
      <c r="D5888"/>
      <c r="E5888"/>
      <c r="F5888"/>
    </row>
    <row r="5889" spans="3:6" x14ac:dyDescent="0.25">
      <c r="C5889"/>
      <c r="D5889"/>
      <c r="E5889"/>
      <c r="F5889"/>
    </row>
    <row r="5890" spans="3:6" x14ac:dyDescent="0.25">
      <c r="C5890"/>
      <c r="D5890"/>
      <c r="E5890"/>
      <c r="F5890"/>
    </row>
    <row r="5891" spans="3:6" x14ac:dyDescent="0.25">
      <c r="C5891"/>
      <c r="D5891"/>
      <c r="E5891"/>
      <c r="F5891"/>
    </row>
    <row r="5892" spans="3:6" x14ac:dyDescent="0.25">
      <c r="C5892"/>
      <c r="D5892"/>
      <c r="E5892"/>
      <c r="F5892"/>
    </row>
    <row r="5893" spans="3:6" x14ac:dyDescent="0.25">
      <c r="C5893"/>
      <c r="D5893"/>
      <c r="E5893"/>
      <c r="F5893"/>
    </row>
    <row r="5894" spans="3:6" x14ac:dyDescent="0.25">
      <c r="C5894"/>
      <c r="D5894"/>
      <c r="E5894"/>
      <c r="F5894"/>
    </row>
    <row r="5895" spans="3:6" x14ac:dyDescent="0.25">
      <c r="C5895"/>
      <c r="D5895"/>
      <c r="E5895"/>
      <c r="F5895"/>
    </row>
    <row r="5896" spans="3:6" x14ac:dyDescent="0.25">
      <c r="C5896"/>
      <c r="D5896"/>
      <c r="E5896"/>
      <c r="F5896"/>
    </row>
    <row r="5897" spans="3:6" x14ac:dyDescent="0.25">
      <c r="C5897"/>
      <c r="D5897"/>
      <c r="E5897"/>
      <c r="F5897"/>
    </row>
    <row r="5898" spans="3:6" x14ac:dyDescent="0.25">
      <c r="C5898"/>
      <c r="D5898"/>
      <c r="E5898"/>
      <c r="F5898"/>
    </row>
    <row r="5899" spans="3:6" x14ac:dyDescent="0.25">
      <c r="C5899"/>
      <c r="D5899"/>
      <c r="E5899"/>
      <c r="F5899"/>
    </row>
    <row r="5900" spans="3:6" x14ac:dyDescent="0.25">
      <c r="C5900"/>
      <c r="D5900"/>
      <c r="E5900"/>
      <c r="F5900"/>
    </row>
    <row r="5901" spans="3:6" x14ac:dyDescent="0.25">
      <c r="C5901"/>
      <c r="D5901"/>
      <c r="E5901"/>
      <c r="F5901"/>
    </row>
    <row r="5902" spans="3:6" x14ac:dyDescent="0.25">
      <c r="C5902"/>
      <c r="D5902"/>
      <c r="E5902"/>
      <c r="F5902"/>
    </row>
    <row r="5903" spans="3:6" x14ac:dyDescent="0.25">
      <c r="C5903"/>
      <c r="D5903"/>
      <c r="E5903"/>
      <c r="F5903"/>
    </row>
    <row r="5904" spans="3:6" x14ac:dyDescent="0.25">
      <c r="C5904"/>
      <c r="D5904"/>
      <c r="E5904"/>
      <c r="F5904"/>
    </row>
    <row r="5905" spans="3:6" x14ac:dyDescent="0.25">
      <c r="C5905"/>
      <c r="D5905"/>
      <c r="E5905"/>
      <c r="F5905"/>
    </row>
    <row r="5906" spans="3:6" x14ac:dyDescent="0.25">
      <c r="C5906"/>
      <c r="D5906"/>
      <c r="E5906"/>
      <c r="F5906"/>
    </row>
    <row r="5907" spans="3:6" x14ac:dyDescent="0.25">
      <c r="C5907"/>
      <c r="D5907"/>
      <c r="E5907"/>
      <c r="F5907"/>
    </row>
    <row r="5908" spans="3:6" x14ac:dyDescent="0.25">
      <c r="C5908"/>
      <c r="D5908"/>
      <c r="E5908"/>
      <c r="F5908"/>
    </row>
    <row r="5909" spans="3:6" x14ac:dyDescent="0.25">
      <c r="C5909"/>
      <c r="D5909"/>
      <c r="E5909"/>
      <c r="F5909"/>
    </row>
    <row r="5910" spans="3:6" x14ac:dyDescent="0.25">
      <c r="C5910"/>
      <c r="D5910"/>
      <c r="E5910"/>
      <c r="F5910"/>
    </row>
    <row r="5911" spans="3:6" x14ac:dyDescent="0.25">
      <c r="C5911"/>
      <c r="D5911"/>
      <c r="E5911"/>
      <c r="F5911"/>
    </row>
    <row r="5912" spans="3:6" x14ac:dyDescent="0.25">
      <c r="C5912"/>
      <c r="D5912"/>
      <c r="E5912"/>
      <c r="F5912"/>
    </row>
    <row r="5913" spans="3:6" x14ac:dyDescent="0.25">
      <c r="C5913"/>
      <c r="D5913"/>
      <c r="E5913"/>
      <c r="F5913"/>
    </row>
    <row r="5914" spans="3:6" x14ac:dyDescent="0.25">
      <c r="C5914"/>
      <c r="D5914"/>
      <c r="E5914"/>
      <c r="F5914"/>
    </row>
    <row r="5915" spans="3:6" x14ac:dyDescent="0.25">
      <c r="C5915"/>
      <c r="D5915"/>
      <c r="E5915"/>
      <c r="F5915"/>
    </row>
    <row r="5916" spans="3:6" x14ac:dyDescent="0.25">
      <c r="C5916"/>
      <c r="D5916"/>
      <c r="E5916"/>
      <c r="F5916"/>
    </row>
    <row r="5917" spans="3:6" x14ac:dyDescent="0.25">
      <c r="C5917"/>
      <c r="D5917"/>
      <c r="E5917"/>
      <c r="F5917"/>
    </row>
    <row r="5918" spans="3:6" x14ac:dyDescent="0.25">
      <c r="C5918"/>
      <c r="D5918"/>
      <c r="E5918"/>
      <c r="F5918"/>
    </row>
    <row r="5919" spans="3:6" x14ac:dyDescent="0.25">
      <c r="C5919"/>
      <c r="D5919"/>
      <c r="E5919"/>
      <c r="F5919"/>
    </row>
    <row r="5920" spans="3:6" x14ac:dyDescent="0.25">
      <c r="C5920"/>
      <c r="D5920"/>
      <c r="E5920"/>
      <c r="F5920"/>
    </row>
    <row r="5921" spans="3:6" x14ac:dyDescent="0.25">
      <c r="C5921"/>
      <c r="D5921"/>
      <c r="E5921"/>
      <c r="F5921"/>
    </row>
    <row r="5922" spans="3:6" x14ac:dyDescent="0.25">
      <c r="C5922"/>
      <c r="D5922"/>
      <c r="E5922"/>
      <c r="F5922"/>
    </row>
    <row r="5923" spans="3:6" x14ac:dyDescent="0.25">
      <c r="C5923"/>
      <c r="D5923"/>
      <c r="E5923"/>
      <c r="F5923"/>
    </row>
    <row r="5924" spans="3:6" x14ac:dyDescent="0.25">
      <c r="C5924"/>
      <c r="D5924"/>
      <c r="E5924"/>
      <c r="F5924"/>
    </row>
    <row r="5925" spans="3:6" x14ac:dyDescent="0.25">
      <c r="C5925"/>
      <c r="D5925"/>
      <c r="E5925"/>
      <c r="F5925"/>
    </row>
    <row r="5926" spans="3:6" x14ac:dyDescent="0.25">
      <c r="C5926"/>
      <c r="D5926"/>
      <c r="E5926"/>
      <c r="F5926"/>
    </row>
    <row r="5927" spans="3:6" x14ac:dyDescent="0.25">
      <c r="C5927"/>
      <c r="D5927"/>
      <c r="E5927"/>
      <c r="F5927"/>
    </row>
    <row r="5928" spans="3:6" x14ac:dyDescent="0.25">
      <c r="C5928"/>
      <c r="D5928"/>
      <c r="E5928"/>
      <c r="F5928"/>
    </row>
    <row r="5929" spans="3:6" x14ac:dyDescent="0.25">
      <c r="C5929"/>
      <c r="D5929"/>
      <c r="E5929"/>
      <c r="F5929"/>
    </row>
    <row r="5930" spans="3:6" x14ac:dyDescent="0.25">
      <c r="C5930"/>
      <c r="D5930"/>
      <c r="E5930"/>
      <c r="F5930"/>
    </row>
    <row r="5931" spans="3:6" x14ac:dyDescent="0.25">
      <c r="C5931"/>
      <c r="D5931"/>
      <c r="E5931"/>
      <c r="F5931"/>
    </row>
    <row r="5932" spans="3:6" x14ac:dyDescent="0.25">
      <c r="C5932"/>
      <c r="D5932"/>
      <c r="E5932"/>
      <c r="F5932"/>
    </row>
    <row r="5933" spans="3:6" x14ac:dyDescent="0.25">
      <c r="C5933"/>
      <c r="D5933"/>
      <c r="E5933"/>
      <c r="F5933"/>
    </row>
    <row r="5934" spans="3:6" x14ac:dyDescent="0.25">
      <c r="C5934"/>
      <c r="D5934"/>
      <c r="E5934"/>
      <c r="F5934"/>
    </row>
    <row r="5935" spans="3:6" x14ac:dyDescent="0.25">
      <c r="C5935"/>
      <c r="D5935"/>
      <c r="E5935"/>
      <c r="F5935"/>
    </row>
    <row r="5936" spans="3:6" x14ac:dyDescent="0.25">
      <c r="C5936"/>
      <c r="D5936"/>
      <c r="E5936"/>
      <c r="F5936"/>
    </row>
    <row r="5937" spans="3:6" x14ac:dyDescent="0.25">
      <c r="C5937"/>
      <c r="D5937"/>
      <c r="E5937"/>
      <c r="F5937"/>
    </row>
    <row r="5938" spans="3:6" x14ac:dyDescent="0.25">
      <c r="C5938"/>
      <c r="D5938"/>
      <c r="E5938"/>
      <c r="F5938"/>
    </row>
    <row r="5939" spans="3:6" x14ac:dyDescent="0.25">
      <c r="C5939"/>
      <c r="D5939"/>
      <c r="E5939"/>
      <c r="F5939"/>
    </row>
    <row r="5940" spans="3:6" x14ac:dyDescent="0.25">
      <c r="C5940"/>
      <c r="D5940"/>
      <c r="E5940"/>
      <c r="F5940"/>
    </row>
    <row r="5941" spans="3:6" x14ac:dyDescent="0.25">
      <c r="C5941"/>
      <c r="D5941"/>
      <c r="E5941"/>
      <c r="F5941"/>
    </row>
    <row r="5942" spans="3:6" x14ac:dyDescent="0.25">
      <c r="C5942"/>
      <c r="D5942"/>
      <c r="E5942"/>
      <c r="F5942"/>
    </row>
    <row r="5943" spans="3:6" x14ac:dyDescent="0.25">
      <c r="C5943"/>
      <c r="D5943"/>
      <c r="E5943"/>
      <c r="F5943"/>
    </row>
    <row r="5944" spans="3:6" x14ac:dyDescent="0.25">
      <c r="C5944"/>
      <c r="D5944"/>
      <c r="E5944"/>
      <c r="F5944"/>
    </row>
    <row r="5945" spans="3:6" x14ac:dyDescent="0.25">
      <c r="C5945"/>
      <c r="D5945"/>
      <c r="E5945"/>
      <c r="F5945"/>
    </row>
    <row r="5946" spans="3:6" x14ac:dyDescent="0.25">
      <c r="C5946"/>
      <c r="D5946"/>
      <c r="E5946"/>
      <c r="F5946"/>
    </row>
    <row r="5947" spans="3:6" x14ac:dyDescent="0.25">
      <c r="C5947"/>
      <c r="D5947"/>
      <c r="E5947"/>
      <c r="F5947"/>
    </row>
    <row r="5948" spans="3:6" x14ac:dyDescent="0.25">
      <c r="C5948"/>
      <c r="D5948"/>
      <c r="E5948"/>
      <c r="F5948"/>
    </row>
    <row r="5949" spans="3:6" x14ac:dyDescent="0.25">
      <c r="C5949"/>
      <c r="D5949"/>
      <c r="E5949"/>
      <c r="F5949"/>
    </row>
    <row r="5950" spans="3:6" x14ac:dyDescent="0.25">
      <c r="C5950"/>
      <c r="D5950"/>
      <c r="E5950"/>
      <c r="F5950"/>
    </row>
    <row r="5951" spans="3:6" x14ac:dyDescent="0.25">
      <c r="C5951"/>
      <c r="D5951"/>
      <c r="E5951"/>
      <c r="F5951"/>
    </row>
    <row r="5952" spans="3:6" x14ac:dyDescent="0.25">
      <c r="C5952"/>
      <c r="D5952"/>
      <c r="E5952"/>
      <c r="F5952"/>
    </row>
    <row r="5953" spans="3:6" x14ac:dyDescent="0.25">
      <c r="C5953"/>
      <c r="D5953"/>
      <c r="E5953"/>
      <c r="F5953"/>
    </row>
    <row r="5954" spans="3:6" x14ac:dyDescent="0.25">
      <c r="C5954"/>
      <c r="D5954"/>
      <c r="E5954"/>
      <c r="F5954"/>
    </row>
    <row r="5955" spans="3:6" x14ac:dyDescent="0.25">
      <c r="C5955"/>
      <c r="D5955"/>
      <c r="E5955"/>
      <c r="F5955"/>
    </row>
    <row r="5956" spans="3:6" x14ac:dyDescent="0.25">
      <c r="C5956"/>
      <c r="D5956"/>
      <c r="E5956"/>
      <c r="F5956"/>
    </row>
    <row r="5957" spans="3:6" x14ac:dyDescent="0.25">
      <c r="C5957"/>
      <c r="D5957"/>
      <c r="E5957"/>
      <c r="F5957"/>
    </row>
    <row r="5958" spans="3:6" x14ac:dyDescent="0.25">
      <c r="C5958"/>
      <c r="D5958"/>
      <c r="E5958"/>
      <c r="F5958"/>
    </row>
    <row r="5959" spans="3:6" x14ac:dyDescent="0.25">
      <c r="C5959"/>
      <c r="D5959"/>
      <c r="E5959"/>
      <c r="F5959"/>
    </row>
    <row r="5960" spans="3:6" x14ac:dyDescent="0.25">
      <c r="C5960"/>
      <c r="D5960"/>
      <c r="E5960"/>
      <c r="F5960"/>
    </row>
    <row r="5961" spans="3:6" x14ac:dyDescent="0.25">
      <c r="C5961"/>
      <c r="D5961"/>
      <c r="E5961"/>
      <c r="F5961"/>
    </row>
    <row r="5962" spans="3:6" x14ac:dyDescent="0.25">
      <c r="C5962"/>
      <c r="D5962"/>
      <c r="E5962"/>
      <c r="F5962"/>
    </row>
    <row r="5963" spans="3:6" x14ac:dyDescent="0.25">
      <c r="C5963"/>
      <c r="D5963"/>
      <c r="E5963"/>
      <c r="F5963"/>
    </row>
    <row r="5964" spans="3:6" x14ac:dyDescent="0.25">
      <c r="C5964"/>
      <c r="D5964"/>
      <c r="E5964"/>
      <c r="F5964"/>
    </row>
    <row r="5965" spans="3:6" x14ac:dyDescent="0.25">
      <c r="C5965"/>
      <c r="D5965"/>
      <c r="E5965"/>
      <c r="F5965"/>
    </row>
    <row r="5966" spans="3:6" x14ac:dyDescent="0.25">
      <c r="C5966"/>
      <c r="D5966"/>
      <c r="E5966"/>
      <c r="F5966"/>
    </row>
    <row r="5967" spans="3:6" x14ac:dyDescent="0.25">
      <c r="C5967"/>
      <c r="D5967"/>
      <c r="E5967"/>
      <c r="F5967"/>
    </row>
    <row r="5968" spans="3:6" x14ac:dyDescent="0.25">
      <c r="C5968"/>
      <c r="D5968"/>
      <c r="E5968"/>
      <c r="F5968"/>
    </row>
    <row r="5969" spans="3:6" x14ac:dyDescent="0.25">
      <c r="C5969"/>
      <c r="D5969"/>
      <c r="E5969"/>
      <c r="F5969"/>
    </row>
    <row r="5970" spans="3:6" x14ac:dyDescent="0.25">
      <c r="C5970"/>
      <c r="D5970"/>
      <c r="E5970"/>
      <c r="F5970"/>
    </row>
    <row r="5971" spans="3:6" x14ac:dyDescent="0.25">
      <c r="C5971"/>
      <c r="D5971"/>
      <c r="E5971"/>
      <c r="F5971"/>
    </row>
    <row r="5972" spans="3:6" x14ac:dyDescent="0.25">
      <c r="C5972"/>
      <c r="D5972"/>
      <c r="E5972"/>
      <c r="F5972"/>
    </row>
    <row r="5973" spans="3:6" x14ac:dyDescent="0.25">
      <c r="C5973"/>
      <c r="D5973"/>
      <c r="E5973"/>
      <c r="F5973"/>
    </row>
    <row r="5974" spans="3:6" x14ac:dyDescent="0.25">
      <c r="C5974"/>
      <c r="D5974"/>
      <c r="E5974"/>
      <c r="F5974"/>
    </row>
    <row r="5975" spans="3:6" x14ac:dyDescent="0.25">
      <c r="C5975"/>
      <c r="D5975"/>
      <c r="E5975"/>
      <c r="F5975"/>
    </row>
    <row r="5976" spans="3:6" x14ac:dyDescent="0.25">
      <c r="C5976"/>
      <c r="D5976"/>
      <c r="E5976"/>
      <c r="F5976"/>
    </row>
    <row r="5977" spans="3:6" x14ac:dyDescent="0.25">
      <c r="C5977"/>
      <c r="D5977"/>
      <c r="E5977"/>
      <c r="F5977"/>
    </row>
    <row r="5978" spans="3:6" x14ac:dyDescent="0.25">
      <c r="C5978"/>
      <c r="D5978"/>
      <c r="E5978"/>
      <c r="F5978"/>
    </row>
    <row r="5979" spans="3:6" x14ac:dyDescent="0.25">
      <c r="C5979"/>
      <c r="D5979"/>
      <c r="E5979"/>
      <c r="F5979"/>
    </row>
    <row r="5980" spans="3:6" x14ac:dyDescent="0.25">
      <c r="C5980"/>
      <c r="D5980"/>
      <c r="E5980"/>
      <c r="F5980"/>
    </row>
    <row r="5981" spans="3:6" x14ac:dyDescent="0.25">
      <c r="C5981"/>
      <c r="D5981"/>
      <c r="E5981"/>
      <c r="F5981"/>
    </row>
    <row r="5982" spans="3:6" x14ac:dyDescent="0.25">
      <c r="C5982"/>
      <c r="D5982"/>
      <c r="E5982"/>
      <c r="F5982"/>
    </row>
    <row r="5983" spans="3:6" x14ac:dyDescent="0.25">
      <c r="C5983"/>
      <c r="D5983"/>
      <c r="E5983"/>
      <c r="F5983"/>
    </row>
    <row r="5984" spans="3:6" x14ac:dyDescent="0.25">
      <c r="C5984"/>
      <c r="D5984"/>
      <c r="E5984"/>
      <c r="F5984"/>
    </row>
    <row r="5985" spans="3:6" x14ac:dyDescent="0.25">
      <c r="C5985"/>
      <c r="D5985"/>
      <c r="E5985"/>
      <c r="F5985"/>
    </row>
    <row r="5986" spans="3:6" x14ac:dyDescent="0.25">
      <c r="C5986"/>
      <c r="D5986"/>
      <c r="E5986"/>
      <c r="F5986"/>
    </row>
    <row r="5987" spans="3:6" x14ac:dyDescent="0.25">
      <c r="C5987"/>
      <c r="D5987"/>
      <c r="E5987"/>
      <c r="F5987"/>
    </row>
    <row r="5988" spans="3:6" x14ac:dyDescent="0.25">
      <c r="C5988"/>
      <c r="D5988"/>
      <c r="E5988"/>
      <c r="F5988"/>
    </row>
    <row r="5989" spans="3:6" x14ac:dyDescent="0.25">
      <c r="C5989"/>
      <c r="D5989"/>
      <c r="E5989"/>
      <c r="F5989"/>
    </row>
    <row r="5990" spans="3:6" x14ac:dyDescent="0.25">
      <c r="C5990"/>
      <c r="D5990"/>
      <c r="E5990"/>
      <c r="F5990"/>
    </row>
    <row r="5991" spans="3:6" x14ac:dyDescent="0.25">
      <c r="C5991"/>
      <c r="D5991"/>
      <c r="E5991"/>
      <c r="F5991"/>
    </row>
    <row r="5992" spans="3:6" x14ac:dyDescent="0.25">
      <c r="C5992"/>
      <c r="D5992"/>
      <c r="E5992"/>
      <c r="F5992"/>
    </row>
    <row r="5993" spans="3:6" x14ac:dyDescent="0.25">
      <c r="C5993"/>
      <c r="D5993"/>
      <c r="E5993"/>
      <c r="F5993"/>
    </row>
    <row r="5994" spans="3:6" x14ac:dyDescent="0.25">
      <c r="C5994"/>
      <c r="D5994"/>
      <c r="E5994"/>
      <c r="F5994"/>
    </row>
    <row r="5995" spans="3:6" x14ac:dyDescent="0.25">
      <c r="C5995"/>
      <c r="D5995"/>
      <c r="E5995"/>
      <c r="F5995"/>
    </row>
    <row r="5996" spans="3:6" x14ac:dyDescent="0.25">
      <c r="C5996"/>
      <c r="D5996"/>
      <c r="E5996"/>
      <c r="F5996"/>
    </row>
    <row r="5997" spans="3:6" x14ac:dyDescent="0.25">
      <c r="C5997"/>
      <c r="D5997"/>
      <c r="E5997"/>
      <c r="F5997"/>
    </row>
    <row r="5998" spans="3:6" x14ac:dyDescent="0.25">
      <c r="C5998"/>
      <c r="D5998"/>
      <c r="E5998"/>
      <c r="F5998"/>
    </row>
    <row r="5999" spans="3:6" x14ac:dyDescent="0.25">
      <c r="C5999"/>
      <c r="D5999"/>
      <c r="E5999"/>
      <c r="F5999"/>
    </row>
    <row r="6000" spans="3:6" x14ac:dyDescent="0.25">
      <c r="C6000"/>
      <c r="D6000"/>
      <c r="E6000"/>
      <c r="F6000"/>
    </row>
    <row r="6001" spans="3:6" x14ac:dyDescent="0.25">
      <c r="C6001"/>
      <c r="D6001"/>
      <c r="E6001"/>
      <c r="F6001"/>
    </row>
    <row r="6002" spans="3:6" x14ac:dyDescent="0.25">
      <c r="C6002"/>
      <c r="D6002"/>
      <c r="E6002"/>
      <c r="F6002"/>
    </row>
    <row r="6003" spans="3:6" x14ac:dyDescent="0.25">
      <c r="C6003"/>
      <c r="D6003"/>
      <c r="E6003"/>
      <c r="F6003"/>
    </row>
    <row r="6004" spans="3:6" x14ac:dyDescent="0.25">
      <c r="C6004"/>
      <c r="D6004"/>
      <c r="E6004"/>
      <c r="F6004"/>
    </row>
    <row r="6005" spans="3:6" x14ac:dyDescent="0.25">
      <c r="C6005"/>
      <c r="D6005"/>
      <c r="E6005"/>
      <c r="F6005"/>
    </row>
    <row r="6006" spans="3:6" x14ac:dyDescent="0.25">
      <c r="C6006"/>
      <c r="D6006"/>
      <c r="E6006"/>
      <c r="F6006"/>
    </row>
    <row r="6007" spans="3:6" x14ac:dyDescent="0.25">
      <c r="C6007"/>
      <c r="D6007"/>
      <c r="E6007"/>
      <c r="F6007"/>
    </row>
    <row r="6008" spans="3:6" x14ac:dyDescent="0.25">
      <c r="C6008"/>
      <c r="D6008"/>
      <c r="E6008"/>
      <c r="F6008"/>
    </row>
    <row r="6009" spans="3:6" x14ac:dyDescent="0.25">
      <c r="C6009"/>
      <c r="D6009"/>
      <c r="E6009"/>
      <c r="F6009"/>
    </row>
    <row r="6010" spans="3:6" x14ac:dyDescent="0.25">
      <c r="C6010"/>
      <c r="D6010"/>
      <c r="E6010"/>
      <c r="F6010"/>
    </row>
    <row r="6011" spans="3:6" x14ac:dyDescent="0.25">
      <c r="C6011"/>
      <c r="D6011"/>
      <c r="E6011"/>
      <c r="F6011"/>
    </row>
    <row r="6012" spans="3:6" x14ac:dyDescent="0.25">
      <c r="C6012"/>
      <c r="D6012"/>
      <c r="E6012"/>
      <c r="F6012"/>
    </row>
    <row r="6013" spans="3:6" x14ac:dyDescent="0.25">
      <c r="C6013"/>
      <c r="D6013"/>
      <c r="E6013"/>
      <c r="F6013"/>
    </row>
    <row r="6014" spans="3:6" x14ac:dyDescent="0.25">
      <c r="C6014"/>
      <c r="D6014"/>
      <c r="E6014"/>
      <c r="F6014"/>
    </row>
    <row r="6015" spans="3:6" x14ac:dyDescent="0.25">
      <c r="C6015"/>
      <c r="D6015"/>
      <c r="E6015"/>
      <c r="F6015"/>
    </row>
    <row r="6016" spans="3:6" x14ac:dyDescent="0.25">
      <c r="C6016"/>
      <c r="D6016"/>
      <c r="E6016"/>
      <c r="F6016"/>
    </row>
    <row r="6017" spans="3:6" x14ac:dyDescent="0.25">
      <c r="C6017"/>
      <c r="D6017"/>
      <c r="E6017"/>
      <c r="F6017"/>
    </row>
    <row r="6018" spans="3:6" x14ac:dyDescent="0.25">
      <c r="C6018"/>
      <c r="D6018"/>
      <c r="E6018"/>
      <c r="F6018"/>
    </row>
    <row r="6019" spans="3:6" x14ac:dyDescent="0.25">
      <c r="C6019"/>
      <c r="D6019"/>
      <c r="E6019"/>
      <c r="F6019"/>
    </row>
    <row r="6020" spans="3:6" x14ac:dyDescent="0.25">
      <c r="C6020"/>
      <c r="D6020"/>
      <c r="E6020"/>
      <c r="F6020"/>
    </row>
    <row r="6021" spans="3:6" x14ac:dyDescent="0.25">
      <c r="C6021"/>
      <c r="D6021"/>
      <c r="E6021"/>
      <c r="F6021"/>
    </row>
    <row r="6022" spans="3:6" x14ac:dyDescent="0.25">
      <c r="C6022"/>
      <c r="D6022"/>
      <c r="E6022"/>
      <c r="F6022"/>
    </row>
    <row r="6023" spans="3:6" x14ac:dyDescent="0.25">
      <c r="C6023"/>
      <c r="D6023"/>
      <c r="E6023"/>
      <c r="F6023"/>
    </row>
    <row r="6024" spans="3:6" x14ac:dyDescent="0.25">
      <c r="C6024"/>
      <c r="D6024"/>
      <c r="E6024"/>
      <c r="F6024"/>
    </row>
    <row r="6025" spans="3:6" x14ac:dyDescent="0.25">
      <c r="C6025"/>
      <c r="D6025"/>
      <c r="E6025"/>
      <c r="F6025"/>
    </row>
    <row r="6026" spans="3:6" x14ac:dyDescent="0.25">
      <c r="C6026"/>
      <c r="D6026"/>
      <c r="E6026"/>
      <c r="F6026"/>
    </row>
    <row r="6027" spans="3:6" x14ac:dyDescent="0.25">
      <c r="C6027"/>
      <c r="D6027"/>
      <c r="E6027"/>
      <c r="F6027"/>
    </row>
    <row r="6028" spans="3:6" x14ac:dyDescent="0.25">
      <c r="C6028"/>
      <c r="D6028"/>
      <c r="E6028"/>
      <c r="F6028"/>
    </row>
    <row r="6029" spans="3:6" x14ac:dyDescent="0.25">
      <c r="C6029"/>
      <c r="D6029"/>
      <c r="E6029"/>
      <c r="F6029"/>
    </row>
    <row r="6030" spans="3:6" x14ac:dyDescent="0.25">
      <c r="C6030"/>
      <c r="D6030"/>
      <c r="E6030"/>
      <c r="F6030"/>
    </row>
    <row r="6031" spans="3:6" x14ac:dyDescent="0.25">
      <c r="C6031"/>
      <c r="D6031"/>
      <c r="E6031"/>
      <c r="F6031"/>
    </row>
    <row r="6032" spans="3:6" x14ac:dyDescent="0.25">
      <c r="C6032"/>
      <c r="D6032"/>
      <c r="E6032"/>
      <c r="F6032"/>
    </row>
    <row r="6033" spans="3:6" x14ac:dyDescent="0.25">
      <c r="C6033"/>
      <c r="D6033"/>
      <c r="E6033"/>
      <c r="F6033"/>
    </row>
    <row r="6034" spans="3:6" x14ac:dyDescent="0.25">
      <c r="C6034"/>
      <c r="D6034"/>
      <c r="E6034"/>
      <c r="F6034"/>
    </row>
    <row r="6035" spans="3:6" x14ac:dyDescent="0.25">
      <c r="C6035"/>
      <c r="D6035"/>
      <c r="E6035"/>
      <c r="F6035"/>
    </row>
    <row r="6036" spans="3:6" x14ac:dyDescent="0.25">
      <c r="C6036"/>
      <c r="D6036"/>
      <c r="E6036"/>
      <c r="F6036"/>
    </row>
    <row r="6037" spans="3:6" x14ac:dyDescent="0.25">
      <c r="C6037"/>
      <c r="D6037"/>
      <c r="E6037"/>
      <c r="F6037"/>
    </row>
    <row r="6038" spans="3:6" x14ac:dyDescent="0.25">
      <c r="C6038"/>
      <c r="D6038"/>
      <c r="E6038"/>
      <c r="F6038"/>
    </row>
    <row r="6039" spans="3:6" x14ac:dyDescent="0.25">
      <c r="C6039"/>
      <c r="D6039"/>
      <c r="E6039"/>
      <c r="F6039"/>
    </row>
    <row r="6040" spans="3:6" x14ac:dyDescent="0.25">
      <c r="C6040"/>
      <c r="D6040"/>
      <c r="E6040"/>
      <c r="F6040"/>
    </row>
    <row r="6041" spans="3:6" x14ac:dyDescent="0.25">
      <c r="C6041"/>
      <c r="D6041"/>
      <c r="E6041"/>
      <c r="F6041"/>
    </row>
    <row r="6042" spans="3:6" x14ac:dyDescent="0.25">
      <c r="C6042"/>
      <c r="D6042"/>
      <c r="E6042"/>
      <c r="F6042"/>
    </row>
    <row r="6043" spans="3:6" x14ac:dyDescent="0.25">
      <c r="C6043"/>
      <c r="D6043"/>
      <c r="E6043"/>
      <c r="F6043"/>
    </row>
    <row r="6044" spans="3:6" x14ac:dyDescent="0.25">
      <c r="C6044"/>
      <c r="D6044"/>
      <c r="E6044"/>
      <c r="F6044"/>
    </row>
    <row r="6045" spans="3:6" x14ac:dyDescent="0.25">
      <c r="C6045"/>
      <c r="D6045"/>
      <c r="E6045"/>
      <c r="F6045"/>
    </row>
    <row r="6046" spans="3:6" x14ac:dyDescent="0.25">
      <c r="C6046"/>
      <c r="D6046"/>
      <c r="E6046"/>
      <c r="F6046"/>
    </row>
    <row r="6047" spans="3:6" x14ac:dyDescent="0.25">
      <c r="C6047"/>
      <c r="D6047"/>
      <c r="E6047"/>
      <c r="F6047"/>
    </row>
    <row r="6048" spans="3:6" x14ac:dyDescent="0.25">
      <c r="C6048"/>
      <c r="D6048"/>
      <c r="E6048"/>
      <c r="F6048"/>
    </row>
    <row r="6049" spans="3:6" x14ac:dyDescent="0.25">
      <c r="C6049"/>
      <c r="D6049"/>
      <c r="E6049"/>
      <c r="F6049"/>
    </row>
    <row r="6050" spans="3:6" x14ac:dyDescent="0.25">
      <c r="C6050"/>
      <c r="D6050"/>
      <c r="E6050"/>
      <c r="F6050"/>
    </row>
    <row r="6051" spans="3:6" x14ac:dyDescent="0.25">
      <c r="C6051"/>
      <c r="D6051"/>
      <c r="E6051"/>
      <c r="F6051"/>
    </row>
    <row r="6052" spans="3:6" x14ac:dyDescent="0.25">
      <c r="C6052"/>
      <c r="D6052"/>
      <c r="E6052"/>
      <c r="F6052"/>
    </row>
    <row r="6053" spans="3:6" x14ac:dyDescent="0.25">
      <c r="C6053"/>
      <c r="D6053"/>
      <c r="E6053"/>
      <c r="F6053"/>
    </row>
    <row r="6054" spans="3:6" x14ac:dyDescent="0.25">
      <c r="C6054"/>
      <c r="D6054"/>
      <c r="E6054"/>
      <c r="F6054"/>
    </row>
    <row r="6055" spans="3:6" x14ac:dyDescent="0.25">
      <c r="C6055"/>
      <c r="D6055"/>
      <c r="E6055"/>
      <c r="F6055"/>
    </row>
    <row r="6056" spans="3:6" x14ac:dyDescent="0.25">
      <c r="C6056"/>
      <c r="D6056"/>
      <c r="E6056"/>
      <c r="F6056"/>
    </row>
    <row r="6057" spans="3:6" x14ac:dyDescent="0.25">
      <c r="C6057"/>
      <c r="D6057"/>
      <c r="E6057"/>
      <c r="F6057"/>
    </row>
    <row r="6058" spans="3:6" x14ac:dyDescent="0.25">
      <c r="C6058"/>
      <c r="D6058"/>
      <c r="E6058"/>
      <c r="F6058"/>
    </row>
    <row r="6059" spans="3:6" x14ac:dyDescent="0.25">
      <c r="C6059"/>
      <c r="D6059"/>
      <c r="E6059"/>
      <c r="F6059"/>
    </row>
    <row r="6060" spans="3:6" x14ac:dyDescent="0.25">
      <c r="C6060"/>
      <c r="D6060"/>
      <c r="E6060"/>
      <c r="F6060"/>
    </row>
    <row r="6061" spans="3:6" x14ac:dyDescent="0.25">
      <c r="C6061"/>
      <c r="D6061"/>
      <c r="E6061"/>
      <c r="F6061"/>
    </row>
    <row r="6062" spans="3:6" x14ac:dyDescent="0.25">
      <c r="C6062"/>
      <c r="D6062"/>
      <c r="E6062"/>
      <c r="F6062"/>
    </row>
    <row r="6063" spans="3:6" x14ac:dyDescent="0.25">
      <c r="C6063"/>
      <c r="D6063"/>
      <c r="E6063"/>
      <c r="F6063"/>
    </row>
    <row r="6064" spans="3:6" x14ac:dyDescent="0.25">
      <c r="C6064"/>
      <c r="D6064"/>
      <c r="E6064"/>
      <c r="F6064"/>
    </row>
    <row r="6065" spans="3:6" x14ac:dyDescent="0.25">
      <c r="C6065"/>
      <c r="D6065"/>
      <c r="E6065"/>
      <c r="F6065"/>
    </row>
    <row r="6066" spans="3:6" x14ac:dyDescent="0.25">
      <c r="C6066"/>
      <c r="D6066"/>
      <c r="E6066"/>
      <c r="F6066"/>
    </row>
    <row r="6067" spans="3:6" x14ac:dyDescent="0.25">
      <c r="C6067"/>
      <c r="D6067"/>
      <c r="E6067"/>
      <c r="F6067"/>
    </row>
    <row r="6068" spans="3:6" x14ac:dyDescent="0.25">
      <c r="C6068"/>
      <c r="D6068"/>
      <c r="E6068"/>
      <c r="F6068"/>
    </row>
    <row r="6069" spans="3:6" x14ac:dyDescent="0.25">
      <c r="C6069"/>
      <c r="D6069"/>
      <c r="E6069"/>
      <c r="F6069"/>
    </row>
    <row r="6070" spans="3:6" x14ac:dyDescent="0.25">
      <c r="C6070"/>
      <c r="D6070"/>
      <c r="E6070"/>
      <c r="F6070"/>
    </row>
    <row r="6071" spans="3:6" x14ac:dyDescent="0.25">
      <c r="C6071"/>
      <c r="D6071"/>
      <c r="E6071"/>
      <c r="F6071"/>
    </row>
    <row r="6072" spans="3:6" x14ac:dyDescent="0.25">
      <c r="C6072"/>
      <c r="D6072"/>
      <c r="E6072"/>
      <c r="F6072"/>
    </row>
    <row r="6073" spans="3:6" x14ac:dyDescent="0.25">
      <c r="C6073"/>
      <c r="D6073"/>
      <c r="E6073"/>
      <c r="F6073"/>
    </row>
    <row r="6074" spans="3:6" x14ac:dyDescent="0.25">
      <c r="C6074"/>
      <c r="D6074"/>
      <c r="E6074"/>
      <c r="F6074"/>
    </row>
    <row r="6075" spans="3:6" x14ac:dyDescent="0.25">
      <c r="C6075"/>
      <c r="D6075"/>
      <c r="E6075"/>
      <c r="F6075"/>
    </row>
    <row r="6076" spans="3:6" x14ac:dyDescent="0.25">
      <c r="C6076"/>
      <c r="D6076"/>
      <c r="E6076"/>
      <c r="F6076"/>
    </row>
    <row r="6077" spans="3:6" x14ac:dyDescent="0.25">
      <c r="C6077"/>
      <c r="D6077"/>
      <c r="E6077"/>
      <c r="F6077"/>
    </row>
    <row r="6078" spans="3:6" x14ac:dyDescent="0.25">
      <c r="C6078"/>
      <c r="D6078"/>
      <c r="E6078"/>
      <c r="F6078"/>
    </row>
    <row r="6079" spans="3:6" x14ac:dyDescent="0.25">
      <c r="C6079"/>
      <c r="D6079"/>
      <c r="E6079"/>
      <c r="F6079"/>
    </row>
    <row r="6080" spans="3:6" x14ac:dyDescent="0.25">
      <c r="C6080"/>
      <c r="D6080"/>
      <c r="E6080"/>
      <c r="F6080"/>
    </row>
    <row r="6081" spans="3:6" x14ac:dyDescent="0.25">
      <c r="C6081"/>
      <c r="D6081"/>
      <c r="E6081"/>
      <c r="F6081"/>
    </row>
    <row r="6082" spans="3:6" x14ac:dyDescent="0.25">
      <c r="C6082"/>
      <c r="D6082"/>
      <c r="E6082"/>
      <c r="F6082"/>
    </row>
    <row r="6083" spans="3:6" x14ac:dyDescent="0.25">
      <c r="C6083"/>
      <c r="D6083"/>
      <c r="E6083"/>
      <c r="F6083"/>
    </row>
    <row r="6084" spans="3:6" x14ac:dyDescent="0.25">
      <c r="C6084"/>
      <c r="D6084"/>
      <c r="E6084"/>
      <c r="F6084"/>
    </row>
    <row r="6085" spans="3:6" x14ac:dyDescent="0.25">
      <c r="C6085"/>
      <c r="D6085"/>
      <c r="E6085"/>
      <c r="F6085"/>
    </row>
    <row r="6086" spans="3:6" x14ac:dyDescent="0.25">
      <c r="C6086"/>
      <c r="D6086"/>
      <c r="E6086"/>
      <c r="F6086"/>
    </row>
    <row r="6087" spans="3:6" x14ac:dyDescent="0.25">
      <c r="C6087"/>
      <c r="D6087"/>
      <c r="E6087"/>
      <c r="F6087"/>
    </row>
    <row r="6088" spans="3:6" x14ac:dyDescent="0.25">
      <c r="C6088"/>
      <c r="D6088"/>
      <c r="E6088"/>
      <c r="F6088"/>
    </row>
    <row r="6089" spans="3:6" x14ac:dyDescent="0.25">
      <c r="C6089"/>
      <c r="D6089"/>
      <c r="E6089"/>
      <c r="F6089"/>
    </row>
    <row r="6090" spans="3:6" x14ac:dyDescent="0.25">
      <c r="C6090"/>
      <c r="D6090"/>
      <c r="E6090"/>
      <c r="F6090"/>
    </row>
    <row r="6091" spans="3:6" x14ac:dyDescent="0.25">
      <c r="C6091"/>
      <c r="D6091"/>
      <c r="E6091"/>
      <c r="F6091"/>
    </row>
    <row r="6092" spans="3:6" x14ac:dyDescent="0.25">
      <c r="C6092"/>
      <c r="D6092"/>
      <c r="E6092"/>
      <c r="F6092"/>
    </row>
    <row r="6093" spans="3:6" x14ac:dyDescent="0.25">
      <c r="C6093"/>
      <c r="D6093"/>
      <c r="E6093"/>
      <c r="F6093"/>
    </row>
    <row r="6094" spans="3:6" x14ac:dyDescent="0.25">
      <c r="C6094"/>
      <c r="D6094"/>
      <c r="E6094"/>
      <c r="F6094"/>
    </row>
    <row r="6095" spans="3:6" x14ac:dyDescent="0.25">
      <c r="C6095"/>
      <c r="D6095"/>
      <c r="E6095"/>
      <c r="F6095"/>
    </row>
    <row r="6096" spans="3:6" x14ac:dyDescent="0.25">
      <c r="C6096"/>
      <c r="D6096"/>
      <c r="E6096"/>
      <c r="F6096"/>
    </row>
    <row r="6097" spans="3:6" x14ac:dyDescent="0.25">
      <c r="C6097"/>
      <c r="D6097"/>
      <c r="E6097"/>
      <c r="F6097"/>
    </row>
    <row r="6098" spans="3:6" x14ac:dyDescent="0.25">
      <c r="C6098"/>
      <c r="D6098"/>
      <c r="E6098"/>
      <c r="F6098"/>
    </row>
    <row r="6099" spans="3:6" x14ac:dyDescent="0.25">
      <c r="C6099"/>
      <c r="D6099"/>
      <c r="E6099"/>
      <c r="F6099"/>
    </row>
    <row r="6100" spans="3:6" x14ac:dyDescent="0.25">
      <c r="C6100"/>
      <c r="D6100"/>
      <c r="E6100"/>
      <c r="F6100"/>
    </row>
    <row r="6101" spans="3:6" x14ac:dyDescent="0.25">
      <c r="C6101"/>
      <c r="D6101"/>
      <c r="E6101"/>
      <c r="F6101"/>
    </row>
    <row r="6102" spans="3:6" x14ac:dyDescent="0.25">
      <c r="C6102"/>
      <c r="D6102"/>
      <c r="E6102"/>
      <c r="F6102"/>
    </row>
    <row r="6103" spans="3:6" x14ac:dyDescent="0.25">
      <c r="C6103"/>
      <c r="D6103"/>
      <c r="E6103"/>
      <c r="F6103"/>
    </row>
    <row r="6104" spans="3:6" x14ac:dyDescent="0.25">
      <c r="C6104"/>
      <c r="D6104"/>
      <c r="E6104"/>
      <c r="F6104"/>
    </row>
    <row r="6105" spans="3:6" x14ac:dyDescent="0.25">
      <c r="C6105"/>
      <c r="D6105"/>
      <c r="E6105"/>
      <c r="F6105"/>
    </row>
    <row r="6106" spans="3:6" x14ac:dyDescent="0.25">
      <c r="C6106"/>
      <c r="D6106"/>
      <c r="E6106"/>
      <c r="F6106"/>
    </row>
    <row r="6107" spans="3:6" x14ac:dyDescent="0.25">
      <c r="C6107"/>
      <c r="D6107"/>
      <c r="E6107"/>
      <c r="F6107"/>
    </row>
    <row r="6108" spans="3:6" x14ac:dyDescent="0.25">
      <c r="C6108"/>
      <c r="D6108"/>
      <c r="E6108"/>
      <c r="F6108"/>
    </row>
    <row r="6109" spans="3:6" x14ac:dyDescent="0.25">
      <c r="C6109"/>
      <c r="D6109"/>
      <c r="E6109"/>
      <c r="F6109"/>
    </row>
    <row r="6110" spans="3:6" x14ac:dyDescent="0.25">
      <c r="C6110"/>
      <c r="D6110"/>
      <c r="E6110"/>
      <c r="F6110"/>
    </row>
    <row r="6111" spans="3:6" x14ac:dyDescent="0.25">
      <c r="C6111"/>
      <c r="D6111"/>
      <c r="E6111"/>
      <c r="F6111"/>
    </row>
    <row r="6112" spans="3:6" x14ac:dyDescent="0.25">
      <c r="C6112"/>
      <c r="D6112"/>
      <c r="E6112"/>
      <c r="F6112"/>
    </row>
    <row r="6113" spans="3:6" x14ac:dyDescent="0.25">
      <c r="C6113"/>
      <c r="D6113"/>
      <c r="E6113"/>
      <c r="F6113"/>
    </row>
    <row r="6114" spans="3:6" x14ac:dyDescent="0.25">
      <c r="C6114"/>
      <c r="D6114"/>
      <c r="E6114"/>
      <c r="F6114"/>
    </row>
    <row r="6115" spans="3:6" x14ac:dyDescent="0.25">
      <c r="C6115"/>
      <c r="D6115"/>
      <c r="E6115"/>
      <c r="F6115"/>
    </row>
    <row r="6116" spans="3:6" x14ac:dyDescent="0.25">
      <c r="C6116"/>
      <c r="D6116"/>
      <c r="E6116"/>
      <c r="F6116"/>
    </row>
    <row r="6117" spans="3:6" x14ac:dyDescent="0.25">
      <c r="C6117"/>
      <c r="D6117"/>
      <c r="E6117"/>
      <c r="F6117"/>
    </row>
    <row r="6118" spans="3:6" x14ac:dyDescent="0.25">
      <c r="C6118"/>
      <c r="D6118"/>
      <c r="E6118"/>
      <c r="F6118"/>
    </row>
    <row r="6119" spans="3:6" x14ac:dyDescent="0.25">
      <c r="C6119"/>
      <c r="D6119"/>
      <c r="E6119"/>
      <c r="F6119"/>
    </row>
    <row r="6120" spans="3:6" x14ac:dyDescent="0.25">
      <c r="C6120"/>
      <c r="D6120"/>
      <c r="E6120"/>
      <c r="F6120"/>
    </row>
    <row r="6121" spans="3:6" x14ac:dyDescent="0.25">
      <c r="C6121"/>
      <c r="D6121"/>
      <c r="E6121"/>
      <c r="F6121"/>
    </row>
    <row r="6122" spans="3:6" x14ac:dyDescent="0.25">
      <c r="C6122"/>
      <c r="D6122"/>
      <c r="E6122"/>
      <c r="F6122"/>
    </row>
    <row r="6123" spans="3:6" x14ac:dyDescent="0.25">
      <c r="C6123"/>
      <c r="D6123"/>
      <c r="E6123"/>
      <c r="F6123"/>
    </row>
    <row r="6124" spans="3:6" x14ac:dyDescent="0.25">
      <c r="C6124"/>
      <c r="D6124"/>
      <c r="E6124"/>
      <c r="F6124"/>
    </row>
    <row r="6125" spans="3:6" x14ac:dyDescent="0.25">
      <c r="C6125"/>
      <c r="D6125"/>
      <c r="E6125"/>
      <c r="F6125"/>
    </row>
    <row r="6126" spans="3:6" x14ac:dyDescent="0.25">
      <c r="C6126"/>
      <c r="D6126"/>
      <c r="E6126"/>
      <c r="F6126"/>
    </row>
    <row r="6127" spans="3:6" x14ac:dyDescent="0.25">
      <c r="C6127"/>
      <c r="D6127"/>
      <c r="E6127"/>
      <c r="F6127"/>
    </row>
    <row r="6128" spans="3:6" x14ac:dyDescent="0.25">
      <c r="C6128"/>
      <c r="D6128"/>
      <c r="E6128"/>
      <c r="F6128"/>
    </row>
    <row r="6129" spans="3:6" x14ac:dyDescent="0.25">
      <c r="C6129"/>
      <c r="D6129"/>
      <c r="E6129"/>
      <c r="F6129"/>
    </row>
    <row r="6130" spans="3:6" x14ac:dyDescent="0.25">
      <c r="C6130"/>
      <c r="D6130"/>
      <c r="E6130"/>
      <c r="F6130"/>
    </row>
    <row r="6131" spans="3:6" x14ac:dyDescent="0.25">
      <c r="C6131"/>
      <c r="D6131"/>
      <c r="E6131"/>
      <c r="F6131"/>
    </row>
    <row r="6132" spans="3:6" x14ac:dyDescent="0.25">
      <c r="C6132"/>
      <c r="D6132"/>
      <c r="E6132"/>
      <c r="F6132"/>
    </row>
    <row r="6133" spans="3:6" x14ac:dyDescent="0.25">
      <c r="C6133"/>
      <c r="D6133"/>
      <c r="E6133"/>
      <c r="F6133"/>
    </row>
    <row r="6134" spans="3:6" x14ac:dyDescent="0.25">
      <c r="C6134"/>
      <c r="D6134"/>
      <c r="E6134"/>
      <c r="F6134"/>
    </row>
    <row r="6135" spans="3:6" x14ac:dyDescent="0.25">
      <c r="C6135"/>
      <c r="D6135"/>
      <c r="E6135"/>
      <c r="F6135"/>
    </row>
    <row r="6136" spans="3:6" x14ac:dyDescent="0.25">
      <c r="C6136"/>
      <c r="D6136"/>
      <c r="E6136"/>
      <c r="F6136"/>
    </row>
    <row r="6137" spans="3:6" x14ac:dyDescent="0.25">
      <c r="C6137"/>
      <c r="D6137"/>
      <c r="E6137"/>
      <c r="F6137"/>
    </row>
    <row r="6138" spans="3:6" x14ac:dyDescent="0.25">
      <c r="C6138"/>
      <c r="D6138"/>
      <c r="E6138"/>
      <c r="F6138"/>
    </row>
    <row r="6139" spans="3:6" x14ac:dyDescent="0.25">
      <c r="C6139"/>
      <c r="D6139"/>
      <c r="E6139"/>
      <c r="F6139"/>
    </row>
    <row r="6140" spans="3:6" x14ac:dyDescent="0.25">
      <c r="C6140"/>
      <c r="D6140"/>
      <c r="E6140"/>
      <c r="F6140"/>
    </row>
    <row r="6141" spans="3:6" x14ac:dyDescent="0.25">
      <c r="C6141"/>
      <c r="D6141"/>
      <c r="E6141"/>
      <c r="F6141"/>
    </row>
    <row r="6142" spans="3:6" x14ac:dyDescent="0.25">
      <c r="C6142"/>
      <c r="D6142"/>
      <c r="E6142"/>
      <c r="F6142"/>
    </row>
    <row r="6143" spans="3:6" x14ac:dyDescent="0.25">
      <c r="C6143"/>
      <c r="D6143"/>
      <c r="E6143"/>
      <c r="F6143"/>
    </row>
    <row r="6144" spans="3:6" x14ac:dyDescent="0.25">
      <c r="C6144"/>
      <c r="D6144"/>
      <c r="E6144"/>
      <c r="F6144"/>
    </row>
    <row r="6145" spans="3:6" x14ac:dyDescent="0.25">
      <c r="C6145"/>
      <c r="D6145"/>
      <c r="E6145"/>
      <c r="F6145"/>
    </row>
    <row r="6146" spans="3:6" x14ac:dyDescent="0.25">
      <c r="C6146"/>
      <c r="D6146"/>
      <c r="E6146"/>
      <c r="F6146"/>
    </row>
    <row r="6147" spans="3:6" x14ac:dyDescent="0.25">
      <c r="C6147"/>
      <c r="D6147"/>
      <c r="E6147"/>
      <c r="F6147"/>
    </row>
    <row r="6148" spans="3:6" x14ac:dyDescent="0.25">
      <c r="C6148"/>
      <c r="D6148"/>
      <c r="E6148"/>
      <c r="F6148"/>
    </row>
    <row r="6149" spans="3:6" x14ac:dyDescent="0.25">
      <c r="C6149"/>
      <c r="D6149"/>
      <c r="E6149"/>
      <c r="F6149"/>
    </row>
    <row r="6150" spans="3:6" x14ac:dyDescent="0.25">
      <c r="C6150"/>
      <c r="D6150"/>
      <c r="E6150"/>
      <c r="F6150"/>
    </row>
    <row r="6151" spans="3:6" x14ac:dyDescent="0.25">
      <c r="C6151"/>
      <c r="D6151"/>
      <c r="E6151"/>
      <c r="F6151"/>
    </row>
    <row r="6152" spans="3:6" x14ac:dyDescent="0.25">
      <c r="C6152"/>
      <c r="D6152"/>
      <c r="E6152"/>
      <c r="F6152"/>
    </row>
    <row r="6153" spans="3:6" x14ac:dyDescent="0.25">
      <c r="C6153"/>
      <c r="D6153"/>
      <c r="E6153"/>
      <c r="F6153"/>
    </row>
    <row r="6154" spans="3:6" x14ac:dyDescent="0.25">
      <c r="C6154"/>
      <c r="D6154"/>
      <c r="E6154"/>
      <c r="F6154"/>
    </row>
    <row r="6155" spans="3:6" x14ac:dyDescent="0.25">
      <c r="C6155"/>
      <c r="D6155"/>
      <c r="E6155"/>
      <c r="F6155"/>
    </row>
    <row r="6156" spans="3:6" x14ac:dyDescent="0.25">
      <c r="C6156"/>
      <c r="D6156"/>
      <c r="E6156"/>
      <c r="F6156"/>
    </row>
    <row r="6157" spans="3:6" x14ac:dyDescent="0.25">
      <c r="C6157"/>
      <c r="D6157"/>
      <c r="E6157"/>
      <c r="F6157"/>
    </row>
    <row r="6158" spans="3:6" x14ac:dyDescent="0.25">
      <c r="C6158"/>
      <c r="D6158"/>
      <c r="E6158"/>
      <c r="F6158"/>
    </row>
    <row r="6159" spans="3:6" x14ac:dyDescent="0.25">
      <c r="C6159"/>
      <c r="D6159"/>
      <c r="E6159"/>
      <c r="F6159"/>
    </row>
    <row r="6160" spans="3:6" x14ac:dyDescent="0.25">
      <c r="C6160"/>
      <c r="D6160"/>
      <c r="E6160"/>
      <c r="F6160"/>
    </row>
    <row r="6161" spans="3:6" x14ac:dyDescent="0.25">
      <c r="C6161"/>
      <c r="D6161"/>
      <c r="E6161"/>
      <c r="F6161"/>
    </row>
    <row r="6162" spans="3:6" x14ac:dyDescent="0.25">
      <c r="C6162"/>
      <c r="D6162"/>
      <c r="E6162"/>
      <c r="F6162"/>
    </row>
    <row r="6163" spans="3:6" x14ac:dyDescent="0.25">
      <c r="C6163"/>
      <c r="D6163"/>
      <c r="E6163"/>
      <c r="F6163"/>
    </row>
    <row r="6164" spans="3:6" x14ac:dyDescent="0.25">
      <c r="C6164"/>
      <c r="D6164"/>
      <c r="E6164"/>
      <c r="F6164"/>
    </row>
    <row r="6165" spans="3:6" x14ac:dyDescent="0.25">
      <c r="C6165"/>
      <c r="D6165"/>
      <c r="E6165"/>
      <c r="F6165"/>
    </row>
    <row r="6166" spans="3:6" x14ac:dyDescent="0.25">
      <c r="C6166"/>
      <c r="D6166"/>
      <c r="E6166"/>
      <c r="F6166"/>
    </row>
    <row r="6167" spans="3:6" x14ac:dyDescent="0.25">
      <c r="C6167"/>
      <c r="D6167"/>
      <c r="E6167"/>
      <c r="F6167"/>
    </row>
    <row r="6168" spans="3:6" x14ac:dyDescent="0.25">
      <c r="C6168"/>
      <c r="D6168"/>
      <c r="E6168"/>
      <c r="F6168"/>
    </row>
    <row r="6169" spans="3:6" x14ac:dyDescent="0.25">
      <c r="C6169"/>
      <c r="D6169"/>
      <c r="E6169"/>
      <c r="F6169"/>
    </row>
    <row r="6170" spans="3:6" x14ac:dyDescent="0.25">
      <c r="C6170"/>
      <c r="D6170"/>
      <c r="E6170"/>
      <c r="F6170"/>
    </row>
    <row r="6171" spans="3:6" x14ac:dyDescent="0.25">
      <c r="C6171"/>
      <c r="D6171"/>
      <c r="E6171"/>
      <c r="F6171"/>
    </row>
    <row r="6172" spans="3:6" x14ac:dyDescent="0.25">
      <c r="C6172"/>
      <c r="D6172"/>
      <c r="E6172"/>
      <c r="F6172"/>
    </row>
    <row r="6173" spans="3:6" x14ac:dyDescent="0.25">
      <c r="C6173"/>
      <c r="D6173"/>
      <c r="E6173"/>
      <c r="F6173"/>
    </row>
    <row r="6174" spans="3:6" x14ac:dyDescent="0.25">
      <c r="C6174"/>
      <c r="D6174"/>
      <c r="E6174"/>
      <c r="F6174"/>
    </row>
    <row r="6175" spans="3:6" x14ac:dyDescent="0.25">
      <c r="C6175"/>
      <c r="D6175"/>
      <c r="E6175"/>
      <c r="F6175"/>
    </row>
    <row r="6176" spans="3:6" x14ac:dyDescent="0.25">
      <c r="C6176"/>
      <c r="D6176"/>
      <c r="E6176"/>
      <c r="F6176"/>
    </row>
    <row r="6177" spans="3:6" x14ac:dyDescent="0.25">
      <c r="C6177"/>
      <c r="D6177"/>
      <c r="E6177"/>
      <c r="F6177"/>
    </row>
    <row r="6178" spans="3:6" x14ac:dyDescent="0.25">
      <c r="C6178"/>
      <c r="D6178"/>
      <c r="E6178"/>
      <c r="F6178"/>
    </row>
    <row r="6179" spans="3:6" x14ac:dyDescent="0.25">
      <c r="C6179"/>
      <c r="D6179"/>
      <c r="E6179"/>
      <c r="F6179"/>
    </row>
    <row r="6180" spans="3:6" x14ac:dyDescent="0.25">
      <c r="C6180"/>
      <c r="D6180"/>
      <c r="E6180"/>
      <c r="F6180"/>
    </row>
    <row r="6181" spans="3:6" x14ac:dyDescent="0.25">
      <c r="C6181"/>
      <c r="D6181"/>
      <c r="E6181"/>
      <c r="F6181"/>
    </row>
    <row r="6182" spans="3:6" x14ac:dyDescent="0.25">
      <c r="C6182"/>
      <c r="D6182"/>
      <c r="E6182"/>
      <c r="F6182"/>
    </row>
    <row r="6183" spans="3:6" x14ac:dyDescent="0.25">
      <c r="C6183"/>
      <c r="D6183"/>
      <c r="E6183"/>
      <c r="F6183"/>
    </row>
    <row r="6184" spans="3:6" x14ac:dyDescent="0.25">
      <c r="C6184"/>
      <c r="D6184"/>
      <c r="E6184"/>
      <c r="F6184"/>
    </row>
    <row r="6185" spans="3:6" x14ac:dyDescent="0.25">
      <c r="C6185"/>
      <c r="D6185"/>
      <c r="E6185"/>
      <c r="F6185"/>
    </row>
    <row r="6186" spans="3:6" x14ac:dyDescent="0.25">
      <c r="C6186"/>
      <c r="D6186"/>
      <c r="E6186"/>
      <c r="F6186"/>
    </row>
    <row r="6187" spans="3:6" x14ac:dyDescent="0.25">
      <c r="C6187"/>
      <c r="D6187"/>
      <c r="E6187"/>
      <c r="F6187"/>
    </row>
    <row r="6188" spans="3:6" x14ac:dyDescent="0.25">
      <c r="C6188"/>
      <c r="D6188"/>
      <c r="E6188"/>
      <c r="F6188"/>
    </row>
    <row r="6189" spans="3:6" x14ac:dyDescent="0.25">
      <c r="C6189"/>
      <c r="D6189"/>
      <c r="E6189"/>
      <c r="F6189"/>
    </row>
    <row r="6190" spans="3:6" x14ac:dyDescent="0.25">
      <c r="C6190"/>
      <c r="D6190"/>
      <c r="E6190"/>
      <c r="F6190"/>
    </row>
    <row r="6191" spans="3:6" x14ac:dyDescent="0.25">
      <c r="C6191"/>
      <c r="D6191"/>
      <c r="E6191"/>
      <c r="F6191"/>
    </row>
    <row r="6192" spans="3:6" x14ac:dyDescent="0.25">
      <c r="C6192"/>
      <c r="D6192"/>
      <c r="E6192"/>
      <c r="F6192"/>
    </row>
    <row r="6193" spans="3:6" x14ac:dyDescent="0.25">
      <c r="C6193"/>
      <c r="D6193"/>
      <c r="E6193"/>
      <c r="F6193"/>
    </row>
    <row r="6194" spans="3:6" x14ac:dyDescent="0.25">
      <c r="C6194"/>
      <c r="D6194"/>
      <c r="E6194"/>
      <c r="F6194"/>
    </row>
    <row r="6195" spans="3:6" x14ac:dyDescent="0.25">
      <c r="C6195"/>
      <c r="D6195"/>
      <c r="E6195"/>
      <c r="F6195"/>
    </row>
    <row r="6196" spans="3:6" x14ac:dyDescent="0.25">
      <c r="C6196"/>
      <c r="D6196"/>
      <c r="E6196"/>
      <c r="F6196"/>
    </row>
    <row r="6197" spans="3:6" x14ac:dyDescent="0.25">
      <c r="C6197"/>
      <c r="D6197"/>
      <c r="E6197"/>
      <c r="F6197"/>
    </row>
    <row r="6198" spans="3:6" x14ac:dyDescent="0.25">
      <c r="C6198"/>
      <c r="D6198"/>
      <c r="E6198"/>
      <c r="F6198"/>
    </row>
    <row r="6199" spans="3:6" x14ac:dyDescent="0.25">
      <c r="C6199"/>
      <c r="D6199"/>
      <c r="E6199"/>
      <c r="F6199"/>
    </row>
    <row r="6200" spans="3:6" x14ac:dyDescent="0.25">
      <c r="C6200"/>
      <c r="D6200"/>
      <c r="E6200"/>
      <c r="F6200"/>
    </row>
    <row r="6201" spans="3:6" x14ac:dyDescent="0.25">
      <c r="C6201"/>
      <c r="D6201"/>
      <c r="E6201"/>
      <c r="F6201"/>
    </row>
    <row r="6202" spans="3:6" x14ac:dyDescent="0.25">
      <c r="C6202"/>
      <c r="D6202"/>
      <c r="E6202"/>
      <c r="F6202"/>
    </row>
    <row r="6203" spans="3:6" x14ac:dyDescent="0.25">
      <c r="C6203"/>
      <c r="D6203"/>
      <c r="E6203"/>
      <c r="F6203"/>
    </row>
    <row r="6204" spans="3:6" x14ac:dyDescent="0.25">
      <c r="C6204"/>
      <c r="D6204"/>
      <c r="E6204"/>
      <c r="F6204"/>
    </row>
    <row r="6205" spans="3:6" x14ac:dyDescent="0.25">
      <c r="C6205"/>
      <c r="D6205"/>
      <c r="E6205"/>
      <c r="F6205"/>
    </row>
    <row r="6206" spans="3:6" x14ac:dyDescent="0.25">
      <c r="C6206"/>
      <c r="D6206"/>
      <c r="E6206"/>
      <c r="F6206"/>
    </row>
    <row r="6207" spans="3:6" x14ac:dyDescent="0.25">
      <c r="C6207"/>
      <c r="D6207"/>
      <c r="E6207"/>
      <c r="F6207"/>
    </row>
    <row r="6208" spans="3:6" x14ac:dyDescent="0.25">
      <c r="C6208"/>
      <c r="D6208"/>
      <c r="E6208"/>
      <c r="F6208"/>
    </row>
    <row r="6209" spans="3:6" x14ac:dyDescent="0.25">
      <c r="C6209"/>
      <c r="D6209"/>
      <c r="E6209"/>
      <c r="F6209"/>
    </row>
    <row r="6210" spans="3:6" x14ac:dyDescent="0.25">
      <c r="C6210"/>
      <c r="D6210"/>
      <c r="E6210"/>
      <c r="F6210"/>
    </row>
    <row r="6211" spans="3:6" x14ac:dyDescent="0.25">
      <c r="C6211"/>
      <c r="D6211"/>
      <c r="E6211"/>
      <c r="F6211"/>
    </row>
    <row r="6212" spans="3:6" x14ac:dyDescent="0.25">
      <c r="C6212"/>
      <c r="D6212"/>
      <c r="E6212"/>
      <c r="F6212"/>
    </row>
    <row r="6213" spans="3:6" x14ac:dyDescent="0.25">
      <c r="C6213"/>
      <c r="D6213"/>
      <c r="E6213"/>
      <c r="F6213"/>
    </row>
    <row r="6214" spans="3:6" x14ac:dyDescent="0.25">
      <c r="C6214"/>
      <c r="D6214"/>
      <c r="E6214"/>
      <c r="F6214"/>
    </row>
    <row r="6215" spans="3:6" x14ac:dyDescent="0.25">
      <c r="C6215"/>
      <c r="D6215"/>
      <c r="E6215"/>
      <c r="F6215"/>
    </row>
    <row r="6216" spans="3:6" x14ac:dyDescent="0.25">
      <c r="C6216"/>
      <c r="D6216"/>
      <c r="E6216"/>
      <c r="F6216"/>
    </row>
    <row r="6217" spans="3:6" x14ac:dyDescent="0.25">
      <c r="C6217"/>
      <c r="D6217"/>
      <c r="E6217"/>
      <c r="F6217"/>
    </row>
    <row r="6218" spans="3:6" x14ac:dyDescent="0.25">
      <c r="C6218"/>
      <c r="D6218"/>
      <c r="E6218"/>
      <c r="F6218"/>
    </row>
    <row r="6219" spans="3:6" x14ac:dyDescent="0.25">
      <c r="C6219"/>
      <c r="D6219"/>
      <c r="E6219"/>
      <c r="F6219"/>
    </row>
    <row r="6220" spans="3:6" x14ac:dyDescent="0.25">
      <c r="C6220"/>
      <c r="D6220"/>
      <c r="E6220"/>
      <c r="F6220"/>
    </row>
    <row r="6221" spans="3:6" x14ac:dyDescent="0.25">
      <c r="C6221"/>
      <c r="D6221"/>
      <c r="E6221"/>
      <c r="F6221"/>
    </row>
    <row r="6222" spans="3:6" x14ac:dyDescent="0.25">
      <c r="C6222"/>
      <c r="D6222"/>
      <c r="E6222"/>
      <c r="F6222"/>
    </row>
    <row r="6223" spans="3:6" x14ac:dyDescent="0.25">
      <c r="C6223"/>
      <c r="D6223"/>
      <c r="E6223"/>
      <c r="F6223"/>
    </row>
    <row r="6224" spans="3:6" x14ac:dyDescent="0.25">
      <c r="C6224"/>
      <c r="D6224"/>
      <c r="E6224"/>
      <c r="F6224"/>
    </row>
    <row r="6225" spans="3:6" x14ac:dyDescent="0.25">
      <c r="C6225"/>
      <c r="D6225"/>
      <c r="E6225"/>
      <c r="F6225"/>
    </row>
    <row r="6226" spans="3:6" x14ac:dyDescent="0.25">
      <c r="C6226"/>
      <c r="D6226"/>
      <c r="E6226"/>
      <c r="F6226"/>
    </row>
    <row r="6227" spans="3:6" x14ac:dyDescent="0.25">
      <c r="C6227"/>
      <c r="D6227"/>
      <c r="E6227"/>
      <c r="F6227"/>
    </row>
    <row r="6228" spans="3:6" x14ac:dyDescent="0.25">
      <c r="C6228"/>
      <c r="D6228"/>
      <c r="E6228"/>
      <c r="F6228"/>
    </row>
    <row r="6229" spans="3:6" x14ac:dyDescent="0.25">
      <c r="C6229"/>
      <c r="D6229"/>
      <c r="E6229"/>
      <c r="F6229"/>
    </row>
    <row r="6230" spans="3:6" x14ac:dyDescent="0.25">
      <c r="C6230"/>
      <c r="D6230"/>
      <c r="E6230"/>
      <c r="F6230"/>
    </row>
    <row r="6231" spans="3:6" x14ac:dyDescent="0.25">
      <c r="C6231"/>
      <c r="D6231"/>
      <c r="E6231"/>
      <c r="F6231"/>
    </row>
    <row r="6232" spans="3:6" x14ac:dyDescent="0.25">
      <c r="C6232"/>
      <c r="D6232"/>
      <c r="E6232"/>
      <c r="F6232"/>
    </row>
    <row r="6233" spans="3:6" x14ac:dyDescent="0.25">
      <c r="C6233"/>
      <c r="D6233"/>
      <c r="E6233"/>
      <c r="F6233"/>
    </row>
    <row r="6234" spans="3:6" x14ac:dyDescent="0.25">
      <c r="C6234"/>
      <c r="D6234"/>
      <c r="E6234"/>
      <c r="F6234"/>
    </row>
    <row r="6235" spans="3:6" x14ac:dyDescent="0.25">
      <c r="C6235"/>
      <c r="D6235"/>
      <c r="E6235"/>
      <c r="F6235"/>
    </row>
    <row r="6236" spans="3:6" x14ac:dyDescent="0.25">
      <c r="C6236"/>
      <c r="D6236"/>
      <c r="E6236"/>
      <c r="F6236"/>
    </row>
    <row r="6237" spans="3:6" x14ac:dyDescent="0.25">
      <c r="C6237"/>
      <c r="D6237"/>
      <c r="E6237"/>
      <c r="F6237"/>
    </row>
    <row r="6238" spans="3:6" x14ac:dyDescent="0.25">
      <c r="C6238"/>
      <c r="D6238"/>
      <c r="E6238"/>
      <c r="F6238"/>
    </row>
    <row r="6239" spans="3:6" x14ac:dyDescent="0.25">
      <c r="C6239"/>
      <c r="D6239"/>
      <c r="E6239"/>
      <c r="F6239"/>
    </row>
    <row r="6240" spans="3:6" x14ac:dyDescent="0.25">
      <c r="C6240"/>
      <c r="D6240"/>
      <c r="E6240"/>
      <c r="F6240"/>
    </row>
    <row r="6241" spans="3:6" x14ac:dyDescent="0.25">
      <c r="C6241"/>
      <c r="D6241"/>
      <c r="E6241"/>
      <c r="F6241"/>
    </row>
    <row r="6242" spans="3:6" x14ac:dyDescent="0.25">
      <c r="C6242"/>
      <c r="D6242"/>
      <c r="E6242"/>
      <c r="F6242"/>
    </row>
    <row r="6243" spans="3:6" x14ac:dyDescent="0.25">
      <c r="C6243"/>
      <c r="D6243"/>
      <c r="E6243"/>
      <c r="F6243"/>
    </row>
    <row r="6244" spans="3:6" x14ac:dyDescent="0.25">
      <c r="C6244"/>
      <c r="D6244"/>
      <c r="E6244"/>
      <c r="F6244"/>
    </row>
    <row r="6245" spans="3:6" x14ac:dyDescent="0.25">
      <c r="C6245"/>
      <c r="D6245"/>
      <c r="E6245"/>
      <c r="F6245"/>
    </row>
    <row r="6246" spans="3:6" x14ac:dyDescent="0.25">
      <c r="C6246"/>
      <c r="D6246"/>
      <c r="E6246"/>
      <c r="F6246"/>
    </row>
    <row r="6247" spans="3:6" x14ac:dyDescent="0.25">
      <c r="C6247"/>
      <c r="D6247"/>
      <c r="E6247"/>
      <c r="F6247"/>
    </row>
    <row r="6248" spans="3:6" x14ac:dyDescent="0.25">
      <c r="C6248"/>
      <c r="D6248"/>
      <c r="E6248"/>
      <c r="F6248"/>
    </row>
    <row r="6249" spans="3:6" x14ac:dyDescent="0.25">
      <c r="C6249"/>
      <c r="D6249"/>
      <c r="E6249"/>
      <c r="F6249"/>
    </row>
    <row r="6250" spans="3:6" x14ac:dyDescent="0.25">
      <c r="C6250"/>
      <c r="D6250"/>
      <c r="E6250"/>
      <c r="F6250"/>
    </row>
    <row r="6251" spans="3:6" x14ac:dyDescent="0.25">
      <c r="C6251"/>
      <c r="D6251"/>
      <c r="E6251"/>
      <c r="F6251"/>
    </row>
    <row r="6252" spans="3:6" x14ac:dyDescent="0.25">
      <c r="C6252"/>
      <c r="D6252"/>
      <c r="E6252"/>
      <c r="F6252"/>
    </row>
    <row r="6253" spans="3:6" x14ac:dyDescent="0.25">
      <c r="C6253"/>
      <c r="D6253"/>
      <c r="E6253"/>
      <c r="F6253"/>
    </row>
    <row r="6254" spans="3:6" x14ac:dyDescent="0.25">
      <c r="C6254"/>
      <c r="D6254"/>
      <c r="E6254"/>
      <c r="F6254"/>
    </row>
    <row r="6255" spans="3:6" x14ac:dyDescent="0.25">
      <c r="C6255"/>
      <c r="D6255"/>
      <c r="E6255"/>
      <c r="F6255"/>
    </row>
    <row r="6256" spans="3:6" x14ac:dyDescent="0.25">
      <c r="C6256"/>
      <c r="D6256"/>
      <c r="E6256"/>
      <c r="F6256"/>
    </row>
    <row r="6257" spans="3:6" x14ac:dyDescent="0.25">
      <c r="C6257"/>
      <c r="D6257"/>
      <c r="E6257"/>
      <c r="F6257"/>
    </row>
    <row r="6258" spans="3:6" x14ac:dyDescent="0.25">
      <c r="C6258"/>
      <c r="D6258"/>
      <c r="E6258"/>
      <c r="F6258"/>
    </row>
    <row r="6259" spans="3:6" x14ac:dyDescent="0.25">
      <c r="C6259"/>
      <c r="D6259"/>
      <c r="E6259"/>
      <c r="F6259"/>
    </row>
    <row r="6260" spans="3:6" x14ac:dyDescent="0.25">
      <c r="C6260"/>
      <c r="D6260"/>
      <c r="E6260"/>
      <c r="F6260"/>
    </row>
    <row r="6261" spans="3:6" x14ac:dyDescent="0.25">
      <c r="C6261"/>
      <c r="D6261"/>
      <c r="E6261"/>
      <c r="F6261"/>
    </row>
    <row r="6262" spans="3:6" x14ac:dyDescent="0.25">
      <c r="C6262"/>
      <c r="D6262"/>
      <c r="E6262"/>
      <c r="F6262"/>
    </row>
    <row r="6263" spans="3:6" x14ac:dyDescent="0.25">
      <c r="C6263"/>
      <c r="D6263"/>
      <c r="E6263"/>
      <c r="F6263"/>
    </row>
    <row r="6264" spans="3:6" x14ac:dyDescent="0.25">
      <c r="C6264"/>
      <c r="D6264"/>
      <c r="E6264"/>
      <c r="F6264"/>
    </row>
    <row r="6265" spans="3:6" x14ac:dyDescent="0.25">
      <c r="C6265"/>
      <c r="D6265"/>
      <c r="E6265"/>
      <c r="F6265"/>
    </row>
    <row r="6266" spans="3:6" x14ac:dyDescent="0.25">
      <c r="C6266"/>
      <c r="D6266"/>
      <c r="E6266"/>
      <c r="F6266"/>
    </row>
    <row r="6267" spans="3:6" x14ac:dyDescent="0.25">
      <c r="C6267"/>
      <c r="D6267"/>
      <c r="E6267"/>
      <c r="F6267"/>
    </row>
    <row r="6268" spans="3:6" x14ac:dyDescent="0.25">
      <c r="C6268"/>
      <c r="D6268"/>
      <c r="E6268"/>
      <c r="F6268"/>
    </row>
    <row r="6269" spans="3:6" x14ac:dyDescent="0.25">
      <c r="C6269"/>
      <c r="D6269"/>
      <c r="E6269"/>
      <c r="F6269"/>
    </row>
    <row r="6270" spans="3:6" x14ac:dyDescent="0.25">
      <c r="C6270"/>
      <c r="D6270"/>
      <c r="E6270"/>
      <c r="F6270"/>
    </row>
    <row r="6271" spans="3:6" x14ac:dyDescent="0.25">
      <c r="C6271"/>
      <c r="D6271"/>
      <c r="E6271"/>
      <c r="F6271"/>
    </row>
    <row r="6272" spans="3:6" x14ac:dyDescent="0.25">
      <c r="C6272"/>
      <c r="D6272"/>
      <c r="E6272"/>
      <c r="F6272"/>
    </row>
    <row r="6273" spans="3:6" x14ac:dyDescent="0.25">
      <c r="C6273"/>
      <c r="D6273"/>
      <c r="E6273"/>
      <c r="F6273"/>
    </row>
    <row r="6274" spans="3:6" x14ac:dyDescent="0.25">
      <c r="C6274"/>
      <c r="D6274"/>
      <c r="E6274"/>
      <c r="F6274"/>
    </row>
    <row r="6275" spans="3:6" x14ac:dyDescent="0.25">
      <c r="C6275"/>
      <c r="D6275"/>
      <c r="E6275"/>
      <c r="F6275"/>
    </row>
    <row r="6276" spans="3:6" x14ac:dyDescent="0.25">
      <c r="C6276"/>
      <c r="D6276"/>
      <c r="E6276"/>
      <c r="F6276"/>
    </row>
    <row r="6277" spans="3:6" x14ac:dyDescent="0.25">
      <c r="C6277"/>
      <c r="D6277"/>
      <c r="E6277"/>
      <c r="F6277"/>
    </row>
    <row r="6278" spans="3:6" x14ac:dyDescent="0.25">
      <c r="C6278"/>
      <c r="D6278"/>
      <c r="E6278"/>
      <c r="F6278"/>
    </row>
    <row r="6279" spans="3:6" x14ac:dyDescent="0.25">
      <c r="C6279"/>
      <c r="D6279"/>
      <c r="E6279"/>
      <c r="F6279"/>
    </row>
    <row r="6280" spans="3:6" x14ac:dyDescent="0.25">
      <c r="C6280"/>
      <c r="D6280"/>
      <c r="E6280"/>
      <c r="F6280"/>
    </row>
    <row r="6281" spans="3:6" x14ac:dyDescent="0.25">
      <c r="C6281"/>
      <c r="D6281"/>
      <c r="E6281"/>
      <c r="F6281"/>
    </row>
    <row r="6282" spans="3:6" x14ac:dyDescent="0.25">
      <c r="C6282"/>
      <c r="D6282"/>
      <c r="E6282"/>
      <c r="F6282"/>
    </row>
    <row r="6283" spans="3:6" x14ac:dyDescent="0.25">
      <c r="C6283"/>
      <c r="D6283"/>
      <c r="E6283"/>
      <c r="F6283"/>
    </row>
    <row r="6284" spans="3:6" x14ac:dyDescent="0.25">
      <c r="C6284"/>
      <c r="D6284"/>
      <c r="E6284"/>
      <c r="F6284"/>
    </row>
    <row r="6285" spans="3:6" x14ac:dyDescent="0.25">
      <c r="C6285"/>
      <c r="D6285"/>
      <c r="E6285"/>
      <c r="F6285"/>
    </row>
    <row r="6286" spans="3:6" x14ac:dyDescent="0.25">
      <c r="C6286"/>
      <c r="D6286"/>
      <c r="E6286"/>
      <c r="F6286"/>
    </row>
    <row r="6287" spans="3:6" x14ac:dyDescent="0.25">
      <c r="C6287"/>
      <c r="D6287"/>
      <c r="E6287"/>
      <c r="F6287"/>
    </row>
    <row r="6288" spans="3:6" x14ac:dyDescent="0.25">
      <c r="C6288"/>
      <c r="D6288"/>
      <c r="E6288"/>
      <c r="F6288"/>
    </row>
    <row r="6289" spans="3:6" x14ac:dyDescent="0.25">
      <c r="C6289"/>
      <c r="D6289"/>
      <c r="E6289"/>
      <c r="F6289"/>
    </row>
    <row r="6290" spans="3:6" x14ac:dyDescent="0.25">
      <c r="C6290"/>
      <c r="D6290"/>
      <c r="E6290"/>
      <c r="F6290"/>
    </row>
    <row r="6291" spans="3:6" x14ac:dyDescent="0.25">
      <c r="C6291"/>
      <c r="D6291"/>
      <c r="E6291"/>
      <c r="F6291"/>
    </row>
    <row r="6292" spans="3:6" x14ac:dyDescent="0.25">
      <c r="C6292"/>
      <c r="D6292"/>
      <c r="E6292"/>
      <c r="F6292"/>
    </row>
    <row r="6293" spans="3:6" x14ac:dyDescent="0.25">
      <c r="C6293"/>
      <c r="D6293"/>
      <c r="E6293"/>
      <c r="F6293"/>
    </row>
    <row r="6294" spans="3:6" x14ac:dyDescent="0.25">
      <c r="C6294"/>
      <c r="D6294"/>
      <c r="E6294"/>
      <c r="F6294"/>
    </row>
    <row r="6295" spans="3:6" x14ac:dyDescent="0.25">
      <c r="C6295"/>
      <c r="D6295"/>
      <c r="E6295"/>
      <c r="F6295"/>
    </row>
    <row r="6296" spans="3:6" x14ac:dyDescent="0.25">
      <c r="C6296"/>
      <c r="D6296"/>
      <c r="E6296"/>
      <c r="F6296"/>
    </row>
    <row r="6297" spans="3:6" x14ac:dyDescent="0.25">
      <c r="C6297"/>
      <c r="D6297"/>
      <c r="E6297"/>
      <c r="F6297"/>
    </row>
    <row r="6298" spans="3:6" x14ac:dyDescent="0.25">
      <c r="C6298"/>
      <c r="D6298"/>
      <c r="E6298"/>
      <c r="F6298"/>
    </row>
    <row r="6299" spans="3:6" x14ac:dyDescent="0.25">
      <c r="C6299"/>
      <c r="D6299"/>
      <c r="E6299"/>
      <c r="F6299"/>
    </row>
    <row r="6300" spans="3:6" x14ac:dyDescent="0.25">
      <c r="C6300"/>
      <c r="D6300"/>
      <c r="E6300"/>
      <c r="F6300"/>
    </row>
    <row r="6301" spans="3:6" x14ac:dyDescent="0.25">
      <c r="C6301"/>
      <c r="D6301"/>
      <c r="E6301"/>
      <c r="F6301"/>
    </row>
    <row r="6302" spans="3:6" x14ac:dyDescent="0.25">
      <c r="C6302"/>
      <c r="D6302"/>
      <c r="E6302"/>
      <c r="F6302"/>
    </row>
    <row r="6303" spans="3:6" x14ac:dyDescent="0.25">
      <c r="C6303"/>
      <c r="D6303"/>
      <c r="E6303"/>
      <c r="F6303"/>
    </row>
    <row r="6304" spans="3:6" x14ac:dyDescent="0.25">
      <c r="C6304"/>
      <c r="D6304"/>
      <c r="E6304"/>
      <c r="F6304"/>
    </row>
    <row r="6305" spans="3:6" x14ac:dyDescent="0.25">
      <c r="C6305"/>
      <c r="D6305"/>
      <c r="E6305"/>
      <c r="F6305"/>
    </row>
    <row r="6306" spans="3:6" x14ac:dyDescent="0.25">
      <c r="C6306"/>
      <c r="D6306"/>
      <c r="E6306"/>
      <c r="F6306"/>
    </row>
    <row r="6307" spans="3:6" x14ac:dyDescent="0.25">
      <c r="C6307"/>
      <c r="D6307"/>
      <c r="E6307"/>
      <c r="F6307"/>
    </row>
    <row r="6308" spans="3:6" x14ac:dyDescent="0.25">
      <c r="C6308"/>
      <c r="D6308"/>
      <c r="E6308"/>
      <c r="F6308"/>
    </row>
    <row r="6309" spans="3:6" x14ac:dyDescent="0.25">
      <c r="C6309"/>
      <c r="D6309"/>
      <c r="E6309"/>
      <c r="F6309"/>
    </row>
    <row r="6310" spans="3:6" x14ac:dyDescent="0.25">
      <c r="C6310"/>
      <c r="D6310"/>
      <c r="E6310"/>
      <c r="F6310"/>
    </row>
    <row r="6311" spans="3:6" x14ac:dyDescent="0.25">
      <c r="C6311"/>
      <c r="D6311"/>
      <c r="E6311"/>
      <c r="F6311"/>
    </row>
    <row r="6312" spans="3:6" x14ac:dyDescent="0.25">
      <c r="C6312"/>
      <c r="D6312"/>
      <c r="E6312"/>
      <c r="F6312"/>
    </row>
    <row r="6313" spans="3:6" x14ac:dyDescent="0.25">
      <c r="C6313"/>
      <c r="D6313"/>
      <c r="E6313"/>
      <c r="F6313"/>
    </row>
    <row r="6314" spans="3:6" x14ac:dyDescent="0.25">
      <c r="C6314"/>
      <c r="D6314"/>
      <c r="E6314"/>
      <c r="F6314"/>
    </row>
    <row r="6315" spans="3:6" x14ac:dyDescent="0.25">
      <c r="C6315"/>
      <c r="D6315"/>
      <c r="E6315"/>
      <c r="F6315"/>
    </row>
    <row r="6316" spans="3:6" x14ac:dyDescent="0.25">
      <c r="C6316"/>
      <c r="D6316"/>
      <c r="E6316"/>
      <c r="F6316"/>
    </row>
    <row r="6317" spans="3:6" x14ac:dyDescent="0.25">
      <c r="C6317"/>
      <c r="D6317"/>
      <c r="E6317"/>
      <c r="F6317"/>
    </row>
    <row r="6318" spans="3:6" x14ac:dyDescent="0.25">
      <c r="C6318"/>
      <c r="D6318"/>
      <c r="E6318"/>
      <c r="F6318"/>
    </row>
    <row r="6319" spans="3:6" x14ac:dyDescent="0.25">
      <c r="C6319"/>
      <c r="D6319"/>
      <c r="E6319"/>
      <c r="F6319"/>
    </row>
    <row r="6320" spans="3:6" x14ac:dyDescent="0.25">
      <c r="C6320"/>
      <c r="D6320"/>
      <c r="E6320"/>
      <c r="F6320"/>
    </row>
    <row r="6321" spans="3:6" x14ac:dyDescent="0.25">
      <c r="C6321"/>
      <c r="D6321"/>
      <c r="E6321"/>
      <c r="F6321"/>
    </row>
    <row r="6322" spans="3:6" x14ac:dyDescent="0.25">
      <c r="C6322"/>
      <c r="D6322"/>
      <c r="E6322"/>
      <c r="F6322"/>
    </row>
    <row r="6323" spans="3:6" x14ac:dyDescent="0.25">
      <c r="C6323"/>
      <c r="D6323"/>
      <c r="E6323"/>
      <c r="F6323"/>
    </row>
    <row r="6324" spans="3:6" x14ac:dyDescent="0.25">
      <c r="C6324"/>
      <c r="D6324"/>
      <c r="E6324"/>
      <c r="F6324"/>
    </row>
    <row r="6325" spans="3:6" x14ac:dyDescent="0.25">
      <c r="C6325"/>
      <c r="D6325"/>
      <c r="E6325"/>
      <c r="F6325"/>
    </row>
    <row r="6326" spans="3:6" x14ac:dyDescent="0.25">
      <c r="C6326"/>
      <c r="D6326"/>
      <c r="E6326"/>
      <c r="F6326"/>
    </row>
    <row r="6327" spans="3:6" x14ac:dyDescent="0.25">
      <c r="C6327"/>
      <c r="D6327"/>
      <c r="E6327"/>
      <c r="F6327"/>
    </row>
    <row r="6328" spans="3:6" x14ac:dyDescent="0.25">
      <c r="C6328"/>
      <c r="D6328"/>
      <c r="E6328"/>
      <c r="F6328"/>
    </row>
    <row r="6329" spans="3:6" x14ac:dyDescent="0.25">
      <c r="C6329"/>
      <c r="D6329"/>
      <c r="E6329"/>
      <c r="F6329"/>
    </row>
    <row r="6330" spans="3:6" x14ac:dyDescent="0.25">
      <c r="C6330"/>
      <c r="D6330"/>
      <c r="E6330"/>
      <c r="F6330"/>
    </row>
    <row r="6331" spans="3:6" x14ac:dyDescent="0.25">
      <c r="C6331"/>
      <c r="D6331"/>
      <c r="E6331"/>
      <c r="F6331"/>
    </row>
    <row r="6332" spans="3:6" x14ac:dyDescent="0.25">
      <c r="C6332"/>
      <c r="D6332"/>
      <c r="E6332"/>
      <c r="F6332"/>
    </row>
    <row r="6333" spans="3:6" x14ac:dyDescent="0.25">
      <c r="C6333"/>
      <c r="D6333"/>
      <c r="E6333"/>
      <c r="F6333"/>
    </row>
    <row r="6334" spans="3:6" x14ac:dyDescent="0.25">
      <c r="C6334"/>
      <c r="D6334"/>
      <c r="E6334"/>
      <c r="F6334"/>
    </row>
    <row r="6335" spans="3:6" x14ac:dyDescent="0.25">
      <c r="C6335"/>
      <c r="D6335"/>
      <c r="E6335"/>
      <c r="F6335"/>
    </row>
    <row r="6336" spans="3:6" x14ac:dyDescent="0.25">
      <c r="C6336"/>
      <c r="D6336"/>
      <c r="E6336"/>
      <c r="F6336"/>
    </row>
    <row r="6337" spans="3:6" x14ac:dyDescent="0.25">
      <c r="C6337"/>
      <c r="D6337"/>
      <c r="E6337"/>
      <c r="F6337"/>
    </row>
    <row r="6338" spans="3:6" x14ac:dyDescent="0.25">
      <c r="C6338"/>
      <c r="D6338"/>
      <c r="E6338"/>
      <c r="F6338"/>
    </row>
    <row r="6339" spans="3:6" x14ac:dyDescent="0.25">
      <c r="C6339"/>
      <c r="D6339"/>
      <c r="E6339"/>
      <c r="F6339"/>
    </row>
    <row r="6340" spans="3:6" x14ac:dyDescent="0.25">
      <c r="C6340"/>
      <c r="D6340"/>
      <c r="E6340"/>
      <c r="F6340"/>
    </row>
    <row r="6341" spans="3:6" x14ac:dyDescent="0.25">
      <c r="C6341"/>
      <c r="D6341"/>
      <c r="E6341"/>
      <c r="F6341"/>
    </row>
    <row r="6342" spans="3:6" x14ac:dyDescent="0.25">
      <c r="C6342"/>
      <c r="D6342"/>
      <c r="E6342"/>
      <c r="F6342"/>
    </row>
    <row r="6343" spans="3:6" x14ac:dyDescent="0.25">
      <c r="C6343"/>
      <c r="D6343"/>
      <c r="E6343"/>
      <c r="F6343"/>
    </row>
    <row r="6344" spans="3:6" x14ac:dyDescent="0.25">
      <c r="C6344"/>
      <c r="D6344"/>
      <c r="E6344"/>
      <c r="F6344"/>
    </row>
    <row r="6345" spans="3:6" x14ac:dyDescent="0.25">
      <c r="C6345"/>
      <c r="D6345"/>
      <c r="E6345"/>
      <c r="F6345"/>
    </row>
    <row r="6346" spans="3:6" x14ac:dyDescent="0.25">
      <c r="C6346"/>
      <c r="D6346"/>
      <c r="E6346"/>
      <c r="F6346"/>
    </row>
    <row r="6347" spans="3:6" x14ac:dyDescent="0.25">
      <c r="C6347"/>
      <c r="D6347"/>
      <c r="E6347"/>
      <c r="F6347"/>
    </row>
    <row r="6348" spans="3:6" x14ac:dyDescent="0.25">
      <c r="C6348"/>
      <c r="D6348"/>
      <c r="E6348"/>
      <c r="F6348"/>
    </row>
    <row r="6349" spans="3:6" x14ac:dyDescent="0.25">
      <c r="C6349"/>
      <c r="D6349"/>
      <c r="E6349"/>
      <c r="F6349"/>
    </row>
    <row r="6350" spans="3:6" x14ac:dyDescent="0.25">
      <c r="C6350"/>
      <c r="D6350"/>
      <c r="E6350"/>
      <c r="F6350"/>
    </row>
    <row r="6351" spans="3:6" x14ac:dyDescent="0.25">
      <c r="C6351"/>
      <c r="D6351"/>
      <c r="E6351"/>
      <c r="F6351"/>
    </row>
    <row r="6352" spans="3:6" x14ac:dyDescent="0.25">
      <c r="C6352"/>
      <c r="D6352"/>
      <c r="E6352"/>
      <c r="F6352"/>
    </row>
    <row r="6353" spans="3:6" x14ac:dyDescent="0.25">
      <c r="C6353"/>
      <c r="D6353"/>
      <c r="E6353"/>
      <c r="F6353"/>
    </row>
    <row r="6354" spans="3:6" x14ac:dyDescent="0.25">
      <c r="C6354"/>
      <c r="D6354"/>
      <c r="E6354"/>
      <c r="F6354"/>
    </row>
    <row r="6355" spans="3:6" x14ac:dyDescent="0.25">
      <c r="C6355"/>
      <c r="D6355"/>
      <c r="E6355"/>
      <c r="F6355"/>
    </row>
    <row r="6356" spans="3:6" x14ac:dyDescent="0.25">
      <c r="C6356"/>
      <c r="D6356"/>
      <c r="E6356"/>
      <c r="F6356"/>
    </row>
    <row r="6357" spans="3:6" x14ac:dyDescent="0.25">
      <c r="C6357"/>
      <c r="D6357"/>
      <c r="E6357"/>
      <c r="F6357"/>
    </row>
    <row r="6358" spans="3:6" x14ac:dyDescent="0.25">
      <c r="C6358"/>
      <c r="D6358"/>
      <c r="E6358"/>
      <c r="F6358"/>
    </row>
    <row r="6359" spans="3:6" x14ac:dyDescent="0.25">
      <c r="C6359"/>
      <c r="D6359"/>
      <c r="E6359"/>
      <c r="F6359"/>
    </row>
    <row r="6360" spans="3:6" x14ac:dyDescent="0.25">
      <c r="C6360"/>
      <c r="D6360"/>
      <c r="E6360"/>
      <c r="F6360"/>
    </row>
    <row r="6361" spans="3:6" x14ac:dyDescent="0.25">
      <c r="C6361"/>
      <c r="D6361"/>
      <c r="E6361"/>
      <c r="F6361"/>
    </row>
    <row r="6362" spans="3:6" x14ac:dyDescent="0.25">
      <c r="C6362"/>
      <c r="D6362"/>
      <c r="E6362"/>
      <c r="F6362"/>
    </row>
    <row r="6363" spans="3:6" x14ac:dyDescent="0.25">
      <c r="C6363"/>
      <c r="D6363"/>
      <c r="E6363"/>
      <c r="F6363"/>
    </row>
    <row r="6364" spans="3:6" x14ac:dyDescent="0.25">
      <c r="C6364"/>
      <c r="D6364"/>
      <c r="E6364"/>
      <c r="F6364"/>
    </row>
    <row r="6365" spans="3:6" x14ac:dyDescent="0.25">
      <c r="C6365"/>
      <c r="D6365"/>
      <c r="E6365"/>
      <c r="F6365"/>
    </row>
    <row r="6366" spans="3:6" x14ac:dyDescent="0.25">
      <c r="C6366"/>
      <c r="D6366"/>
      <c r="E6366"/>
      <c r="F6366"/>
    </row>
    <row r="6367" spans="3:6" x14ac:dyDescent="0.25">
      <c r="C6367"/>
      <c r="D6367"/>
      <c r="E6367"/>
      <c r="F6367"/>
    </row>
    <row r="6368" spans="3:6" x14ac:dyDescent="0.25">
      <c r="C6368"/>
      <c r="D6368"/>
      <c r="E6368"/>
      <c r="F6368"/>
    </row>
    <row r="6369" spans="3:6" x14ac:dyDescent="0.25">
      <c r="C6369"/>
      <c r="D6369"/>
      <c r="E6369"/>
      <c r="F6369"/>
    </row>
    <row r="6370" spans="3:6" x14ac:dyDescent="0.25">
      <c r="C6370"/>
      <c r="D6370"/>
      <c r="E6370"/>
      <c r="F6370"/>
    </row>
    <row r="6371" spans="3:6" x14ac:dyDescent="0.25">
      <c r="C6371"/>
      <c r="D6371"/>
      <c r="E6371"/>
      <c r="F6371"/>
    </row>
    <row r="6372" spans="3:6" x14ac:dyDescent="0.25">
      <c r="C6372"/>
      <c r="D6372"/>
      <c r="E6372"/>
      <c r="F6372"/>
    </row>
    <row r="6373" spans="3:6" x14ac:dyDescent="0.25">
      <c r="C6373"/>
      <c r="D6373"/>
      <c r="E6373"/>
      <c r="F6373"/>
    </row>
    <row r="6374" spans="3:6" x14ac:dyDescent="0.25">
      <c r="C6374"/>
      <c r="D6374"/>
      <c r="E6374"/>
      <c r="F6374"/>
    </row>
    <row r="6375" spans="3:6" x14ac:dyDescent="0.25">
      <c r="C6375"/>
      <c r="D6375"/>
      <c r="E6375"/>
      <c r="F6375"/>
    </row>
    <row r="6376" spans="3:6" x14ac:dyDescent="0.25">
      <c r="C6376"/>
      <c r="D6376"/>
      <c r="E6376"/>
      <c r="F6376"/>
    </row>
    <row r="6377" spans="3:6" x14ac:dyDescent="0.25">
      <c r="C6377"/>
      <c r="D6377"/>
      <c r="E6377"/>
      <c r="F6377"/>
    </row>
    <row r="6378" spans="3:6" x14ac:dyDescent="0.25">
      <c r="C6378"/>
      <c r="D6378"/>
      <c r="E6378"/>
      <c r="F6378"/>
    </row>
    <row r="6379" spans="3:6" x14ac:dyDescent="0.25">
      <c r="C6379"/>
      <c r="D6379"/>
      <c r="E6379"/>
      <c r="F6379"/>
    </row>
    <row r="6380" spans="3:6" x14ac:dyDescent="0.25">
      <c r="C6380"/>
      <c r="D6380"/>
      <c r="E6380"/>
      <c r="F6380"/>
    </row>
    <row r="6381" spans="3:6" x14ac:dyDescent="0.25">
      <c r="C6381"/>
      <c r="D6381"/>
      <c r="E6381"/>
      <c r="F6381"/>
    </row>
    <row r="6382" spans="3:6" x14ac:dyDescent="0.25">
      <c r="C6382"/>
      <c r="D6382"/>
      <c r="E6382"/>
      <c r="F6382"/>
    </row>
    <row r="6383" spans="3:6" x14ac:dyDescent="0.25">
      <c r="C6383"/>
      <c r="D6383"/>
      <c r="E6383"/>
      <c r="F6383"/>
    </row>
    <row r="6384" spans="3:6" x14ac:dyDescent="0.25">
      <c r="C6384"/>
      <c r="D6384"/>
      <c r="E6384"/>
      <c r="F6384"/>
    </row>
    <row r="6385" spans="3:6" x14ac:dyDescent="0.25">
      <c r="C6385"/>
      <c r="D6385"/>
      <c r="E6385"/>
      <c r="F6385"/>
    </row>
    <row r="6386" spans="3:6" x14ac:dyDescent="0.25">
      <c r="C6386"/>
      <c r="D6386"/>
      <c r="E6386"/>
      <c r="F6386"/>
    </row>
    <row r="6387" spans="3:6" x14ac:dyDescent="0.25">
      <c r="C6387"/>
      <c r="D6387"/>
      <c r="E6387"/>
      <c r="F6387"/>
    </row>
    <row r="6388" spans="3:6" x14ac:dyDescent="0.25">
      <c r="C6388"/>
      <c r="D6388"/>
      <c r="E6388"/>
      <c r="F6388"/>
    </row>
    <row r="6389" spans="3:6" x14ac:dyDescent="0.25">
      <c r="C6389"/>
      <c r="D6389"/>
      <c r="E6389"/>
      <c r="F6389"/>
    </row>
    <row r="6390" spans="3:6" x14ac:dyDescent="0.25">
      <c r="C6390"/>
      <c r="D6390"/>
      <c r="E6390"/>
      <c r="F6390"/>
    </row>
    <row r="6391" spans="3:6" x14ac:dyDescent="0.25">
      <c r="C6391"/>
      <c r="D6391"/>
      <c r="E6391"/>
      <c r="F6391"/>
    </row>
    <row r="6392" spans="3:6" x14ac:dyDescent="0.25">
      <c r="C6392"/>
      <c r="D6392"/>
      <c r="E6392"/>
      <c r="F6392"/>
    </row>
    <row r="6393" spans="3:6" x14ac:dyDescent="0.25">
      <c r="C6393"/>
      <c r="D6393"/>
      <c r="E6393"/>
      <c r="F6393"/>
    </row>
    <row r="6394" spans="3:6" x14ac:dyDescent="0.25">
      <c r="C6394"/>
      <c r="D6394"/>
      <c r="E6394"/>
      <c r="F6394"/>
    </row>
    <row r="6395" spans="3:6" x14ac:dyDescent="0.25">
      <c r="C6395"/>
      <c r="D6395"/>
      <c r="E6395"/>
      <c r="F6395"/>
    </row>
    <row r="6396" spans="3:6" x14ac:dyDescent="0.25">
      <c r="C6396"/>
      <c r="D6396"/>
      <c r="E6396"/>
      <c r="F6396"/>
    </row>
    <row r="6397" spans="3:6" x14ac:dyDescent="0.25">
      <c r="C6397"/>
      <c r="D6397"/>
      <c r="E6397"/>
      <c r="F6397"/>
    </row>
    <row r="6398" spans="3:6" x14ac:dyDescent="0.25">
      <c r="C6398"/>
      <c r="D6398"/>
      <c r="E6398"/>
      <c r="F6398"/>
    </row>
    <row r="6399" spans="3:6" x14ac:dyDescent="0.25">
      <c r="C6399"/>
      <c r="D6399"/>
      <c r="E6399"/>
      <c r="F6399"/>
    </row>
    <row r="6400" spans="3:6" x14ac:dyDescent="0.25">
      <c r="C6400"/>
      <c r="D6400"/>
      <c r="E6400"/>
      <c r="F6400"/>
    </row>
    <row r="6401" spans="3:6" x14ac:dyDescent="0.25">
      <c r="C6401"/>
      <c r="D6401"/>
      <c r="E6401"/>
      <c r="F6401"/>
    </row>
    <row r="6402" spans="3:6" x14ac:dyDescent="0.25">
      <c r="C6402"/>
      <c r="D6402"/>
      <c r="E6402"/>
      <c r="F6402"/>
    </row>
    <row r="6403" spans="3:6" x14ac:dyDescent="0.25">
      <c r="C6403"/>
      <c r="D6403"/>
      <c r="E6403"/>
      <c r="F6403"/>
    </row>
    <row r="6404" spans="3:6" x14ac:dyDescent="0.25">
      <c r="C6404"/>
      <c r="D6404"/>
      <c r="E6404"/>
      <c r="F6404"/>
    </row>
    <row r="6405" spans="3:6" x14ac:dyDescent="0.25">
      <c r="C6405"/>
      <c r="D6405"/>
      <c r="E6405"/>
      <c r="F6405"/>
    </row>
    <row r="6406" spans="3:6" x14ac:dyDescent="0.25">
      <c r="C6406"/>
      <c r="D6406"/>
      <c r="E6406"/>
      <c r="F6406"/>
    </row>
    <row r="6407" spans="3:6" x14ac:dyDescent="0.25">
      <c r="C6407"/>
      <c r="D6407"/>
      <c r="E6407"/>
      <c r="F6407"/>
    </row>
    <row r="6408" spans="3:6" x14ac:dyDescent="0.25">
      <c r="C6408"/>
      <c r="D6408"/>
      <c r="E6408"/>
      <c r="F6408"/>
    </row>
    <row r="6409" spans="3:6" x14ac:dyDescent="0.25">
      <c r="C6409"/>
      <c r="D6409"/>
      <c r="E6409"/>
      <c r="F6409"/>
    </row>
    <row r="6410" spans="3:6" x14ac:dyDescent="0.25">
      <c r="C6410"/>
      <c r="D6410"/>
      <c r="E6410"/>
      <c r="F6410"/>
    </row>
    <row r="6411" spans="3:6" x14ac:dyDescent="0.25">
      <c r="C6411"/>
      <c r="D6411"/>
      <c r="E6411"/>
      <c r="F6411"/>
    </row>
    <row r="6412" spans="3:6" x14ac:dyDescent="0.25">
      <c r="C6412"/>
      <c r="D6412"/>
      <c r="E6412"/>
      <c r="F6412"/>
    </row>
    <row r="6413" spans="3:6" x14ac:dyDescent="0.25">
      <c r="C6413"/>
      <c r="D6413"/>
      <c r="E6413"/>
      <c r="F6413"/>
    </row>
    <row r="6414" spans="3:6" x14ac:dyDescent="0.25">
      <c r="C6414"/>
      <c r="D6414"/>
      <c r="E6414"/>
      <c r="F6414"/>
    </row>
    <row r="6415" spans="3:6" x14ac:dyDescent="0.25">
      <c r="C6415"/>
      <c r="D6415"/>
      <c r="E6415"/>
      <c r="F6415"/>
    </row>
    <row r="6416" spans="3:6" x14ac:dyDescent="0.25">
      <c r="C6416"/>
      <c r="D6416"/>
      <c r="E6416"/>
      <c r="F6416"/>
    </row>
    <row r="6417" spans="3:6" x14ac:dyDescent="0.25">
      <c r="C6417"/>
      <c r="D6417"/>
      <c r="E6417"/>
      <c r="F6417"/>
    </row>
    <row r="6418" spans="3:6" x14ac:dyDescent="0.25">
      <c r="C6418"/>
      <c r="D6418"/>
      <c r="E6418"/>
      <c r="F6418"/>
    </row>
    <row r="6419" spans="3:6" x14ac:dyDescent="0.25">
      <c r="C6419"/>
      <c r="D6419"/>
      <c r="E6419"/>
      <c r="F6419"/>
    </row>
    <row r="6420" spans="3:6" x14ac:dyDescent="0.25">
      <c r="C6420"/>
      <c r="D6420"/>
      <c r="E6420"/>
      <c r="F6420"/>
    </row>
    <row r="6421" spans="3:6" x14ac:dyDescent="0.25">
      <c r="C6421"/>
      <c r="D6421"/>
      <c r="E6421"/>
      <c r="F6421"/>
    </row>
    <row r="6422" spans="3:6" x14ac:dyDescent="0.25">
      <c r="C6422"/>
      <c r="D6422"/>
      <c r="E6422"/>
      <c r="F6422"/>
    </row>
    <row r="6423" spans="3:6" x14ac:dyDescent="0.25">
      <c r="C6423"/>
      <c r="D6423"/>
      <c r="E6423"/>
      <c r="F6423"/>
    </row>
    <row r="6424" spans="3:6" x14ac:dyDescent="0.25">
      <c r="C6424"/>
      <c r="D6424"/>
      <c r="E6424"/>
      <c r="F6424"/>
    </row>
    <row r="6425" spans="3:6" x14ac:dyDescent="0.25">
      <c r="C6425"/>
      <c r="D6425"/>
      <c r="E6425"/>
      <c r="F6425"/>
    </row>
    <row r="6426" spans="3:6" x14ac:dyDescent="0.25">
      <c r="C6426"/>
      <c r="D6426"/>
      <c r="E6426"/>
      <c r="F6426"/>
    </row>
    <row r="6427" spans="3:6" x14ac:dyDescent="0.25">
      <c r="C6427"/>
      <c r="D6427"/>
      <c r="E6427"/>
      <c r="F6427"/>
    </row>
    <row r="6428" spans="3:6" x14ac:dyDescent="0.25">
      <c r="C6428"/>
      <c r="D6428"/>
      <c r="E6428"/>
      <c r="F6428"/>
    </row>
    <row r="6429" spans="3:6" x14ac:dyDescent="0.25">
      <c r="C6429"/>
      <c r="D6429"/>
      <c r="E6429"/>
      <c r="F6429"/>
    </row>
    <row r="6430" spans="3:6" x14ac:dyDescent="0.25">
      <c r="C6430"/>
      <c r="D6430"/>
      <c r="E6430"/>
      <c r="F6430"/>
    </row>
    <row r="6431" spans="3:6" x14ac:dyDescent="0.25">
      <c r="C6431"/>
      <c r="D6431"/>
      <c r="E6431"/>
      <c r="F6431"/>
    </row>
    <row r="6432" spans="3:6" x14ac:dyDescent="0.25">
      <c r="C6432"/>
      <c r="D6432"/>
      <c r="E6432"/>
      <c r="F6432"/>
    </row>
    <row r="6433" spans="3:6" x14ac:dyDescent="0.25">
      <c r="C6433"/>
      <c r="D6433"/>
      <c r="E6433"/>
      <c r="F6433"/>
    </row>
    <row r="6434" spans="3:6" x14ac:dyDescent="0.25">
      <c r="C6434"/>
      <c r="D6434"/>
      <c r="E6434"/>
      <c r="F6434"/>
    </row>
    <row r="6435" spans="3:6" x14ac:dyDescent="0.25">
      <c r="C6435"/>
      <c r="D6435"/>
      <c r="E6435"/>
      <c r="F6435"/>
    </row>
    <row r="6436" spans="3:6" x14ac:dyDescent="0.25">
      <c r="C6436"/>
      <c r="D6436"/>
      <c r="E6436"/>
      <c r="F6436"/>
    </row>
    <row r="6437" spans="3:6" x14ac:dyDescent="0.25">
      <c r="C6437"/>
      <c r="D6437"/>
      <c r="E6437"/>
      <c r="F6437"/>
    </row>
    <row r="6438" spans="3:6" x14ac:dyDescent="0.25">
      <c r="C6438"/>
      <c r="D6438"/>
      <c r="E6438"/>
      <c r="F6438"/>
    </row>
    <row r="6439" spans="3:6" x14ac:dyDescent="0.25">
      <c r="C6439"/>
      <c r="D6439"/>
      <c r="E6439"/>
      <c r="F6439"/>
    </row>
    <row r="6440" spans="3:6" x14ac:dyDescent="0.25">
      <c r="C6440"/>
      <c r="D6440"/>
      <c r="E6440"/>
      <c r="F6440"/>
    </row>
    <row r="6441" spans="3:6" x14ac:dyDescent="0.25">
      <c r="C6441"/>
      <c r="D6441"/>
      <c r="E6441"/>
      <c r="F6441"/>
    </row>
    <row r="6442" spans="3:6" x14ac:dyDescent="0.25">
      <c r="C6442"/>
      <c r="D6442"/>
      <c r="E6442"/>
      <c r="F6442"/>
    </row>
    <row r="6443" spans="3:6" x14ac:dyDescent="0.25">
      <c r="C6443"/>
      <c r="D6443"/>
      <c r="E6443"/>
      <c r="F6443"/>
    </row>
    <row r="6444" spans="3:6" x14ac:dyDescent="0.25">
      <c r="C6444"/>
      <c r="D6444"/>
      <c r="E6444"/>
      <c r="F6444"/>
    </row>
    <row r="6445" spans="3:6" x14ac:dyDescent="0.25">
      <c r="C6445"/>
      <c r="D6445"/>
      <c r="E6445"/>
      <c r="F6445"/>
    </row>
    <row r="6446" spans="3:6" x14ac:dyDescent="0.25">
      <c r="C6446"/>
      <c r="D6446"/>
      <c r="E6446"/>
      <c r="F6446"/>
    </row>
    <row r="6447" spans="3:6" x14ac:dyDescent="0.25">
      <c r="C6447"/>
      <c r="D6447"/>
      <c r="E6447"/>
      <c r="F6447"/>
    </row>
    <row r="6448" spans="3:6" x14ac:dyDescent="0.25">
      <c r="C6448"/>
      <c r="D6448"/>
      <c r="E6448"/>
      <c r="F6448"/>
    </row>
    <row r="6449" spans="3:6" x14ac:dyDescent="0.25">
      <c r="C6449"/>
      <c r="D6449"/>
      <c r="E6449"/>
      <c r="F6449"/>
    </row>
    <row r="6450" spans="3:6" x14ac:dyDescent="0.25">
      <c r="C6450"/>
      <c r="D6450"/>
      <c r="E6450"/>
      <c r="F6450"/>
    </row>
    <row r="6451" spans="3:6" x14ac:dyDescent="0.25">
      <c r="C6451"/>
      <c r="D6451"/>
      <c r="E6451"/>
      <c r="F6451"/>
    </row>
    <row r="6452" spans="3:6" x14ac:dyDescent="0.25">
      <c r="C6452"/>
      <c r="D6452"/>
      <c r="E6452"/>
      <c r="F6452"/>
    </row>
    <row r="6453" spans="3:6" x14ac:dyDescent="0.25">
      <c r="C6453"/>
      <c r="D6453"/>
      <c r="E6453"/>
      <c r="F6453"/>
    </row>
    <row r="6454" spans="3:6" x14ac:dyDescent="0.25">
      <c r="C6454"/>
      <c r="D6454"/>
      <c r="E6454"/>
      <c r="F6454"/>
    </row>
    <row r="6455" spans="3:6" x14ac:dyDescent="0.25">
      <c r="C6455"/>
      <c r="D6455"/>
      <c r="E6455"/>
      <c r="F6455"/>
    </row>
    <row r="6456" spans="3:6" x14ac:dyDescent="0.25">
      <c r="C6456"/>
      <c r="D6456"/>
      <c r="E6456"/>
      <c r="F6456"/>
    </row>
    <row r="6457" spans="3:6" x14ac:dyDescent="0.25">
      <c r="C6457"/>
      <c r="D6457"/>
      <c r="E6457"/>
      <c r="F6457"/>
    </row>
    <row r="6458" spans="3:6" x14ac:dyDescent="0.25">
      <c r="C6458"/>
      <c r="D6458"/>
      <c r="E6458"/>
      <c r="F6458"/>
    </row>
    <row r="6459" spans="3:6" x14ac:dyDescent="0.25">
      <c r="C6459"/>
      <c r="D6459"/>
      <c r="E6459"/>
      <c r="F6459"/>
    </row>
    <row r="6460" spans="3:6" x14ac:dyDescent="0.25">
      <c r="C6460"/>
      <c r="D6460"/>
      <c r="E6460"/>
      <c r="F6460"/>
    </row>
    <row r="6461" spans="3:6" x14ac:dyDescent="0.25">
      <c r="C6461"/>
      <c r="D6461"/>
      <c r="E6461"/>
      <c r="F6461"/>
    </row>
    <row r="6462" spans="3:6" x14ac:dyDescent="0.25">
      <c r="C6462"/>
      <c r="D6462"/>
      <c r="E6462"/>
      <c r="F6462"/>
    </row>
    <row r="6463" spans="3:6" x14ac:dyDescent="0.25">
      <c r="C6463"/>
      <c r="D6463"/>
      <c r="E6463"/>
      <c r="F6463"/>
    </row>
    <row r="6464" spans="3:6" x14ac:dyDescent="0.25">
      <c r="C6464"/>
      <c r="D6464"/>
      <c r="E6464"/>
      <c r="F6464"/>
    </row>
    <row r="6465" spans="3:6" x14ac:dyDescent="0.25">
      <c r="C6465"/>
      <c r="D6465"/>
      <c r="E6465"/>
      <c r="F6465"/>
    </row>
    <row r="6466" spans="3:6" x14ac:dyDescent="0.25">
      <c r="C6466"/>
      <c r="D6466"/>
      <c r="E6466"/>
      <c r="F6466"/>
    </row>
    <row r="6467" spans="3:6" x14ac:dyDescent="0.25">
      <c r="C6467"/>
      <c r="D6467"/>
      <c r="E6467"/>
      <c r="F6467"/>
    </row>
    <row r="6468" spans="3:6" x14ac:dyDescent="0.25">
      <c r="C6468"/>
      <c r="D6468"/>
      <c r="E6468"/>
      <c r="F6468"/>
    </row>
    <row r="6469" spans="3:6" x14ac:dyDescent="0.25">
      <c r="C6469"/>
      <c r="D6469"/>
      <c r="E6469"/>
      <c r="F6469"/>
    </row>
    <row r="6470" spans="3:6" x14ac:dyDescent="0.25">
      <c r="C6470"/>
      <c r="D6470"/>
      <c r="E6470"/>
      <c r="F6470"/>
    </row>
    <row r="6471" spans="3:6" x14ac:dyDescent="0.25">
      <c r="C6471"/>
      <c r="D6471"/>
      <c r="E6471"/>
      <c r="F6471"/>
    </row>
    <row r="6472" spans="3:6" x14ac:dyDescent="0.25">
      <c r="C6472"/>
      <c r="D6472"/>
      <c r="E6472"/>
      <c r="F6472"/>
    </row>
    <row r="6473" spans="3:6" x14ac:dyDescent="0.25">
      <c r="C6473"/>
      <c r="D6473"/>
      <c r="E6473"/>
      <c r="F6473"/>
    </row>
    <row r="6474" spans="3:6" x14ac:dyDescent="0.25">
      <c r="C6474"/>
      <c r="D6474"/>
      <c r="E6474"/>
      <c r="F6474"/>
    </row>
    <row r="6475" spans="3:6" x14ac:dyDescent="0.25">
      <c r="C6475"/>
      <c r="D6475"/>
      <c r="E6475"/>
      <c r="F6475"/>
    </row>
    <row r="6476" spans="3:6" x14ac:dyDescent="0.25">
      <c r="C6476"/>
      <c r="D6476"/>
      <c r="E6476"/>
      <c r="F6476"/>
    </row>
    <row r="6477" spans="3:6" x14ac:dyDescent="0.25">
      <c r="C6477"/>
      <c r="D6477"/>
      <c r="E6477"/>
      <c r="F6477"/>
    </row>
    <row r="6478" spans="3:6" x14ac:dyDescent="0.25">
      <c r="C6478"/>
      <c r="D6478"/>
      <c r="E6478"/>
      <c r="F6478"/>
    </row>
    <row r="6479" spans="3:6" x14ac:dyDescent="0.25">
      <c r="C6479"/>
      <c r="D6479"/>
      <c r="E6479"/>
      <c r="F6479"/>
    </row>
    <row r="6480" spans="3:6" x14ac:dyDescent="0.25">
      <c r="C6480"/>
      <c r="D6480"/>
      <c r="E6480"/>
      <c r="F6480"/>
    </row>
    <row r="6481" spans="3:6" x14ac:dyDescent="0.25">
      <c r="C6481"/>
      <c r="D6481"/>
      <c r="E6481"/>
      <c r="F6481"/>
    </row>
    <row r="6482" spans="3:6" x14ac:dyDescent="0.25">
      <c r="C6482"/>
      <c r="D6482"/>
      <c r="E6482"/>
      <c r="F6482"/>
    </row>
    <row r="6483" spans="3:6" x14ac:dyDescent="0.25">
      <c r="C6483"/>
      <c r="D6483"/>
      <c r="E6483"/>
      <c r="F6483"/>
    </row>
    <row r="6484" spans="3:6" x14ac:dyDescent="0.25">
      <c r="C6484"/>
      <c r="D6484"/>
      <c r="E6484"/>
      <c r="F6484"/>
    </row>
    <row r="6485" spans="3:6" x14ac:dyDescent="0.25">
      <c r="C6485"/>
      <c r="D6485"/>
      <c r="E6485"/>
      <c r="F6485"/>
    </row>
    <row r="6486" spans="3:6" x14ac:dyDescent="0.25">
      <c r="C6486"/>
      <c r="D6486"/>
      <c r="E6486"/>
      <c r="F6486"/>
    </row>
    <row r="6487" spans="3:6" x14ac:dyDescent="0.25">
      <c r="C6487"/>
      <c r="D6487"/>
      <c r="E6487"/>
      <c r="F6487"/>
    </row>
    <row r="6488" spans="3:6" x14ac:dyDescent="0.25">
      <c r="C6488"/>
      <c r="D6488"/>
      <c r="E6488"/>
      <c r="F6488"/>
    </row>
    <row r="6489" spans="3:6" x14ac:dyDescent="0.25">
      <c r="C6489"/>
      <c r="D6489"/>
      <c r="E6489"/>
      <c r="F6489"/>
    </row>
    <row r="6490" spans="3:6" x14ac:dyDescent="0.25">
      <c r="C6490"/>
      <c r="D6490"/>
      <c r="E6490"/>
      <c r="F6490"/>
    </row>
    <row r="6491" spans="3:6" x14ac:dyDescent="0.25">
      <c r="C6491"/>
      <c r="D6491"/>
      <c r="E6491"/>
      <c r="F6491"/>
    </row>
    <row r="6492" spans="3:6" x14ac:dyDescent="0.25">
      <c r="C6492"/>
      <c r="D6492"/>
      <c r="E6492"/>
      <c r="F6492"/>
    </row>
    <row r="6493" spans="3:6" x14ac:dyDescent="0.25">
      <c r="C6493"/>
      <c r="D6493"/>
      <c r="E6493"/>
      <c r="F6493"/>
    </row>
    <row r="6494" spans="3:6" x14ac:dyDescent="0.25">
      <c r="C6494"/>
      <c r="D6494"/>
      <c r="E6494"/>
      <c r="F6494"/>
    </row>
    <row r="6495" spans="3:6" x14ac:dyDescent="0.25">
      <c r="C6495"/>
      <c r="D6495"/>
      <c r="E6495"/>
      <c r="F6495"/>
    </row>
    <row r="6496" spans="3:6" x14ac:dyDescent="0.25">
      <c r="C6496"/>
      <c r="D6496"/>
      <c r="E6496"/>
      <c r="F6496"/>
    </row>
    <row r="6497" spans="3:6" x14ac:dyDescent="0.25">
      <c r="C6497"/>
      <c r="D6497"/>
      <c r="E6497"/>
      <c r="F6497"/>
    </row>
    <row r="6498" spans="3:6" x14ac:dyDescent="0.25">
      <c r="C6498"/>
      <c r="D6498"/>
      <c r="E6498"/>
      <c r="F6498"/>
    </row>
    <row r="6499" spans="3:6" x14ac:dyDescent="0.25">
      <c r="C6499"/>
      <c r="D6499"/>
      <c r="E6499"/>
      <c r="F6499"/>
    </row>
    <row r="6500" spans="3:6" x14ac:dyDescent="0.25">
      <c r="C6500"/>
      <c r="D6500"/>
      <c r="E6500"/>
      <c r="F6500"/>
    </row>
    <row r="6501" spans="3:6" x14ac:dyDescent="0.25">
      <c r="C6501"/>
      <c r="D6501"/>
      <c r="E6501"/>
      <c r="F6501"/>
    </row>
    <row r="6502" spans="3:6" x14ac:dyDescent="0.25">
      <c r="C6502"/>
      <c r="D6502"/>
      <c r="E6502"/>
      <c r="F6502"/>
    </row>
    <row r="6503" spans="3:6" x14ac:dyDescent="0.25">
      <c r="C6503"/>
      <c r="D6503"/>
      <c r="E6503"/>
      <c r="F6503"/>
    </row>
    <row r="6504" spans="3:6" x14ac:dyDescent="0.25">
      <c r="C6504"/>
      <c r="D6504"/>
      <c r="E6504"/>
      <c r="F6504"/>
    </row>
    <row r="6505" spans="3:6" x14ac:dyDescent="0.25">
      <c r="C6505"/>
      <c r="D6505"/>
      <c r="E6505"/>
      <c r="F6505"/>
    </row>
    <row r="6506" spans="3:6" x14ac:dyDescent="0.25">
      <c r="C6506"/>
      <c r="D6506"/>
      <c r="E6506"/>
      <c r="F6506"/>
    </row>
    <row r="6507" spans="3:6" x14ac:dyDescent="0.25">
      <c r="C6507"/>
      <c r="D6507"/>
      <c r="E6507"/>
      <c r="F6507"/>
    </row>
    <row r="6508" spans="3:6" x14ac:dyDescent="0.25">
      <c r="C6508"/>
      <c r="D6508"/>
      <c r="E6508"/>
      <c r="F6508"/>
    </row>
    <row r="6509" spans="3:6" x14ac:dyDescent="0.25">
      <c r="C6509"/>
      <c r="D6509"/>
      <c r="E6509"/>
      <c r="F6509"/>
    </row>
    <row r="6510" spans="3:6" x14ac:dyDescent="0.25">
      <c r="C6510"/>
      <c r="D6510"/>
      <c r="E6510"/>
      <c r="F6510"/>
    </row>
    <row r="6511" spans="3:6" x14ac:dyDescent="0.25">
      <c r="C6511"/>
      <c r="D6511"/>
      <c r="E6511"/>
      <c r="F6511"/>
    </row>
    <row r="6512" spans="3:6" x14ac:dyDescent="0.25">
      <c r="C6512"/>
      <c r="D6512"/>
      <c r="E6512"/>
      <c r="F6512"/>
    </row>
    <row r="6513" spans="3:6" x14ac:dyDescent="0.25">
      <c r="C6513"/>
      <c r="D6513"/>
      <c r="E6513"/>
      <c r="F6513"/>
    </row>
    <row r="6514" spans="3:6" x14ac:dyDescent="0.25">
      <c r="C6514"/>
      <c r="D6514"/>
      <c r="E6514"/>
      <c r="F6514"/>
    </row>
    <row r="6515" spans="3:6" x14ac:dyDescent="0.25">
      <c r="C6515"/>
      <c r="D6515"/>
      <c r="E6515"/>
      <c r="F6515"/>
    </row>
    <row r="6516" spans="3:6" x14ac:dyDescent="0.25">
      <c r="C6516"/>
      <c r="D6516"/>
      <c r="E6516"/>
      <c r="F6516"/>
    </row>
    <row r="6517" spans="3:6" x14ac:dyDescent="0.25">
      <c r="C6517"/>
      <c r="D6517"/>
      <c r="E6517"/>
      <c r="F6517"/>
    </row>
    <row r="6518" spans="3:6" x14ac:dyDescent="0.25">
      <c r="C6518"/>
      <c r="D6518"/>
      <c r="E6518"/>
      <c r="F6518"/>
    </row>
    <row r="6519" spans="3:6" x14ac:dyDescent="0.25">
      <c r="C6519"/>
      <c r="D6519"/>
      <c r="E6519"/>
      <c r="F6519"/>
    </row>
    <row r="6520" spans="3:6" x14ac:dyDescent="0.25">
      <c r="C6520"/>
      <c r="D6520"/>
      <c r="E6520"/>
      <c r="F6520"/>
    </row>
    <row r="6521" spans="3:6" x14ac:dyDescent="0.25">
      <c r="C6521"/>
      <c r="D6521"/>
      <c r="E6521"/>
      <c r="F6521"/>
    </row>
    <row r="6522" spans="3:6" x14ac:dyDescent="0.25">
      <c r="C6522"/>
      <c r="D6522"/>
      <c r="E6522"/>
      <c r="F6522"/>
    </row>
    <row r="6523" spans="3:6" x14ac:dyDescent="0.25">
      <c r="C6523"/>
      <c r="D6523"/>
      <c r="E6523"/>
      <c r="F6523"/>
    </row>
    <row r="6524" spans="3:6" x14ac:dyDescent="0.25">
      <c r="C6524"/>
      <c r="D6524"/>
      <c r="E6524"/>
      <c r="F6524"/>
    </row>
    <row r="6525" spans="3:6" x14ac:dyDescent="0.25">
      <c r="C6525"/>
      <c r="D6525"/>
      <c r="E6525"/>
      <c r="F6525"/>
    </row>
    <row r="6526" spans="3:6" x14ac:dyDescent="0.25">
      <c r="C6526"/>
      <c r="D6526"/>
      <c r="E6526"/>
      <c r="F6526"/>
    </row>
    <row r="6527" spans="3:6" x14ac:dyDescent="0.25">
      <c r="C6527"/>
      <c r="D6527"/>
      <c r="E6527"/>
      <c r="F6527"/>
    </row>
    <row r="6528" spans="3:6" x14ac:dyDescent="0.25">
      <c r="C6528"/>
      <c r="D6528"/>
      <c r="E6528"/>
      <c r="F6528"/>
    </row>
    <row r="6529" spans="3:6" x14ac:dyDescent="0.25">
      <c r="C6529"/>
      <c r="D6529"/>
      <c r="E6529"/>
      <c r="F6529"/>
    </row>
    <row r="6530" spans="3:6" x14ac:dyDescent="0.25">
      <c r="C6530"/>
      <c r="D6530"/>
      <c r="E6530"/>
      <c r="F6530"/>
    </row>
    <row r="6531" spans="3:6" x14ac:dyDescent="0.25">
      <c r="C6531"/>
      <c r="D6531"/>
      <c r="E6531"/>
      <c r="F6531"/>
    </row>
    <row r="6532" spans="3:6" x14ac:dyDescent="0.25">
      <c r="C6532"/>
      <c r="D6532"/>
      <c r="E6532"/>
      <c r="F6532"/>
    </row>
    <row r="6533" spans="3:6" x14ac:dyDescent="0.25">
      <c r="C6533"/>
      <c r="D6533"/>
      <c r="E6533"/>
      <c r="F6533"/>
    </row>
    <row r="6534" spans="3:6" x14ac:dyDescent="0.25">
      <c r="C6534"/>
      <c r="D6534"/>
      <c r="E6534"/>
      <c r="F6534"/>
    </row>
    <row r="6535" spans="3:6" x14ac:dyDescent="0.25">
      <c r="C6535"/>
      <c r="D6535"/>
      <c r="E6535"/>
      <c r="F6535"/>
    </row>
    <row r="6536" spans="3:6" x14ac:dyDescent="0.25">
      <c r="C6536"/>
      <c r="D6536"/>
      <c r="E6536"/>
      <c r="F6536"/>
    </row>
    <row r="6537" spans="3:6" x14ac:dyDescent="0.25">
      <c r="C6537"/>
      <c r="D6537"/>
      <c r="E6537"/>
      <c r="F6537"/>
    </row>
    <row r="6538" spans="3:6" x14ac:dyDescent="0.25">
      <c r="C6538"/>
      <c r="D6538"/>
      <c r="E6538"/>
      <c r="F6538"/>
    </row>
    <row r="6539" spans="3:6" x14ac:dyDescent="0.25">
      <c r="C6539"/>
      <c r="D6539"/>
      <c r="E6539"/>
      <c r="F6539"/>
    </row>
    <row r="6540" spans="3:6" x14ac:dyDescent="0.25">
      <c r="C6540"/>
      <c r="D6540"/>
      <c r="E6540"/>
      <c r="F6540"/>
    </row>
    <row r="6541" spans="3:6" x14ac:dyDescent="0.25">
      <c r="C6541"/>
      <c r="D6541"/>
      <c r="E6541"/>
      <c r="F6541"/>
    </row>
    <row r="6542" spans="3:6" x14ac:dyDescent="0.25">
      <c r="C6542"/>
      <c r="D6542"/>
      <c r="E6542"/>
      <c r="F6542"/>
    </row>
    <row r="6543" spans="3:6" x14ac:dyDescent="0.25">
      <c r="C6543"/>
      <c r="D6543"/>
      <c r="E6543"/>
      <c r="F6543"/>
    </row>
    <row r="6544" spans="3:6" x14ac:dyDescent="0.25">
      <c r="C6544"/>
      <c r="D6544"/>
      <c r="E6544"/>
      <c r="F6544"/>
    </row>
    <row r="6545" spans="3:6" x14ac:dyDescent="0.25">
      <c r="C6545"/>
      <c r="D6545"/>
      <c r="E6545"/>
      <c r="F6545"/>
    </row>
    <row r="6546" spans="3:6" x14ac:dyDescent="0.25">
      <c r="C6546"/>
      <c r="D6546"/>
      <c r="E6546"/>
      <c r="F6546"/>
    </row>
    <row r="6547" spans="3:6" x14ac:dyDescent="0.25">
      <c r="C6547"/>
      <c r="D6547"/>
      <c r="E6547"/>
      <c r="F6547"/>
    </row>
    <row r="6548" spans="3:6" x14ac:dyDescent="0.25">
      <c r="C6548"/>
      <c r="D6548"/>
      <c r="E6548"/>
      <c r="F6548"/>
    </row>
    <row r="6549" spans="3:6" x14ac:dyDescent="0.25">
      <c r="C6549"/>
      <c r="D6549"/>
      <c r="E6549"/>
      <c r="F6549"/>
    </row>
    <row r="6550" spans="3:6" x14ac:dyDescent="0.25">
      <c r="C6550"/>
      <c r="D6550"/>
      <c r="E6550"/>
      <c r="F6550"/>
    </row>
    <row r="6551" spans="3:6" x14ac:dyDescent="0.25">
      <c r="C6551"/>
      <c r="D6551"/>
      <c r="E6551"/>
      <c r="F6551"/>
    </row>
    <row r="6552" spans="3:6" x14ac:dyDescent="0.25">
      <c r="C6552"/>
      <c r="D6552"/>
      <c r="E6552"/>
      <c r="F6552"/>
    </row>
    <row r="6553" spans="3:6" x14ac:dyDescent="0.25">
      <c r="C6553"/>
      <c r="D6553"/>
      <c r="E6553"/>
      <c r="F6553"/>
    </row>
    <row r="6554" spans="3:6" x14ac:dyDescent="0.25">
      <c r="C6554"/>
      <c r="D6554"/>
      <c r="E6554"/>
      <c r="F6554"/>
    </row>
    <row r="6555" spans="3:6" x14ac:dyDescent="0.25">
      <c r="C6555"/>
      <c r="D6555"/>
      <c r="E6555"/>
      <c r="F6555"/>
    </row>
    <row r="6556" spans="3:6" x14ac:dyDescent="0.25">
      <c r="C6556"/>
      <c r="D6556"/>
      <c r="E6556"/>
      <c r="F6556"/>
    </row>
    <row r="6557" spans="3:6" x14ac:dyDescent="0.25">
      <c r="C6557"/>
      <c r="D6557"/>
      <c r="E6557"/>
      <c r="F6557"/>
    </row>
    <row r="6558" spans="3:6" x14ac:dyDescent="0.25">
      <c r="C6558"/>
      <c r="D6558"/>
      <c r="E6558"/>
      <c r="F6558"/>
    </row>
    <row r="6559" spans="3:6" x14ac:dyDescent="0.25">
      <c r="C6559"/>
      <c r="D6559"/>
      <c r="E6559"/>
      <c r="F6559"/>
    </row>
    <row r="6560" spans="3:6" x14ac:dyDescent="0.25">
      <c r="C6560"/>
      <c r="D6560"/>
      <c r="E6560"/>
      <c r="F6560"/>
    </row>
    <row r="6561" spans="3:6" x14ac:dyDescent="0.25">
      <c r="C6561"/>
      <c r="D6561"/>
      <c r="E6561"/>
      <c r="F6561"/>
    </row>
    <row r="6562" spans="3:6" x14ac:dyDescent="0.25">
      <c r="C6562"/>
      <c r="D6562"/>
      <c r="E6562"/>
      <c r="F6562"/>
    </row>
    <row r="6563" spans="3:6" x14ac:dyDescent="0.25">
      <c r="C6563"/>
      <c r="D6563"/>
      <c r="E6563"/>
      <c r="F6563"/>
    </row>
    <row r="6564" spans="3:6" x14ac:dyDescent="0.25">
      <c r="C6564"/>
      <c r="D6564"/>
      <c r="E6564"/>
      <c r="F6564"/>
    </row>
    <row r="6565" spans="3:6" x14ac:dyDescent="0.25">
      <c r="C6565"/>
      <c r="D6565"/>
      <c r="E6565"/>
      <c r="F6565"/>
    </row>
    <row r="6566" spans="3:6" x14ac:dyDescent="0.25">
      <c r="C6566"/>
      <c r="D6566"/>
      <c r="E6566"/>
      <c r="F6566"/>
    </row>
    <row r="6567" spans="3:6" x14ac:dyDescent="0.25">
      <c r="C6567"/>
      <c r="D6567"/>
      <c r="E6567"/>
      <c r="F6567"/>
    </row>
    <row r="6568" spans="3:6" x14ac:dyDescent="0.25">
      <c r="C6568"/>
      <c r="D6568"/>
      <c r="E6568"/>
      <c r="F6568"/>
    </row>
    <row r="6569" spans="3:6" x14ac:dyDescent="0.25">
      <c r="C6569"/>
      <c r="D6569"/>
      <c r="E6569"/>
      <c r="F6569"/>
    </row>
    <row r="6570" spans="3:6" x14ac:dyDescent="0.25">
      <c r="C6570"/>
      <c r="D6570"/>
      <c r="E6570"/>
      <c r="F6570"/>
    </row>
    <row r="6571" spans="3:6" x14ac:dyDescent="0.25">
      <c r="C6571"/>
      <c r="D6571"/>
      <c r="E6571"/>
      <c r="F6571"/>
    </row>
    <row r="6572" spans="3:6" x14ac:dyDescent="0.25">
      <c r="C6572"/>
      <c r="D6572"/>
      <c r="E6572"/>
      <c r="F6572"/>
    </row>
    <row r="6573" spans="3:6" x14ac:dyDescent="0.25">
      <c r="C6573"/>
      <c r="D6573"/>
      <c r="E6573"/>
      <c r="F6573"/>
    </row>
    <row r="6574" spans="3:6" x14ac:dyDescent="0.25">
      <c r="C6574"/>
      <c r="D6574"/>
      <c r="E6574"/>
      <c r="F6574"/>
    </row>
    <row r="6575" spans="3:6" x14ac:dyDescent="0.25">
      <c r="C6575"/>
      <c r="D6575"/>
      <c r="E6575"/>
      <c r="F6575"/>
    </row>
    <row r="6576" spans="3:6" x14ac:dyDescent="0.25">
      <c r="C6576"/>
      <c r="D6576"/>
      <c r="E6576"/>
      <c r="F6576"/>
    </row>
    <row r="6577" spans="3:6" x14ac:dyDescent="0.25">
      <c r="C6577"/>
      <c r="D6577"/>
      <c r="E6577"/>
      <c r="F6577"/>
    </row>
    <row r="6578" spans="3:6" x14ac:dyDescent="0.25">
      <c r="C6578"/>
      <c r="D6578"/>
      <c r="E6578"/>
      <c r="F6578"/>
    </row>
    <row r="6579" spans="3:6" x14ac:dyDescent="0.25">
      <c r="C6579"/>
      <c r="D6579"/>
      <c r="E6579"/>
      <c r="F6579"/>
    </row>
    <row r="6580" spans="3:6" x14ac:dyDescent="0.25">
      <c r="C6580"/>
      <c r="D6580"/>
      <c r="E6580"/>
      <c r="F6580"/>
    </row>
    <row r="6581" spans="3:6" x14ac:dyDescent="0.25">
      <c r="C6581"/>
      <c r="D6581"/>
      <c r="E6581"/>
      <c r="F6581"/>
    </row>
    <row r="6582" spans="3:6" x14ac:dyDescent="0.25">
      <c r="C6582"/>
      <c r="D6582"/>
      <c r="E6582"/>
      <c r="F6582"/>
    </row>
    <row r="6583" spans="3:6" x14ac:dyDescent="0.25">
      <c r="C6583"/>
      <c r="D6583"/>
      <c r="E6583"/>
      <c r="F6583"/>
    </row>
    <row r="6584" spans="3:6" x14ac:dyDescent="0.25">
      <c r="C6584"/>
      <c r="D6584"/>
      <c r="E6584"/>
      <c r="F6584"/>
    </row>
    <row r="6585" spans="3:6" x14ac:dyDescent="0.25">
      <c r="C6585"/>
      <c r="D6585"/>
      <c r="E6585"/>
      <c r="F6585"/>
    </row>
    <row r="6586" spans="3:6" x14ac:dyDescent="0.25">
      <c r="C6586"/>
      <c r="D6586"/>
      <c r="E6586"/>
      <c r="F6586"/>
    </row>
    <row r="6587" spans="3:6" x14ac:dyDescent="0.25">
      <c r="C6587"/>
      <c r="D6587"/>
      <c r="E6587"/>
      <c r="F6587"/>
    </row>
    <row r="6588" spans="3:6" x14ac:dyDescent="0.25">
      <c r="C6588"/>
      <c r="D6588"/>
      <c r="E6588"/>
      <c r="F6588"/>
    </row>
    <row r="6589" spans="3:6" x14ac:dyDescent="0.25">
      <c r="C6589"/>
      <c r="D6589"/>
      <c r="E6589"/>
      <c r="F6589"/>
    </row>
    <row r="6590" spans="3:6" x14ac:dyDescent="0.25">
      <c r="C6590"/>
      <c r="D6590"/>
      <c r="E6590"/>
      <c r="F6590"/>
    </row>
    <row r="6591" spans="3:6" x14ac:dyDescent="0.25">
      <c r="C6591"/>
      <c r="D6591"/>
      <c r="E6591"/>
      <c r="F6591"/>
    </row>
    <row r="6592" spans="3:6" x14ac:dyDescent="0.25">
      <c r="C6592"/>
      <c r="D6592"/>
      <c r="E6592"/>
      <c r="F6592"/>
    </row>
    <row r="6593" spans="3:6" x14ac:dyDescent="0.25">
      <c r="C6593"/>
      <c r="D6593"/>
      <c r="E6593"/>
      <c r="F6593"/>
    </row>
    <row r="6594" spans="3:6" x14ac:dyDescent="0.25">
      <c r="C6594"/>
      <c r="D6594"/>
      <c r="E6594"/>
      <c r="F6594"/>
    </row>
    <row r="6595" spans="3:6" x14ac:dyDescent="0.25">
      <c r="C6595"/>
      <c r="D6595"/>
      <c r="E6595"/>
      <c r="F6595"/>
    </row>
    <row r="6596" spans="3:6" x14ac:dyDescent="0.25">
      <c r="C6596"/>
      <c r="D6596"/>
      <c r="E6596"/>
      <c r="F6596"/>
    </row>
    <row r="6597" spans="3:6" x14ac:dyDescent="0.25">
      <c r="C6597"/>
      <c r="D6597"/>
      <c r="E6597"/>
      <c r="F6597"/>
    </row>
    <row r="6598" spans="3:6" x14ac:dyDescent="0.25">
      <c r="C6598"/>
      <c r="D6598"/>
      <c r="E6598"/>
      <c r="F6598"/>
    </row>
    <row r="6599" spans="3:6" x14ac:dyDescent="0.25">
      <c r="C6599"/>
      <c r="D6599"/>
      <c r="E6599"/>
      <c r="F6599"/>
    </row>
    <row r="6600" spans="3:6" x14ac:dyDescent="0.25">
      <c r="C6600"/>
      <c r="D6600"/>
      <c r="E6600"/>
      <c r="F6600"/>
    </row>
    <row r="6601" spans="3:6" x14ac:dyDescent="0.25">
      <c r="C6601"/>
      <c r="D6601"/>
      <c r="E6601"/>
      <c r="F6601"/>
    </row>
    <row r="6602" spans="3:6" x14ac:dyDescent="0.25">
      <c r="C6602"/>
      <c r="D6602"/>
      <c r="E6602"/>
      <c r="F6602"/>
    </row>
    <row r="6603" spans="3:6" x14ac:dyDescent="0.25">
      <c r="C6603"/>
      <c r="D6603"/>
      <c r="E6603"/>
      <c r="F6603"/>
    </row>
    <row r="6604" spans="3:6" x14ac:dyDescent="0.25">
      <c r="C6604"/>
      <c r="D6604"/>
      <c r="E6604"/>
      <c r="F6604"/>
    </row>
    <row r="6605" spans="3:6" x14ac:dyDescent="0.25">
      <c r="C6605"/>
      <c r="D6605"/>
      <c r="E6605"/>
      <c r="F6605"/>
    </row>
    <row r="6606" spans="3:6" x14ac:dyDescent="0.25">
      <c r="C6606"/>
      <c r="D6606"/>
      <c r="E6606"/>
      <c r="F6606"/>
    </row>
    <row r="6607" spans="3:6" x14ac:dyDescent="0.25">
      <c r="C6607"/>
      <c r="D6607"/>
      <c r="E6607"/>
      <c r="F6607"/>
    </row>
    <row r="6608" spans="3:6" x14ac:dyDescent="0.25">
      <c r="C6608"/>
      <c r="D6608"/>
      <c r="E6608"/>
      <c r="F6608"/>
    </row>
    <row r="6609" spans="3:6" x14ac:dyDescent="0.25">
      <c r="C6609"/>
      <c r="D6609"/>
      <c r="E6609"/>
      <c r="F6609"/>
    </row>
    <row r="6610" spans="3:6" x14ac:dyDescent="0.25">
      <c r="C6610"/>
      <c r="D6610"/>
      <c r="E6610"/>
      <c r="F6610"/>
    </row>
    <row r="6611" spans="3:6" x14ac:dyDescent="0.25">
      <c r="C6611"/>
      <c r="D6611"/>
      <c r="E6611"/>
      <c r="F6611"/>
    </row>
    <row r="6612" spans="3:6" x14ac:dyDescent="0.25">
      <c r="C6612"/>
      <c r="D6612"/>
      <c r="E6612"/>
      <c r="F6612"/>
    </row>
    <row r="6613" spans="3:6" x14ac:dyDescent="0.25">
      <c r="C6613"/>
      <c r="D6613"/>
      <c r="E6613"/>
      <c r="F6613"/>
    </row>
    <row r="6614" spans="3:6" x14ac:dyDescent="0.25">
      <c r="C6614"/>
      <c r="D6614"/>
      <c r="E6614"/>
      <c r="F6614"/>
    </row>
    <row r="6615" spans="3:6" x14ac:dyDescent="0.25">
      <c r="C6615"/>
      <c r="D6615"/>
      <c r="E6615"/>
      <c r="F6615"/>
    </row>
    <row r="6616" spans="3:6" x14ac:dyDescent="0.25">
      <c r="C6616"/>
      <c r="D6616"/>
      <c r="E6616"/>
      <c r="F6616"/>
    </row>
    <row r="6617" spans="3:6" x14ac:dyDescent="0.25">
      <c r="C6617"/>
      <c r="D6617"/>
      <c r="E6617"/>
      <c r="F6617"/>
    </row>
    <row r="6618" spans="3:6" x14ac:dyDescent="0.25">
      <c r="C6618"/>
      <c r="D6618"/>
      <c r="E6618"/>
      <c r="F6618"/>
    </row>
    <row r="6619" spans="3:6" x14ac:dyDescent="0.25">
      <c r="C6619"/>
      <c r="D6619"/>
      <c r="E6619"/>
      <c r="F6619"/>
    </row>
    <row r="6620" spans="3:6" x14ac:dyDescent="0.25">
      <c r="C6620"/>
      <c r="D6620"/>
      <c r="E6620"/>
      <c r="F6620"/>
    </row>
    <row r="6621" spans="3:6" x14ac:dyDescent="0.25">
      <c r="C6621"/>
      <c r="D6621"/>
      <c r="E6621"/>
      <c r="F6621"/>
    </row>
    <row r="6622" spans="3:6" x14ac:dyDescent="0.25">
      <c r="C6622"/>
      <c r="D6622"/>
      <c r="E6622"/>
      <c r="F6622"/>
    </row>
    <row r="6623" spans="3:6" x14ac:dyDescent="0.25">
      <c r="C6623"/>
      <c r="D6623"/>
      <c r="E6623"/>
      <c r="F6623"/>
    </row>
    <row r="6624" spans="3:6" x14ac:dyDescent="0.25">
      <c r="C6624"/>
      <c r="D6624"/>
      <c r="E6624"/>
      <c r="F6624"/>
    </row>
    <row r="6625" spans="3:6" x14ac:dyDescent="0.25">
      <c r="C6625"/>
      <c r="D6625"/>
      <c r="E6625"/>
      <c r="F6625"/>
    </row>
    <row r="6626" spans="3:6" x14ac:dyDescent="0.25">
      <c r="C6626"/>
      <c r="D6626"/>
      <c r="E6626"/>
      <c r="F6626"/>
    </row>
    <row r="6627" spans="3:6" x14ac:dyDescent="0.25">
      <c r="C6627"/>
      <c r="D6627"/>
      <c r="E6627"/>
      <c r="F6627"/>
    </row>
    <row r="6628" spans="3:6" x14ac:dyDescent="0.25">
      <c r="C6628"/>
      <c r="D6628"/>
      <c r="E6628"/>
      <c r="F6628"/>
    </row>
    <row r="6629" spans="3:6" x14ac:dyDescent="0.25">
      <c r="C6629"/>
      <c r="D6629"/>
      <c r="E6629"/>
      <c r="F6629"/>
    </row>
    <row r="6630" spans="3:6" x14ac:dyDescent="0.25">
      <c r="C6630"/>
      <c r="D6630"/>
      <c r="E6630"/>
      <c r="F6630"/>
    </row>
    <row r="6631" spans="3:6" x14ac:dyDescent="0.25">
      <c r="C6631"/>
      <c r="D6631"/>
      <c r="E6631"/>
      <c r="F6631"/>
    </row>
    <row r="6632" spans="3:6" x14ac:dyDescent="0.25">
      <c r="C6632"/>
      <c r="D6632"/>
      <c r="E6632"/>
      <c r="F6632"/>
    </row>
    <row r="6633" spans="3:6" x14ac:dyDescent="0.25">
      <c r="C6633"/>
      <c r="D6633"/>
      <c r="E6633"/>
      <c r="F6633"/>
    </row>
    <row r="6634" spans="3:6" x14ac:dyDescent="0.25">
      <c r="C6634"/>
      <c r="D6634"/>
      <c r="E6634"/>
      <c r="F6634"/>
    </row>
    <row r="6635" spans="3:6" x14ac:dyDescent="0.25">
      <c r="C6635"/>
      <c r="D6635"/>
      <c r="E6635"/>
      <c r="F6635"/>
    </row>
    <row r="6636" spans="3:6" x14ac:dyDescent="0.25">
      <c r="C6636"/>
      <c r="D6636"/>
      <c r="E6636"/>
      <c r="F6636"/>
    </row>
    <row r="6637" spans="3:6" x14ac:dyDescent="0.25">
      <c r="C6637"/>
      <c r="D6637"/>
      <c r="E6637"/>
      <c r="F6637"/>
    </row>
    <row r="6638" spans="3:6" x14ac:dyDescent="0.25">
      <c r="C6638"/>
      <c r="D6638"/>
      <c r="E6638"/>
      <c r="F6638"/>
    </row>
    <row r="6639" spans="3:6" x14ac:dyDescent="0.25">
      <c r="C6639"/>
      <c r="D6639"/>
      <c r="E6639"/>
      <c r="F6639"/>
    </row>
    <row r="6640" spans="3:6" x14ac:dyDescent="0.25">
      <c r="C6640"/>
      <c r="D6640"/>
      <c r="E6640"/>
      <c r="F6640"/>
    </row>
    <row r="6641" spans="3:6" x14ac:dyDescent="0.25">
      <c r="C6641"/>
      <c r="D6641"/>
      <c r="E6641"/>
      <c r="F6641"/>
    </row>
    <row r="6642" spans="3:6" x14ac:dyDescent="0.25">
      <c r="C6642"/>
      <c r="D6642"/>
      <c r="E6642"/>
      <c r="F6642"/>
    </row>
    <row r="6643" spans="3:6" x14ac:dyDescent="0.25">
      <c r="C6643"/>
      <c r="D6643"/>
      <c r="E6643"/>
      <c r="F6643"/>
    </row>
    <row r="6644" spans="3:6" x14ac:dyDescent="0.25">
      <c r="C6644"/>
      <c r="D6644"/>
      <c r="E6644"/>
      <c r="F6644"/>
    </row>
    <row r="6645" spans="3:6" x14ac:dyDescent="0.25">
      <c r="C6645"/>
      <c r="D6645"/>
      <c r="E6645"/>
      <c r="F6645"/>
    </row>
    <row r="6646" spans="3:6" x14ac:dyDescent="0.25">
      <c r="C6646"/>
      <c r="D6646"/>
      <c r="E6646"/>
      <c r="F6646"/>
    </row>
    <row r="6647" spans="3:6" x14ac:dyDescent="0.25">
      <c r="C6647"/>
      <c r="D6647"/>
      <c r="E6647"/>
      <c r="F6647"/>
    </row>
    <row r="6648" spans="3:6" x14ac:dyDescent="0.25">
      <c r="C6648"/>
      <c r="D6648"/>
      <c r="E6648"/>
      <c r="F6648"/>
    </row>
    <row r="6649" spans="3:6" x14ac:dyDescent="0.25">
      <c r="C6649"/>
      <c r="D6649"/>
      <c r="E6649"/>
      <c r="F6649"/>
    </row>
    <row r="6650" spans="3:6" x14ac:dyDescent="0.25">
      <c r="C6650"/>
      <c r="D6650"/>
      <c r="E6650"/>
      <c r="F6650"/>
    </row>
    <row r="6651" spans="3:6" x14ac:dyDescent="0.25">
      <c r="C6651"/>
      <c r="D6651"/>
      <c r="E6651"/>
      <c r="F6651"/>
    </row>
    <row r="6652" spans="3:6" x14ac:dyDescent="0.25">
      <c r="C6652"/>
      <c r="D6652"/>
      <c r="E6652"/>
      <c r="F6652"/>
    </row>
    <row r="6653" spans="3:6" x14ac:dyDescent="0.25">
      <c r="C6653"/>
      <c r="D6653"/>
      <c r="E6653"/>
      <c r="F6653"/>
    </row>
    <row r="6654" spans="3:6" x14ac:dyDescent="0.25">
      <c r="C6654"/>
      <c r="D6654"/>
      <c r="E6654"/>
      <c r="F6654"/>
    </row>
    <row r="6655" spans="3:6" x14ac:dyDescent="0.25">
      <c r="C6655"/>
      <c r="D6655"/>
      <c r="E6655"/>
      <c r="F6655"/>
    </row>
    <row r="6656" spans="3:6" x14ac:dyDescent="0.25">
      <c r="C6656"/>
      <c r="D6656"/>
      <c r="E6656"/>
      <c r="F6656"/>
    </row>
    <row r="6657" spans="3:6" x14ac:dyDescent="0.25">
      <c r="C6657"/>
      <c r="D6657"/>
      <c r="E6657"/>
      <c r="F6657"/>
    </row>
    <row r="6658" spans="3:6" x14ac:dyDescent="0.25">
      <c r="C6658"/>
      <c r="D6658"/>
      <c r="E6658"/>
      <c r="F6658"/>
    </row>
    <row r="6659" spans="3:6" x14ac:dyDescent="0.25">
      <c r="C6659"/>
      <c r="D6659"/>
      <c r="E6659"/>
      <c r="F6659"/>
    </row>
    <row r="6660" spans="3:6" x14ac:dyDescent="0.25">
      <c r="C6660"/>
      <c r="D6660"/>
      <c r="E6660"/>
      <c r="F6660"/>
    </row>
    <row r="6661" spans="3:6" x14ac:dyDescent="0.25">
      <c r="C6661"/>
      <c r="D6661"/>
      <c r="E6661"/>
      <c r="F6661"/>
    </row>
    <row r="6662" spans="3:6" x14ac:dyDescent="0.25">
      <c r="C6662"/>
      <c r="D6662"/>
      <c r="E6662"/>
      <c r="F6662"/>
    </row>
    <row r="6663" spans="3:6" x14ac:dyDescent="0.25">
      <c r="C6663"/>
      <c r="D6663"/>
      <c r="E6663"/>
      <c r="F6663"/>
    </row>
    <row r="6664" spans="3:6" x14ac:dyDescent="0.25">
      <c r="C6664"/>
      <c r="D6664"/>
      <c r="E6664"/>
      <c r="F6664"/>
    </row>
    <row r="6665" spans="3:6" x14ac:dyDescent="0.25">
      <c r="C6665"/>
      <c r="D6665"/>
      <c r="E6665"/>
      <c r="F6665"/>
    </row>
    <row r="6666" spans="3:6" x14ac:dyDescent="0.25">
      <c r="C6666"/>
      <c r="D6666"/>
      <c r="E6666"/>
      <c r="F6666"/>
    </row>
    <row r="6667" spans="3:6" x14ac:dyDescent="0.25">
      <c r="C6667"/>
      <c r="D6667"/>
      <c r="E6667"/>
      <c r="F6667"/>
    </row>
    <row r="6668" spans="3:6" x14ac:dyDescent="0.25">
      <c r="C6668"/>
      <c r="D6668"/>
      <c r="E6668"/>
      <c r="F6668"/>
    </row>
    <row r="6669" spans="3:6" x14ac:dyDescent="0.25">
      <c r="C6669"/>
      <c r="D6669"/>
      <c r="E6669"/>
      <c r="F6669"/>
    </row>
    <row r="6670" spans="3:6" x14ac:dyDescent="0.25">
      <c r="C6670"/>
      <c r="D6670"/>
      <c r="E6670"/>
      <c r="F6670"/>
    </row>
    <row r="6671" spans="3:6" x14ac:dyDescent="0.25">
      <c r="C6671"/>
      <c r="D6671"/>
      <c r="E6671"/>
      <c r="F6671"/>
    </row>
    <row r="6672" spans="3:6" x14ac:dyDescent="0.25">
      <c r="C6672"/>
      <c r="D6672"/>
      <c r="E6672"/>
      <c r="F6672"/>
    </row>
    <row r="6673" spans="3:6" x14ac:dyDescent="0.25">
      <c r="C6673"/>
      <c r="D6673"/>
      <c r="E6673"/>
      <c r="F6673"/>
    </row>
    <row r="6674" spans="3:6" x14ac:dyDescent="0.25">
      <c r="C6674"/>
      <c r="D6674"/>
      <c r="E6674"/>
      <c r="F6674"/>
    </row>
    <row r="6675" spans="3:6" x14ac:dyDescent="0.25">
      <c r="C6675"/>
      <c r="D6675"/>
      <c r="E6675"/>
      <c r="F6675"/>
    </row>
    <row r="6676" spans="3:6" x14ac:dyDescent="0.25">
      <c r="C6676"/>
      <c r="D6676"/>
      <c r="E6676"/>
      <c r="F6676"/>
    </row>
    <row r="6677" spans="3:6" x14ac:dyDescent="0.25">
      <c r="C6677"/>
      <c r="D6677"/>
      <c r="E6677"/>
      <c r="F6677"/>
    </row>
    <row r="6678" spans="3:6" x14ac:dyDescent="0.25">
      <c r="C6678"/>
      <c r="D6678"/>
      <c r="E6678"/>
      <c r="F6678"/>
    </row>
    <row r="6679" spans="3:6" x14ac:dyDescent="0.25">
      <c r="C6679"/>
      <c r="D6679"/>
      <c r="E6679"/>
      <c r="F6679"/>
    </row>
    <row r="6680" spans="3:6" x14ac:dyDescent="0.25">
      <c r="C6680"/>
      <c r="D6680"/>
      <c r="E6680"/>
      <c r="F6680"/>
    </row>
    <row r="6681" spans="3:6" x14ac:dyDescent="0.25">
      <c r="C6681"/>
      <c r="D6681"/>
      <c r="E6681"/>
      <c r="F6681"/>
    </row>
    <row r="6682" spans="3:6" x14ac:dyDescent="0.25">
      <c r="C6682"/>
      <c r="D6682"/>
      <c r="E6682"/>
      <c r="F6682"/>
    </row>
    <row r="6683" spans="3:6" x14ac:dyDescent="0.25">
      <c r="C6683"/>
      <c r="D6683"/>
      <c r="E6683"/>
      <c r="F6683"/>
    </row>
    <row r="6684" spans="3:6" x14ac:dyDescent="0.25">
      <c r="C6684"/>
      <c r="D6684"/>
      <c r="E6684"/>
      <c r="F6684"/>
    </row>
    <row r="6685" spans="3:6" x14ac:dyDescent="0.25">
      <c r="C6685"/>
      <c r="D6685"/>
      <c r="E6685"/>
      <c r="F6685"/>
    </row>
    <row r="6686" spans="3:6" x14ac:dyDescent="0.25">
      <c r="C6686"/>
      <c r="D6686"/>
      <c r="E6686"/>
      <c r="F6686"/>
    </row>
    <row r="6687" spans="3:6" x14ac:dyDescent="0.25">
      <c r="C6687"/>
      <c r="D6687"/>
      <c r="E6687"/>
      <c r="F6687"/>
    </row>
    <row r="6688" spans="3:6" x14ac:dyDescent="0.25">
      <c r="C6688"/>
      <c r="D6688"/>
      <c r="E6688"/>
      <c r="F6688"/>
    </row>
    <row r="6689" spans="3:6" x14ac:dyDescent="0.25">
      <c r="C6689"/>
      <c r="D6689"/>
      <c r="E6689"/>
      <c r="F6689"/>
    </row>
    <row r="6690" spans="3:6" x14ac:dyDescent="0.25">
      <c r="C6690"/>
      <c r="D6690"/>
      <c r="E6690"/>
      <c r="F6690"/>
    </row>
    <row r="6691" spans="3:6" x14ac:dyDescent="0.25">
      <c r="C6691"/>
      <c r="D6691"/>
      <c r="E6691"/>
      <c r="F6691"/>
    </row>
    <row r="6692" spans="3:6" x14ac:dyDescent="0.25">
      <c r="C6692"/>
      <c r="D6692"/>
      <c r="E6692"/>
      <c r="F6692"/>
    </row>
    <row r="6693" spans="3:6" x14ac:dyDescent="0.25">
      <c r="C6693"/>
      <c r="D6693"/>
      <c r="E6693"/>
      <c r="F6693"/>
    </row>
    <row r="6694" spans="3:6" x14ac:dyDescent="0.25">
      <c r="C6694"/>
      <c r="D6694"/>
      <c r="E6694"/>
      <c r="F6694"/>
    </row>
    <row r="6695" spans="3:6" x14ac:dyDescent="0.25">
      <c r="C6695"/>
      <c r="D6695"/>
      <c r="E6695"/>
      <c r="F6695"/>
    </row>
    <row r="6696" spans="3:6" x14ac:dyDescent="0.25">
      <c r="C6696"/>
      <c r="D6696"/>
      <c r="E6696"/>
      <c r="F6696"/>
    </row>
    <row r="6697" spans="3:6" x14ac:dyDescent="0.25">
      <c r="C6697"/>
      <c r="D6697"/>
      <c r="E6697"/>
      <c r="F6697"/>
    </row>
    <row r="6698" spans="3:6" x14ac:dyDescent="0.25">
      <c r="C6698"/>
      <c r="D6698"/>
      <c r="E6698"/>
      <c r="F6698"/>
    </row>
    <row r="6699" spans="3:6" x14ac:dyDescent="0.25">
      <c r="C6699"/>
      <c r="D6699"/>
      <c r="E6699"/>
      <c r="F6699"/>
    </row>
    <row r="6700" spans="3:6" x14ac:dyDescent="0.25">
      <c r="C6700"/>
      <c r="D6700"/>
      <c r="E6700"/>
      <c r="F6700"/>
    </row>
    <row r="6701" spans="3:6" x14ac:dyDescent="0.25">
      <c r="C6701"/>
      <c r="D6701"/>
      <c r="E6701"/>
      <c r="F6701"/>
    </row>
    <row r="6702" spans="3:6" x14ac:dyDescent="0.25">
      <c r="C6702"/>
      <c r="D6702"/>
      <c r="E6702"/>
      <c r="F6702"/>
    </row>
    <row r="6703" spans="3:6" x14ac:dyDescent="0.25">
      <c r="C6703"/>
      <c r="D6703"/>
      <c r="E6703"/>
      <c r="F6703"/>
    </row>
    <row r="6704" spans="3:6" x14ac:dyDescent="0.25">
      <c r="C6704"/>
      <c r="D6704"/>
      <c r="E6704"/>
      <c r="F6704"/>
    </row>
    <row r="6705" spans="3:6" x14ac:dyDescent="0.25">
      <c r="C6705"/>
      <c r="D6705"/>
      <c r="E6705"/>
      <c r="F6705"/>
    </row>
    <row r="6706" spans="3:6" x14ac:dyDescent="0.25">
      <c r="C6706"/>
      <c r="D6706"/>
      <c r="E6706"/>
      <c r="F6706"/>
    </row>
    <row r="6707" spans="3:6" x14ac:dyDescent="0.25">
      <c r="C6707"/>
      <c r="D6707"/>
      <c r="E6707"/>
      <c r="F6707"/>
    </row>
    <row r="6708" spans="3:6" x14ac:dyDescent="0.25">
      <c r="C6708"/>
      <c r="D6708"/>
      <c r="E6708"/>
      <c r="F6708"/>
    </row>
    <row r="6709" spans="3:6" x14ac:dyDescent="0.25">
      <c r="C6709"/>
      <c r="D6709"/>
      <c r="E6709"/>
      <c r="F6709"/>
    </row>
    <row r="6710" spans="3:6" x14ac:dyDescent="0.25">
      <c r="C6710"/>
      <c r="D6710"/>
      <c r="E6710"/>
      <c r="F6710"/>
    </row>
    <row r="6711" spans="3:6" x14ac:dyDescent="0.25">
      <c r="C6711"/>
      <c r="D6711"/>
      <c r="E6711"/>
      <c r="F6711"/>
    </row>
    <row r="6712" spans="3:6" x14ac:dyDescent="0.25">
      <c r="C6712"/>
      <c r="D6712"/>
      <c r="E6712"/>
      <c r="F6712"/>
    </row>
    <row r="6713" spans="3:6" x14ac:dyDescent="0.25">
      <c r="C6713"/>
      <c r="D6713"/>
      <c r="E6713"/>
      <c r="F6713"/>
    </row>
    <row r="6714" spans="3:6" x14ac:dyDescent="0.25">
      <c r="C6714"/>
      <c r="D6714"/>
      <c r="E6714"/>
      <c r="F6714"/>
    </row>
    <row r="6715" spans="3:6" x14ac:dyDescent="0.25">
      <c r="C6715"/>
      <c r="D6715"/>
      <c r="E6715"/>
      <c r="F6715"/>
    </row>
    <row r="6716" spans="3:6" x14ac:dyDescent="0.25">
      <c r="C6716"/>
      <c r="D6716"/>
      <c r="E6716"/>
      <c r="F6716"/>
    </row>
    <row r="6717" spans="3:6" x14ac:dyDescent="0.25">
      <c r="C6717"/>
      <c r="D6717"/>
      <c r="E6717"/>
      <c r="F6717"/>
    </row>
    <row r="6718" spans="3:6" x14ac:dyDescent="0.25">
      <c r="C6718"/>
      <c r="D6718"/>
      <c r="E6718"/>
      <c r="F6718"/>
    </row>
    <row r="6719" spans="3:6" x14ac:dyDescent="0.25">
      <c r="C6719"/>
      <c r="D6719"/>
      <c r="E6719"/>
      <c r="F6719"/>
    </row>
    <row r="6720" spans="3:6" x14ac:dyDescent="0.25">
      <c r="C6720"/>
      <c r="D6720"/>
      <c r="E6720"/>
      <c r="F6720"/>
    </row>
    <row r="6721" spans="3:6" x14ac:dyDescent="0.25">
      <c r="C6721"/>
      <c r="D6721"/>
      <c r="E6721"/>
      <c r="F6721"/>
    </row>
    <row r="6722" spans="3:6" x14ac:dyDescent="0.25">
      <c r="C6722"/>
      <c r="D6722"/>
      <c r="E6722"/>
      <c r="F6722"/>
    </row>
    <row r="6723" spans="3:6" x14ac:dyDescent="0.25">
      <c r="C6723"/>
      <c r="D6723"/>
      <c r="E6723"/>
      <c r="F6723"/>
    </row>
    <row r="6724" spans="3:6" x14ac:dyDescent="0.25">
      <c r="C6724"/>
      <c r="D6724"/>
      <c r="E6724"/>
      <c r="F6724"/>
    </row>
    <row r="6725" spans="3:6" x14ac:dyDescent="0.25">
      <c r="C6725"/>
      <c r="D6725"/>
      <c r="E6725"/>
      <c r="F6725"/>
    </row>
    <row r="6726" spans="3:6" x14ac:dyDescent="0.25">
      <c r="C6726"/>
      <c r="D6726"/>
      <c r="E6726"/>
      <c r="F6726"/>
    </row>
    <row r="6727" spans="3:6" x14ac:dyDescent="0.25">
      <c r="C6727"/>
      <c r="D6727"/>
      <c r="E6727"/>
      <c r="F6727"/>
    </row>
    <row r="6728" spans="3:6" x14ac:dyDescent="0.25">
      <c r="C6728"/>
      <c r="D6728"/>
      <c r="E6728"/>
      <c r="F6728"/>
    </row>
    <row r="6729" spans="3:6" x14ac:dyDescent="0.25">
      <c r="C6729"/>
      <c r="D6729"/>
      <c r="E6729"/>
      <c r="F6729"/>
    </row>
    <row r="6730" spans="3:6" x14ac:dyDescent="0.25">
      <c r="C6730"/>
      <c r="D6730"/>
      <c r="E6730"/>
      <c r="F6730"/>
    </row>
    <row r="6731" spans="3:6" x14ac:dyDescent="0.25">
      <c r="C6731"/>
      <c r="D6731"/>
      <c r="E6731"/>
      <c r="F6731"/>
    </row>
    <row r="6732" spans="3:6" x14ac:dyDescent="0.25">
      <c r="C6732"/>
      <c r="D6732"/>
      <c r="E6732"/>
      <c r="F6732"/>
    </row>
    <row r="6733" spans="3:6" x14ac:dyDescent="0.25">
      <c r="C6733"/>
      <c r="D6733"/>
      <c r="E6733"/>
      <c r="F6733"/>
    </row>
    <row r="6734" spans="3:6" x14ac:dyDescent="0.25">
      <c r="C6734"/>
      <c r="D6734"/>
      <c r="E6734"/>
      <c r="F6734"/>
    </row>
    <row r="6735" spans="3:6" x14ac:dyDescent="0.25">
      <c r="C6735"/>
      <c r="D6735"/>
      <c r="E6735"/>
      <c r="F6735"/>
    </row>
    <row r="6736" spans="3:6" x14ac:dyDescent="0.25">
      <c r="C6736"/>
      <c r="D6736"/>
      <c r="E6736"/>
      <c r="F6736"/>
    </row>
    <row r="6737" spans="3:6" x14ac:dyDescent="0.25">
      <c r="C6737"/>
      <c r="D6737"/>
      <c r="E6737"/>
      <c r="F6737"/>
    </row>
    <row r="6738" spans="3:6" x14ac:dyDescent="0.25">
      <c r="C6738"/>
      <c r="D6738"/>
      <c r="E6738"/>
      <c r="F6738"/>
    </row>
    <row r="6739" spans="3:6" x14ac:dyDescent="0.25">
      <c r="C6739"/>
      <c r="D6739"/>
      <c r="E6739"/>
      <c r="F6739"/>
    </row>
    <row r="6740" spans="3:6" x14ac:dyDescent="0.25">
      <c r="C6740"/>
      <c r="D6740"/>
      <c r="E6740"/>
      <c r="F6740"/>
    </row>
    <row r="6741" spans="3:6" x14ac:dyDescent="0.25">
      <c r="C6741"/>
      <c r="D6741"/>
      <c r="E6741"/>
      <c r="F6741"/>
    </row>
    <row r="6742" spans="3:6" x14ac:dyDescent="0.25">
      <c r="C6742"/>
      <c r="D6742"/>
      <c r="E6742"/>
      <c r="F6742"/>
    </row>
    <row r="6743" spans="3:6" x14ac:dyDescent="0.25">
      <c r="C6743"/>
      <c r="D6743"/>
      <c r="E6743"/>
      <c r="F6743"/>
    </row>
    <row r="6744" spans="3:6" x14ac:dyDescent="0.25">
      <c r="C6744"/>
      <c r="D6744"/>
      <c r="E6744"/>
      <c r="F6744"/>
    </row>
    <row r="6745" spans="3:6" x14ac:dyDescent="0.25">
      <c r="C6745"/>
      <c r="D6745"/>
      <c r="E6745"/>
      <c r="F6745"/>
    </row>
    <row r="6746" spans="3:6" x14ac:dyDescent="0.25">
      <c r="C6746"/>
      <c r="D6746"/>
      <c r="E6746"/>
      <c r="F6746"/>
    </row>
    <row r="6747" spans="3:6" x14ac:dyDescent="0.25">
      <c r="C6747"/>
      <c r="D6747"/>
      <c r="E6747"/>
      <c r="F6747"/>
    </row>
    <row r="6748" spans="3:6" x14ac:dyDescent="0.25">
      <c r="C6748"/>
      <c r="D6748"/>
      <c r="E6748"/>
      <c r="F6748"/>
    </row>
    <row r="6749" spans="3:6" x14ac:dyDescent="0.25">
      <c r="C6749"/>
      <c r="D6749"/>
      <c r="E6749"/>
      <c r="F6749"/>
    </row>
    <row r="6750" spans="3:6" x14ac:dyDescent="0.25">
      <c r="C6750"/>
      <c r="D6750"/>
      <c r="E6750"/>
      <c r="F6750"/>
    </row>
    <row r="6751" spans="3:6" x14ac:dyDescent="0.25">
      <c r="C6751"/>
      <c r="D6751"/>
      <c r="E6751"/>
      <c r="F6751"/>
    </row>
    <row r="6752" spans="3:6" x14ac:dyDescent="0.25">
      <c r="C6752"/>
      <c r="D6752"/>
      <c r="E6752"/>
      <c r="F6752"/>
    </row>
    <row r="6753" spans="3:6" x14ac:dyDescent="0.25">
      <c r="C6753"/>
      <c r="D6753"/>
      <c r="E6753"/>
      <c r="F6753"/>
    </row>
    <row r="6754" spans="3:6" x14ac:dyDescent="0.25">
      <c r="C6754"/>
      <c r="D6754"/>
      <c r="E6754"/>
      <c r="F6754"/>
    </row>
    <row r="6755" spans="3:6" x14ac:dyDescent="0.25">
      <c r="C6755"/>
      <c r="D6755"/>
      <c r="E6755"/>
      <c r="F6755"/>
    </row>
    <row r="6756" spans="3:6" x14ac:dyDescent="0.25">
      <c r="C6756"/>
      <c r="D6756"/>
      <c r="E6756"/>
      <c r="F6756"/>
    </row>
    <row r="6757" spans="3:6" x14ac:dyDescent="0.25">
      <c r="C6757"/>
      <c r="D6757"/>
      <c r="E6757"/>
      <c r="F6757"/>
    </row>
    <row r="6758" spans="3:6" x14ac:dyDescent="0.25">
      <c r="C6758"/>
      <c r="D6758"/>
      <c r="E6758"/>
      <c r="F6758"/>
    </row>
    <row r="6759" spans="3:6" x14ac:dyDescent="0.25">
      <c r="C6759"/>
      <c r="D6759"/>
      <c r="E6759"/>
      <c r="F6759"/>
    </row>
    <row r="6760" spans="3:6" x14ac:dyDescent="0.25">
      <c r="C6760"/>
      <c r="D6760"/>
      <c r="E6760"/>
      <c r="F6760"/>
    </row>
    <row r="6761" spans="3:6" x14ac:dyDescent="0.25">
      <c r="C6761"/>
      <c r="D6761"/>
      <c r="E6761"/>
      <c r="F6761"/>
    </row>
    <row r="6762" spans="3:6" x14ac:dyDescent="0.25">
      <c r="C6762"/>
      <c r="D6762"/>
      <c r="E6762"/>
      <c r="F6762"/>
    </row>
    <row r="6763" spans="3:6" x14ac:dyDescent="0.25">
      <c r="C6763"/>
      <c r="D6763"/>
      <c r="E6763"/>
      <c r="F6763"/>
    </row>
    <row r="6764" spans="3:6" x14ac:dyDescent="0.25">
      <c r="C6764"/>
      <c r="D6764"/>
      <c r="E6764"/>
      <c r="F6764"/>
    </row>
    <row r="6765" spans="3:6" x14ac:dyDescent="0.25">
      <c r="C6765"/>
      <c r="D6765"/>
      <c r="E6765"/>
      <c r="F6765"/>
    </row>
    <row r="6766" spans="3:6" x14ac:dyDescent="0.25">
      <c r="C6766"/>
      <c r="D6766"/>
      <c r="E6766"/>
      <c r="F6766"/>
    </row>
    <row r="6767" spans="3:6" x14ac:dyDescent="0.25">
      <c r="C6767"/>
      <c r="D6767"/>
      <c r="E6767"/>
      <c r="F6767"/>
    </row>
    <row r="6768" spans="3:6" x14ac:dyDescent="0.25">
      <c r="C6768"/>
      <c r="D6768"/>
      <c r="E6768"/>
      <c r="F6768"/>
    </row>
    <row r="6769" spans="3:6" x14ac:dyDescent="0.25">
      <c r="C6769"/>
      <c r="D6769"/>
      <c r="E6769"/>
      <c r="F6769"/>
    </row>
    <row r="6770" spans="3:6" x14ac:dyDescent="0.25">
      <c r="C6770"/>
      <c r="D6770"/>
      <c r="E6770"/>
      <c r="F6770"/>
    </row>
    <row r="6771" spans="3:6" x14ac:dyDescent="0.25">
      <c r="C6771"/>
      <c r="D6771"/>
      <c r="E6771"/>
      <c r="F6771"/>
    </row>
    <row r="6772" spans="3:6" x14ac:dyDescent="0.25">
      <c r="C6772"/>
      <c r="D6772"/>
      <c r="E6772"/>
      <c r="F6772"/>
    </row>
    <row r="6773" spans="3:6" x14ac:dyDescent="0.25">
      <c r="C6773"/>
      <c r="D6773"/>
      <c r="E6773"/>
      <c r="F6773"/>
    </row>
    <row r="6774" spans="3:6" x14ac:dyDescent="0.25">
      <c r="C6774"/>
      <c r="D6774"/>
      <c r="E6774"/>
      <c r="F6774"/>
    </row>
    <row r="6775" spans="3:6" x14ac:dyDescent="0.25">
      <c r="C6775"/>
      <c r="D6775"/>
      <c r="E6775"/>
      <c r="F6775"/>
    </row>
    <row r="6776" spans="3:6" x14ac:dyDescent="0.25">
      <c r="C6776"/>
      <c r="D6776"/>
      <c r="E6776"/>
      <c r="F6776"/>
    </row>
    <row r="6777" spans="3:6" x14ac:dyDescent="0.25">
      <c r="C6777"/>
      <c r="D6777"/>
      <c r="E6777"/>
      <c r="F6777"/>
    </row>
    <row r="6778" spans="3:6" x14ac:dyDescent="0.25">
      <c r="C6778"/>
      <c r="D6778"/>
      <c r="E6778"/>
      <c r="F6778"/>
    </row>
    <row r="6779" spans="3:6" x14ac:dyDescent="0.25">
      <c r="C6779"/>
      <c r="D6779"/>
      <c r="E6779"/>
      <c r="F6779"/>
    </row>
    <row r="6780" spans="3:6" x14ac:dyDescent="0.25">
      <c r="C6780"/>
      <c r="D6780"/>
      <c r="E6780"/>
      <c r="F6780"/>
    </row>
    <row r="6781" spans="3:6" x14ac:dyDescent="0.25">
      <c r="C6781"/>
      <c r="D6781"/>
      <c r="E6781"/>
      <c r="F6781"/>
    </row>
    <row r="6782" spans="3:6" x14ac:dyDescent="0.25">
      <c r="C6782"/>
      <c r="D6782"/>
      <c r="E6782"/>
      <c r="F6782"/>
    </row>
    <row r="6783" spans="3:6" x14ac:dyDescent="0.25">
      <c r="C6783"/>
      <c r="D6783"/>
      <c r="E6783"/>
      <c r="F6783"/>
    </row>
    <row r="6784" spans="3:6" x14ac:dyDescent="0.25">
      <c r="C6784"/>
      <c r="D6784"/>
      <c r="E6784"/>
      <c r="F6784"/>
    </row>
    <row r="6785" spans="3:6" x14ac:dyDescent="0.25">
      <c r="C6785"/>
      <c r="D6785"/>
      <c r="E6785"/>
      <c r="F6785"/>
    </row>
    <row r="6786" spans="3:6" x14ac:dyDescent="0.25">
      <c r="C6786"/>
      <c r="D6786"/>
      <c r="E6786"/>
      <c r="F6786"/>
    </row>
    <row r="6787" spans="3:6" x14ac:dyDescent="0.25">
      <c r="C6787"/>
      <c r="D6787"/>
      <c r="E6787"/>
      <c r="F6787"/>
    </row>
    <row r="6788" spans="3:6" x14ac:dyDescent="0.25">
      <c r="C6788"/>
      <c r="D6788"/>
      <c r="E6788"/>
      <c r="F6788"/>
    </row>
    <row r="6789" spans="3:6" x14ac:dyDescent="0.25">
      <c r="C6789"/>
      <c r="D6789"/>
      <c r="E6789"/>
      <c r="F6789"/>
    </row>
    <row r="6790" spans="3:6" x14ac:dyDescent="0.25">
      <c r="C6790"/>
      <c r="D6790"/>
      <c r="E6790"/>
      <c r="F6790"/>
    </row>
    <row r="6791" spans="3:6" x14ac:dyDescent="0.25">
      <c r="C6791"/>
      <c r="D6791"/>
      <c r="E6791"/>
      <c r="F6791"/>
    </row>
    <row r="6792" spans="3:6" x14ac:dyDescent="0.25">
      <c r="C6792"/>
      <c r="D6792"/>
      <c r="E6792"/>
      <c r="F6792"/>
    </row>
    <row r="6793" spans="3:6" x14ac:dyDescent="0.25">
      <c r="C6793"/>
      <c r="D6793"/>
      <c r="E6793"/>
      <c r="F6793"/>
    </row>
    <row r="6794" spans="3:6" x14ac:dyDescent="0.25">
      <c r="C6794"/>
      <c r="D6794"/>
      <c r="E6794"/>
      <c r="F6794"/>
    </row>
    <row r="6795" spans="3:6" x14ac:dyDescent="0.25">
      <c r="C6795"/>
      <c r="D6795"/>
      <c r="E6795"/>
      <c r="F6795"/>
    </row>
    <row r="6796" spans="3:6" x14ac:dyDescent="0.25">
      <c r="C6796"/>
      <c r="D6796"/>
      <c r="E6796"/>
      <c r="F6796"/>
    </row>
    <row r="6797" spans="3:6" x14ac:dyDescent="0.25">
      <c r="C6797"/>
      <c r="D6797"/>
      <c r="E6797"/>
      <c r="F6797"/>
    </row>
    <row r="6798" spans="3:6" x14ac:dyDescent="0.25">
      <c r="C6798"/>
      <c r="D6798"/>
      <c r="E6798"/>
      <c r="F6798"/>
    </row>
    <row r="6799" spans="3:6" x14ac:dyDescent="0.25">
      <c r="C6799"/>
      <c r="D6799"/>
      <c r="E6799"/>
      <c r="F6799"/>
    </row>
    <row r="6800" spans="3:6" x14ac:dyDescent="0.25">
      <c r="C6800"/>
      <c r="D6800"/>
      <c r="E6800"/>
      <c r="F6800"/>
    </row>
    <row r="6801" spans="3:6" x14ac:dyDescent="0.25">
      <c r="C6801"/>
      <c r="D6801"/>
      <c r="E6801"/>
      <c r="F6801"/>
    </row>
    <row r="6802" spans="3:6" x14ac:dyDescent="0.25">
      <c r="C6802"/>
      <c r="D6802"/>
      <c r="E6802"/>
      <c r="F6802"/>
    </row>
    <row r="6803" spans="3:6" x14ac:dyDescent="0.25">
      <c r="C6803"/>
      <c r="D6803"/>
      <c r="E6803"/>
      <c r="F6803"/>
    </row>
    <row r="6804" spans="3:6" x14ac:dyDescent="0.25">
      <c r="C6804"/>
      <c r="D6804"/>
      <c r="E6804"/>
      <c r="F6804"/>
    </row>
    <row r="6805" spans="3:6" x14ac:dyDescent="0.25">
      <c r="C6805"/>
      <c r="D6805"/>
      <c r="E6805"/>
      <c r="F6805"/>
    </row>
    <row r="6806" spans="3:6" x14ac:dyDescent="0.25">
      <c r="C6806"/>
      <c r="D6806"/>
      <c r="E6806"/>
      <c r="F6806"/>
    </row>
    <row r="6807" spans="3:6" x14ac:dyDescent="0.25">
      <c r="C6807"/>
      <c r="D6807"/>
      <c r="E6807"/>
      <c r="F6807"/>
    </row>
    <row r="6808" spans="3:6" x14ac:dyDescent="0.25">
      <c r="C6808"/>
      <c r="D6808"/>
      <c r="E6808"/>
      <c r="F6808"/>
    </row>
    <row r="6809" spans="3:6" x14ac:dyDescent="0.25">
      <c r="C6809"/>
      <c r="D6809"/>
      <c r="E6809"/>
      <c r="F6809"/>
    </row>
    <row r="6810" spans="3:6" x14ac:dyDescent="0.25">
      <c r="C6810"/>
      <c r="D6810"/>
      <c r="E6810"/>
      <c r="F6810"/>
    </row>
    <row r="6811" spans="3:6" x14ac:dyDescent="0.25">
      <c r="C6811"/>
      <c r="D6811"/>
      <c r="E6811"/>
      <c r="F6811"/>
    </row>
    <row r="6812" spans="3:6" x14ac:dyDescent="0.25">
      <c r="C6812"/>
      <c r="D6812"/>
      <c r="E6812"/>
      <c r="F6812"/>
    </row>
    <row r="6813" spans="3:6" x14ac:dyDescent="0.25">
      <c r="C6813"/>
      <c r="D6813"/>
      <c r="E6813"/>
      <c r="F6813"/>
    </row>
    <row r="6814" spans="3:6" x14ac:dyDescent="0.25">
      <c r="C6814"/>
      <c r="D6814"/>
      <c r="E6814"/>
      <c r="F6814"/>
    </row>
    <row r="6815" spans="3:6" x14ac:dyDescent="0.25">
      <c r="C6815"/>
      <c r="D6815"/>
      <c r="E6815"/>
      <c r="F6815"/>
    </row>
    <row r="6816" spans="3:6" x14ac:dyDescent="0.25">
      <c r="C6816"/>
      <c r="D6816"/>
      <c r="E6816"/>
      <c r="F6816"/>
    </row>
    <row r="6817" spans="3:6" x14ac:dyDescent="0.25">
      <c r="C6817"/>
      <c r="D6817"/>
      <c r="E6817"/>
      <c r="F6817"/>
    </row>
    <row r="6818" spans="3:6" x14ac:dyDescent="0.25">
      <c r="C6818"/>
      <c r="D6818"/>
      <c r="E6818"/>
      <c r="F6818"/>
    </row>
    <row r="6819" spans="3:6" x14ac:dyDescent="0.25">
      <c r="C6819"/>
      <c r="D6819"/>
      <c r="E6819"/>
      <c r="F6819"/>
    </row>
    <row r="6820" spans="3:6" x14ac:dyDescent="0.25">
      <c r="C6820"/>
      <c r="D6820"/>
      <c r="E6820"/>
      <c r="F6820"/>
    </row>
    <row r="6821" spans="3:6" x14ac:dyDescent="0.25">
      <c r="C6821"/>
      <c r="D6821"/>
      <c r="E6821"/>
      <c r="F6821"/>
    </row>
    <row r="6822" spans="3:6" x14ac:dyDescent="0.25">
      <c r="C6822"/>
      <c r="D6822"/>
      <c r="E6822"/>
      <c r="F6822"/>
    </row>
    <row r="6823" spans="3:6" x14ac:dyDescent="0.25">
      <c r="C6823"/>
      <c r="D6823"/>
      <c r="E6823"/>
      <c r="F6823"/>
    </row>
    <row r="6824" spans="3:6" x14ac:dyDescent="0.25">
      <c r="C6824"/>
      <c r="D6824"/>
      <c r="E6824"/>
      <c r="F6824"/>
    </row>
    <row r="6825" spans="3:6" x14ac:dyDescent="0.25">
      <c r="C6825"/>
      <c r="D6825"/>
      <c r="E6825"/>
      <c r="F6825"/>
    </row>
    <row r="6826" spans="3:6" x14ac:dyDescent="0.25">
      <c r="C6826"/>
      <c r="D6826"/>
      <c r="E6826"/>
      <c r="F6826"/>
    </row>
    <row r="6827" spans="3:6" x14ac:dyDescent="0.25">
      <c r="C6827"/>
      <c r="D6827"/>
      <c r="E6827"/>
      <c r="F6827"/>
    </row>
    <row r="6828" spans="3:6" x14ac:dyDescent="0.25">
      <c r="C6828"/>
      <c r="D6828"/>
      <c r="E6828"/>
      <c r="F6828"/>
    </row>
    <row r="6829" spans="3:6" x14ac:dyDescent="0.25">
      <c r="C6829"/>
      <c r="D6829"/>
      <c r="E6829"/>
      <c r="F6829"/>
    </row>
    <row r="6830" spans="3:6" x14ac:dyDescent="0.25">
      <c r="C6830"/>
      <c r="D6830"/>
      <c r="E6830"/>
      <c r="F6830"/>
    </row>
    <row r="6831" spans="3:6" x14ac:dyDescent="0.25">
      <c r="C6831"/>
      <c r="D6831"/>
      <c r="E6831"/>
      <c r="F6831"/>
    </row>
    <row r="6832" spans="3:6" x14ac:dyDescent="0.25">
      <c r="C6832"/>
      <c r="D6832"/>
      <c r="E6832"/>
      <c r="F6832"/>
    </row>
    <row r="6833" spans="3:6" x14ac:dyDescent="0.25">
      <c r="C6833"/>
      <c r="D6833"/>
      <c r="E6833"/>
      <c r="F6833"/>
    </row>
    <row r="6834" spans="3:6" x14ac:dyDescent="0.25">
      <c r="C6834"/>
      <c r="D6834"/>
      <c r="E6834"/>
      <c r="F6834"/>
    </row>
    <row r="6835" spans="3:6" x14ac:dyDescent="0.25">
      <c r="C6835"/>
      <c r="D6835"/>
      <c r="E6835"/>
      <c r="F6835"/>
    </row>
    <row r="6836" spans="3:6" x14ac:dyDescent="0.25">
      <c r="C6836"/>
      <c r="D6836"/>
      <c r="E6836"/>
      <c r="F6836"/>
    </row>
    <row r="6837" spans="3:6" x14ac:dyDescent="0.25">
      <c r="C6837"/>
      <c r="D6837"/>
      <c r="E6837"/>
      <c r="F6837"/>
    </row>
    <row r="6838" spans="3:6" x14ac:dyDescent="0.25">
      <c r="C6838"/>
      <c r="D6838"/>
      <c r="E6838"/>
      <c r="F6838"/>
    </row>
    <row r="6839" spans="3:6" x14ac:dyDescent="0.25">
      <c r="C6839"/>
      <c r="D6839"/>
      <c r="E6839"/>
      <c r="F6839"/>
    </row>
    <row r="6840" spans="3:6" x14ac:dyDescent="0.25">
      <c r="C6840"/>
      <c r="D6840"/>
      <c r="E6840"/>
      <c r="F6840"/>
    </row>
    <row r="6841" spans="3:6" x14ac:dyDescent="0.25">
      <c r="C6841"/>
      <c r="D6841"/>
      <c r="E6841"/>
      <c r="F6841"/>
    </row>
    <row r="6842" spans="3:6" x14ac:dyDescent="0.25">
      <c r="C6842"/>
      <c r="D6842"/>
      <c r="E6842"/>
      <c r="F6842"/>
    </row>
    <row r="6843" spans="3:6" x14ac:dyDescent="0.25">
      <c r="C6843"/>
      <c r="D6843"/>
      <c r="E6843"/>
      <c r="F6843"/>
    </row>
    <row r="6844" spans="3:6" x14ac:dyDescent="0.25">
      <c r="C6844"/>
      <c r="D6844"/>
      <c r="E6844"/>
      <c r="F6844"/>
    </row>
    <row r="6845" spans="3:6" x14ac:dyDescent="0.25">
      <c r="C6845"/>
      <c r="D6845"/>
      <c r="E6845"/>
      <c r="F6845"/>
    </row>
    <row r="6846" spans="3:6" x14ac:dyDescent="0.25">
      <c r="C6846"/>
      <c r="D6846"/>
      <c r="E6846"/>
      <c r="F6846"/>
    </row>
    <row r="6847" spans="3:6" x14ac:dyDescent="0.25">
      <c r="C6847"/>
      <c r="D6847"/>
      <c r="E6847"/>
      <c r="F6847"/>
    </row>
    <row r="6848" spans="3:6" x14ac:dyDescent="0.25">
      <c r="C6848"/>
      <c r="D6848"/>
      <c r="E6848"/>
      <c r="F6848"/>
    </row>
    <row r="6849" spans="3:6" x14ac:dyDescent="0.25">
      <c r="C6849"/>
      <c r="D6849"/>
      <c r="E6849"/>
      <c r="F6849"/>
    </row>
    <row r="6850" spans="3:6" x14ac:dyDescent="0.25">
      <c r="C6850"/>
      <c r="D6850"/>
      <c r="E6850"/>
      <c r="F6850"/>
    </row>
    <row r="6851" spans="3:6" x14ac:dyDescent="0.25">
      <c r="C6851"/>
      <c r="D6851"/>
      <c r="E6851"/>
      <c r="F6851"/>
    </row>
    <row r="6852" spans="3:6" x14ac:dyDescent="0.25">
      <c r="C6852"/>
      <c r="D6852"/>
      <c r="E6852"/>
      <c r="F6852"/>
    </row>
    <row r="6853" spans="3:6" x14ac:dyDescent="0.25">
      <c r="C6853"/>
      <c r="D6853"/>
      <c r="E6853"/>
      <c r="F6853"/>
    </row>
    <row r="6854" spans="3:6" x14ac:dyDescent="0.25">
      <c r="C6854"/>
      <c r="D6854"/>
      <c r="E6854"/>
      <c r="F6854"/>
    </row>
    <row r="6855" spans="3:6" x14ac:dyDescent="0.25">
      <c r="C6855"/>
      <c r="D6855"/>
      <c r="E6855"/>
      <c r="F6855"/>
    </row>
    <row r="6856" spans="3:6" x14ac:dyDescent="0.25">
      <c r="C6856"/>
      <c r="D6856"/>
      <c r="E6856"/>
      <c r="F6856"/>
    </row>
    <row r="6857" spans="3:6" x14ac:dyDescent="0.25">
      <c r="C6857"/>
      <c r="D6857"/>
      <c r="E6857"/>
      <c r="F6857"/>
    </row>
    <row r="6858" spans="3:6" x14ac:dyDescent="0.25">
      <c r="C6858"/>
      <c r="D6858"/>
      <c r="E6858"/>
      <c r="F6858"/>
    </row>
    <row r="6859" spans="3:6" x14ac:dyDescent="0.25">
      <c r="C6859"/>
      <c r="D6859"/>
      <c r="E6859"/>
      <c r="F6859"/>
    </row>
    <row r="6860" spans="3:6" x14ac:dyDescent="0.25">
      <c r="C6860"/>
      <c r="D6860"/>
      <c r="E6860"/>
      <c r="F6860"/>
    </row>
    <row r="6861" spans="3:6" x14ac:dyDescent="0.25">
      <c r="C6861"/>
      <c r="D6861"/>
      <c r="E6861"/>
      <c r="F6861"/>
    </row>
    <row r="6862" spans="3:6" x14ac:dyDescent="0.25">
      <c r="C6862"/>
      <c r="D6862"/>
      <c r="E6862"/>
      <c r="F6862"/>
    </row>
    <row r="6863" spans="3:6" x14ac:dyDescent="0.25">
      <c r="C6863"/>
      <c r="D6863"/>
      <c r="E6863"/>
      <c r="F6863"/>
    </row>
    <row r="6864" spans="3:6" x14ac:dyDescent="0.25">
      <c r="C6864"/>
      <c r="D6864"/>
      <c r="E6864"/>
      <c r="F6864"/>
    </row>
    <row r="6865" spans="3:6" x14ac:dyDescent="0.25">
      <c r="C6865"/>
      <c r="D6865"/>
      <c r="E6865"/>
      <c r="F6865"/>
    </row>
    <row r="6866" spans="3:6" x14ac:dyDescent="0.25">
      <c r="C6866"/>
      <c r="D6866"/>
      <c r="E6866"/>
      <c r="F6866"/>
    </row>
    <row r="6867" spans="3:6" x14ac:dyDescent="0.25">
      <c r="C6867"/>
      <c r="D6867"/>
      <c r="E6867"/>
      <c r="F6867"/>
    </row>
    <row r="6868" spans="3:6" x14ac:dyDescent="0.25">
      <c r="C6868"/>
      <c r="D6868"/>
      <c r="E6868"/>
      <c r="F6868"/>
    </row>
    <row r="6869" spans="3:6" x14ac:dyDescent="0.25">
      <c r="C6869"/>
      <c r="D6869"/>
      <c r="E6869"/>
      <c r="F6869"/>
    </row>
    <row r="6870" spans="3:6" x14ac:dyDescent="0.25">
      <c r="C6870"/>
      <c r="D6870"/>
      <c r="E6870"/>
      <c r="F6870"/>
    </row>
    <row r="6871" spans="3:6" x14ac:dyDescent="0.25">
      <c r="C6871"/>
      <c r="D6871"/>
      <c r="E6871"/>
      <c r="F6871"/>
    </row>
    <row r="6872" spans="3:6" x14ac:dyDescent="0.25">
      <c r="C6872"/>
      <c r="D6872"/>
      <c r="E6872"/>
      <c r="F6872"/>
    </row>
    <row r="6873" spans="3:6" x14ac:dyDescent="0.25">
      <c r="C6873"/>
      <c r="D6873"/>
      <c r="E6873"/>
      <c r="F6873"/>
    </row>
    <row r="6874" spans="3:6" x14ac:dyDescent="0.25">
      <c r="C6874"/>
      <c r="D6874"/>
      <c r="E6874"/>
      <c r="F6874"/>
    </row>
    <row r="6875" spans="3:6" x14ac:dyDescent="0.25">
      <c r="C6875"/>
      <c r="D6875"/>
      <c r="E6875"/>
      <c r="F6875"/>
    </row>
    <row r="6876" spans="3:6" x14ac:dyDescent="0.25">
      <c r="C6876"/>
      <c r="D6876"/>
      <c r="E6876"/>
      <c r="F6876"/>
    </row>
    <row r="6877" spans="3:6" x14ac:dyDescent="0.25">
      <c r="C6877"/>
      <c r="D6877"/>
      <c r="E6877"/>
      <c r="F6877"/>
    </row>
    <row r="6878" spans="3:6" x14ac:dyDescent="0.25">
      <c r="C6878"/>
      <c r="D6878"/>
      <c r="E6878"/>
      <c r="F6878"/>
    </row>
    <row r="6879" spans="3:6" x14ac:dyDescent="0.25">
      <c r="C6879"/>
      <c r="D6879"/>
      <c r="E6879"/>
      <c r="F6879"/>
    </row>
    <row r="6880" spans="3:6" x14ac:dyDescent="0.25">
      <c r="C6880"/>
      <c r="D6880"/>
      <c r="E6880"/>
      <c r="F6880"/>
    </row>
    <row r="6881" spans="3:6" x14ac:dyDescent="0.25">
      <c r="C6881"/>
      <c r="D6881"/>
      <c r="E6881"/>
      <c r="F6881"/>
    </row>
    <row r="6882" spans="3:6" x14ac:dyDescent="0.25">
      <c r="C6882"/>
      <c r="D6882"/>
      <c r="E6882"/>
      <c r="F6882"/>
    </row>
    <row r="6883" spans="3:6" x14ac:dyDescent="0.25">
      <c r="C6883"/>
      <c r="D6883"/>
      <c r="E6883"/>
      <c r="F6883"/>
    </row>
    <row r="6884" spans="3:6" x14ac:dyDescent="0.25">
      <c r="C6884"/>
      <c r="D6884"/>
      <c r="E6884"/>
      <c r="F6884"/>
    </row>
    <row r="6885" spans="3:6" x14ac:dyDescent="0.25">
      <c r="C6885"/>
      <c r="D6885"/>
      <c r="E6885"/>
      <c r="F6885"/>
    </row>
    <row r="6886" spans="3:6" x14ac:dyDescent="0.25">
      <c r="C6886"/>
      <c r="D6886"/>
      <c r="E6886"/>
      <c r="F6886"/>
    </row>
    <row r="6887" spans="3:6" x14ac:dyDescent="0.25">
      <c r="C6887"/>
      <c r="D6887"/>
      <c r="E6887"/>
      <c r="F6887"/>
    </row>
    <row r="6888" spans="3:6" x14ac:dyDescent="0.25">
      <c r="C6888"/>
      <c r="D6888"/>
      <c r="E6888"/>
      <c r="F6888"/>
    </row>
    <row r="6889" spans="3:6" x14ac:dyDescent="0.25">
      <c r="C6889"/>
      <c r="D6889"/>
      <c r="E6889"/>
      <c r="F6889"/>
    </row>
    <row r="6890" spans="3:6" x14ac:dyDescent="0.25">
      <c r="C6890"/>
      <c r="D6890"/>
      <c r="E6890"/>
      <c r="F6890"/>
    </row>
    <row r="6891" spans="3:6" x14ac:dyDescent="0.25">
      <c r="C6891"/>
      <c r="D6891"/>
      <c r="E6891"/>
      <c r="F6891"/>
    </row>
    <row r="6892" spans="3:6" x14ac:dyDescent="0.25">
      <c r="C6892"/>
      <c r="D6892"/>
      <c r="E6892"/>
      <c r="F6892"/>
    </row>
    <row r="6893" spans="3:6" x14ac:dyDescent="0.25">
      <c r="C6893"/>
      <c r="D6893"/>
      <c r="E6893"/>
      <c r="F6893"/>
    </row>
    <row r="6894" spans="3:6" x14ac:dyDescent="0.25">
      <c r="C6894"/>
      <c r="D6894"/>
      <c r="E6894"/>
      <c r="F6894"/>
    </row>
    <row r="6895" spans="3:6" x14ac:dyDescent="0.25">
      <c r="C6895"/>
      <c r="D6895"/>
      <c r="E6895"/>
      <c r="F6895"/>
    </row>
    <row r="6896" spans="3:6" x14ac:dyDescent="0.25">
      <c r="C6896"/>
      <c r="D6896"/>
      <c r="E6896"/>
      <c r="F6896"/>
    </row>
    <row r="6897" spans="3:6" x14ac:dyDescent="0.25">
      <c r="C6897"/>
      <c r="D6897"/>
      <c r="E6897"/>
      <c r="F6897"/>
    </row>
    <row r="6898" spans="3:6" x14ac:dyDescent="0.25">
      <c r="C6898"/>
      <c r="D6898"/>
      <c r="E6898"/>
      <c r="F6898"/>
    </row>
    <row r="6899" spans="3:6" x14ac:dyDescent="0.25">
      <c r="C6899"/>
      <c r="D6899"/>
      <c r="E6899"/>
      <c r="F6899"/>
    </row>
    <row r="6900" spans="3:6" x14ac:dyDescent="0.25">
      <c r="C6900"/>
      <c r="D6900"/>
      <c r="E6900"/>
      <c r="F6900"/>
    </row>
    <row r="6901" spans="3:6" x14ac:dyDescent="0.25">
      <c r="C6901"/>
      <c r="D6901"/>
      <c r="E6901"/>
      <c r="F6901"/>
    </row>
    <row r="6902" spans="3:6" x14ac:dyDescent="0.25">
      <c r="C6902"/>
      <c r="D6902"/>
      <c r="E6902"/>
      <c r="F6902"/>
    </row>
    <row r="6903" spans="3:6" x14ac:dyDescent="0.25">
      <c r="C6903"/>
      <c r="D6903"/>
      <c r="E6903"/>
      <c r="F6903"/>
    </row>
    <row r="6904" spans="3:6" x14ac:dyDescent="0.25">
      <c r="C6904"/>
      <c r="D6904"/>
      <c r="E6904"/>
      <c r="F6904"/>
    </row>
    <row r="6905" spans="3:6" x14ac:dyDescent="0.25">
      <c r="C6905"/>
      <c r="D6905"/>
      <c r="E6905"/>
      <c r="F6905"/>
    </row>
    <row r="6906" spans="3:6" x14ac:dyDescent="0.25">
      <c r="C6906"/>
      <c r="D6906"/>
      <c r="E6906"/>
      <c r="F6906"/>
    </row>
    <row r="6907" spans="3:6" x14ac:dyDescent="0.25">
      <c r="C6907"/>
      <c r="D6907"/>
      <c r="E6907"/>
      <c r="F6907"/>
    </row>
    <row r="6908" spans="3:6" x14ac:dyDescent="0.25">
      <c r="C6908"/>
      <c r="D6908"/>
      <c r="E6908"/>
      <c r="F6908"/>
    </row>
    <row r="6909" spans="3:6" x14ac:dyDescent="0.25">
      <c r="C6909"/>
      <c r="D6909"/>
      <c r="E6909"/>
      <c r="F6909"/>
    </row>
    <row r="6910" spans="3:6" x14ac:dyDescent="0.25">
      <c r="C6910"/>
      <c r="D6910"/>
      <c r="E6910"/>
      <c r="F6910"/>
    </row>
    <row r="6911" spans="3:6" x14ac:dyDescent="0.25">
      <c r="C6911"/>
      <c r="D6911"/>
      <c r="E6911"/>
      <c r="F6911"/>
    </row>
    <row r="6912" spans="3:6" x14ac:dyDescent="0.25">
      <c r="C6912"/>
      <c r="D6912"/>
      <c r="E6912"/>
      <c r="F6912"/>
    </row>
    <row r="6913" spans="3:6" x14ac:dyDescent="0.25">
      <c r="C6913"/>
      <c r="D6913"/>
      <c r="E6913"/>
      <c r="F6913"/>
    </row>
    <row r="6914" spans="3:6" x14ac:dyDescent="0.25">
      <c r="C6914"/>
      <c r="D6914"/>
      <c r="E6914"/>
      <c r="F6914"/>
    </row>
    <row r="6915" spans="3:6" x14ac:dyDescent="0.25">
      <c r="C6915"/>
      <c r="D6915"/>
      <c r="E6915"/>
      <c r="F6915"/>
    </row>
    <row r="6916" spans="3:6" x14ac:dyDescent="0.25">
      <c r="C6916"/>
      <c r="D6916"/>
      <c r="E6916"/>
      <c r="F6916"/>
    </row>
    <row r="6917" spans="3:6" x14ac:dyDescent="0.25">
      <c r="C6917"/>
      <c r="D6917"/>
      <c r="E6917"/>
      <c r="F6917"/>
    </row>
    <row r="6918" spans="3:6" x14ac:dyDescent="0.25">
      <c r="C6918"/>
      <c r="D6918"/>
      <c r="E6918"/>
      <c r="F6918"/>
    </row>
    <row r="6919" spans="3:6" x14ac:dyDescent="0.25">
      <c r="C6919"/>
      <c r="D6919"/>
      <c r="E6919"/>
      <c r="F6919"/>
    </row>
    <row r="6920" spans="3:6" x14ac:dyDescent="0.25">
      <c r="C6920"/>
      <c r="D6920"/>
      <c r="E6920"/>
      <c r="F6920"/>
    </row>
    <row r="6921" spans="3:6" x14ac:dyDescent="0.25">
      <c r="C6921"/>
      <c r="D6921"/>
      <c r="E6921"/>
      <c r="F6921"/>
    </row>
    <row r="6922" spans="3:6" x14ac:dyDescent="0.25">
      <c r="C6922"/>
      <c r="D6922"/>
      <c r="E6922"/>
      <c r="F6922"/>
    </row>
    <row r="6923" spans="3:6" x14ac:dyDescent="0.25">
      <c r="C6923"/>
      <c r="D6923"/>
      <c r="E6923"/>
      <c r="F6923"/>
    </row>
    <row r="6924" spans="3:6" x14ac:dyDescent="0.25">
      <c r="C6924"/>
      <c r="D6924"/>
      <c r="E6924"/>
      <c r="F6924"/>
    </row>
    <row r="6925" spans="3:6" x14ac:dyDescent="0.25">
      <c r="C6925"/>
      <c r="D6925"/>
      <c r="E6925"/>
      <c r="F6925"/>
    </row>
    <row r="6926" spans="3:6" x14ac:dyDescent="0.25">
      <c r="C6926"/>
      <c r="D6926"/>
      <c r="E6926"/>
      <c r="F6926"/>
    </row>
    <row r="6927" spans="3:6" x14ac:dyDescent="0.25">
      <c r="C6927"/>
      <c r="D6927"/>
      <c r="E6927"/>
      <c r="F6927"/>
    </row>
    <row r="6928" spans="3:6" x14ac:dyDescent="0.25">
      <c r="C6928"/>
      <c r="D6928"/>
      <c r="E6928"/>
      <c r="F6928"/>
    </row>
    <row r="6929" spans="3:6" x14ac:dyDescent="0.25">
      <c r="C6929"/>
      <c r="D6929"/>
      <c r="E6929"/>
      <c r="F6929"/>
    </row>
    <row r="6930" spans="3:6" x14ac:dyDescent="0.25">
      <c r="C6930"/>
      <c r="D6930"/>
      <c r="E6930"/>
      <c r="F6930"/>
    </row>
    <row r="6931" spans="3:6" x14ac:dyDescent="0.25">
      <c r="C6931"/>
      <c r="D6931"/>
      <c r="E6931"/>
      <c r="F6931"/>
    </row>
    <row r="6932" spans="3:6" x14ac:dyDescent="0.25">
      <c r="C6932"/>
      <c r="D6932"/>
      <c r="E6932"/>
      <c r="F6932"/>
    </row>
    <row r="6933" spans="3:6" x14ac:dyDescent="0.25">
      <c r="C6933"/>
      <c r="D6933"/>
      <c r="E6933"/>
      <c r="F6933"/>
    </row>
    <row r="6934" spans="3:6" x14ac:dyDescent="0.25">
      <c r="C6934"/>
      <c r="D6934"/>
      <c r="E6934"/>
      <c r="F6934"/>
    </row>
    <row r="6935" spans="3:6" x14ac:dyDescent="0.25">
      <c r="C6935"/>
      <c r="D6935"/>
      <c r="E6935"/>
      <c r="F6935"/>
    </row>
    <row r="6936" spans="3:6" x14ac:dyDescent="0.25">
      <c r="C6936"/>
      <c r="D6936"/>
      <c r="E6936"/>
      <c r="F6936"/>
    </row>
    <row r="6937" spans="3:6" x14ac:dyDescent="0.25">
      <c r="C6937"/>
      <c r="D6937"/>
      <c r="E6937"/>
      <c r="F6937"/>
    </row>
    <row r="6938" spans="3:6" x14ac:dyDescent="0.25">
      <c r="C6938"/>
      <c r="D6938"/>
      <c r="E6938"/>
      <c r="F6938"/>
    </row>
    <row r="6939" spans="3:6" x14ac:dyDescent="0.25">
      <c r="C6939"/>
      <c r="D6939"/>
      <c r="E6939"/>
      <c r="F6939"/>
    </row>
    <row r="6940" spans="3:6" x14ac:dyDescent="0.25">
      <c r="C6940"/>
      <c r="D6940"/>
      <c r="E6940"/>
      <c r="F6940"/>
    </row>
    <row r="6941" spans="3:6" x14ac:dyDescent="0.25">
      <c r="C6941"/>
      <c r="D6941"/>
      <c r="E6941"/>
      <c r="F6941"/>
    </row>
    <row r="6942" spans="3:6" x14ac:dyDescent="0.25">
      <c r="C6942"/>
      <c r="D6942"/>
      <c r="E6942"/>
      <c r="F6942"/>
    </row>
    <row r="6943" spans="3:6" x14ac:dyDescent="0.25">
      <c r="C6943"/>
      <c r="D6943"/>
      <c r="E6943"/>
      <c r="F6943"/>
    </row>
    <row r="6944" spans="3:6" x14ac:dyDescent="0.25">
      <c r="C6944"/>
      <c r="D6944"/>
      <c r="E6944"/>
      <c r="F6944"/>
    </row>
    <row r="6945" spans="3:6" x14ac:dyDescent="0.25">
      <c r="C6945"/>
      <c r="D6945"/>
      <c r="E6945"/>
      <c r="F6945"/>
    </row>
    <row r="6946" spans="3:6" x14ac:dyDescent="0.25">
      <c r="C6946"/>
      <c r="D6946"/>
      <c r="E6946"/>
      <c r="F6946"/>
    </row>
    <row r="6947" spans="3:6" x14ac:dyDescent="0.25">
      <c r="C6947"/>
      <c r="D6947"/>
      <c r="E6947"/>
      <c r="F6947"/>
    </row>
    <row r="6948" spans="3:6" x14ac:dyDescent="0.25">
      <c r="C6948"/>
      <c r="D6948"/>
      <c r="E6948"/>
      <c r="F6948"/>
    </row>
    <row r="6949" spans="3:6" x14ac:dyDescent="0.25">
      <c r="C6949"/>
      <c r="D6949"/>
      <c r="E6949"/>
      <c r="F6949"/>
    </row>
    <row r="6950" spans="3:6" x14ac:dyDescent="0.25">
      <c r="C6950"/>
      <c r="D6950"/>
      <c r="E6950"/>
      <c r="F6950"/>
    </row>
    <row r="6951" spans="3:6" x14ac:dyDescent="0.25">
      <c r="C6951"/>
      <c r="D6951"/>
      <c r="E6951"/>
      <c r="F6951"/>
    </row>
    <row r="6952" spans="3:6" x14ac:dyDescent="0.25">
      <c r="C6952"/>
      <c r="D6952"/>
      <c r="E6952"/>
      <c r="F6952"/>
    </row>
    <row r="6953" spans="3:6" x14ac:dyDescent="0.25">
      <c r="C6953"/>
      <c r="D6953"/>
      <c r="E6953"/>
      <c r="F6953"/>
    </row>
    <row r="6954" spans="3:6" x14ac:dyDescent="0.25">
      <c r="C6954"/>
      <c r="D6954"/>
      <c r="E6954"/>
      <c r="F6954"/>
    </row>
    <row r="6955" spans="3:6" x14ac:dyDescent="0.25">
      <c r="C6955"/>
      <c r="D6955"/>
      <c r="E6955"/>
      <c r="F6955"/>
    </row>
    <row r="6956" spans="3:6" x14ac:dyDescent="0.25">
      <c r="C6956"/>
      <c r="D6956"/>
      <c r="E6956"/>
      <c r="F6956"/>
    </row>
    <row r="6957" spans="3:6" x14ac:dyDescent="0.25">
      <c r="C6957"/>
      <c r="D6957"/>
      <c r="E6957"/>
      <c r="F6957"/>
    </row>
    <row r="6958" spans="3:6" x14ac:dyDescent="0.25">
      <c r="C6958"/>
      <c r="D6958"/>
      <c r="E6958"/>
      <c r="F6958"/>
    </row>
    <row r="6959" spans="3:6" x14ac:dyDescent="0.25">
      <c r="C6959"/>
      <c r="D6959"/>
      <c r="E6959"/>
      <c r="F6959"/>
    </row>
    <row r="6960" spans="3:6" x14ac:dyDescent="0.25">
      <c r="C6960"/>
      <c r="D6960"/>
      <c r="E6960"/>
      <c r="F6960"/>
    </row>
    <row r="6961" spans="3:6" x14ac:dyDescent="0.25">
      <c r="C6961"/>
      <c r="D6961"/>
      <c r="E6961"/>
      <c r="F6961"/>
    </row>
    <row r="6962" spans="3:6" x14ac:dyDescent="0.25">
      <c r="C6962"/>
      <c r="D6962"/>
      <c r="E6962"/>
      <c r="F6962"/>
    </row>
    <row r="6963" spans="3:6" x14ac:dyDescent="0.25">
      <c r="C6963"/>
      <c r="D6963"/>
      <c r="E6963"/>
      <c r="F6963"/>
    </row>
    <row r="6964" spans="3:6" x14ac:dyDescent="0.25">
      <c r="C6964"/>
      <c r="D6964"/>
      <c r="E6964"/>
      <c r="F6964"/>
    </row>
    <row r="6965" spans="3:6" x14ac:dyDescent="0.25">
      <c r="C6965"/>
      <c r="D6965"/>
      <c r="E6965"/>
      <c r="F6965"/>
    </row>
    <row r="6966" spans="3:6" x14ac:dyDescent="0.25">
      <c r="C6966"/>
      <c r="D6966"/>
      <c r="E6966"/>
      <c r="F6966"/>
    </row>
    <row r="6967" spans="3:6" x14ac:dyDescent="0.25">
      <c r="C6967"/>
      <c r="D6967"/>
      <c r="E6967"/>
      <c r="F6967"/>
    </row>
    <row r="6968" spans="3:6" x14ac:dyDescent="0.25">
      <c r="C6968"/>
      <c r="D6968"/>
      <c r="E6968"/>
      <c r="F6968"/>
    </row>
    <row r="6969" spans="3:6" x14ac:dyDescent="0.25">
      <c r="C6969"/>
      <c r="D6969"/>
      <c r="E6969"/>
      <c r="F6969"/>
    </row>
    <row r="6970" spans="3:6" x14ac:dyDescent="0.25">
      <c r="C6970"/>
      <c r="D6970"/>
      <c r="E6970"/>
      <c r="F6970"/>
    </row>
    <row r="6971" spans="3:6" x14ac:dyDescent="0.25">
      <c r="C6971"/>
      <c r="D6971"/>
      <c r="E6971"/>
      <c r="F6971"/>
    </row>
    <row r="6972" spans="3:6" x14ac:dyDescent="0.25">
      <c r="C6972"/>
      <c r="D6972"/>
      <c r="E6972"/>
      <c r="F6972"/>
    </row>
    <row r="6973" spans="3:6" x14ac:dyDescent="0.25">
      <c r="C6973"/>
      <c r="D6973"/>
      <c r="E6973"/>
      <c r="F6973"/>
    </row>
    <row r="6974" spans="3:6" x14ac:dyDescent="0.25">
      <c r="C6974"/>
      <c r="D6974"/>
      <c r="E6974"/>
      <c r="F6974"/>
    </row>
    <row r="6975" spans="3:6" x14ac:dyDescent="0.25">
      <c r="C6975"/>
      <c r="D6975"/>
      <c r="E6975"/>
      <c r="F6975"/>
    </row>
    <row r="6976" spans="3:6" x14ac:dyDescent="0.25">
      <c r="C6976"/>
      <c r="D6976"/>
      <c r="E6976"/>
      <c r="F6976"/>
    </row>
    <row r="6977" spans="3:6" x14ac:dyDescent="0.25">
      <c r="C6977"/>
      <c r="D6977"/>
      <c r="E6977"/>
      <c r="F6977"/>
    </row>
    <row r="6978" spans="3:6" x14ac:dyDescent="0.25">
      <c r="C6978"/>
      <c r="D6978"/>
      <c r="E6978"/>
      <c r="F6978"/>
    </row>
    <row r="6979" spans="3:6" x14ac:dyDescent="0.25">
      <c r="C6979"/>
      <c r="D6979"/>
      <c r="E6979"/>
      <c r="F6979"/>
    </row>
    <row r="6980" spans="3:6" x14ac:dyDescent="0.25">
      <c r="C6980"/>
      <c r="D6980"/>
      <c r="E6980"/>
      <c r="F6980"/>
    </row>
    <row r="6981" spans="3:6" x14ac:dyDescent="0.25">
      <c r="C6981"/>
      <c r="D6981"/>
      <c r="E6981"/>
      <c r="F6981"/>
    </row>
    <row r="6982" spans="3:6" x14ac:dyDescent="0.25">
      <c r="C6982"/>
      <c r="D6982"/>
      <c r="E6982"/>
      <c r="F6982"/>
    </row>
    <row r="6983" spans="3:6" x14ac:dyDescent="0.25">
      <c r="C6983"/>
      <c r="D6983"/>
      <c r="E6983"/>
      <c r="F6983"/>
    </row>
    <row r="6984" spans="3:6" x14ac:dyDescent="0.25">
      <c r="C6984"/>
      <c r="D6984"/>
      <c r="E6984"/>
      <c r="F6984"/>
    </row>
    <row r="6985" spans="3:6" x14ac:dyDescent="0.25">
      <c r="C6985"/>
      <c r="D6985"/>
      <c r="E6985"/>
      <c r="F6985"/>
    </row>
    <row r="6986" spans="3:6" x14ac:dyDescent="0.25">
      <c r="C6986"/>
      <c r="D6986"/>
      <c r="E6986"/>
      <c r="F6986"/>
    </row>
    <row r="6987" spans="3:6" x14ac:dyDescent="0.25">
      <c r="C6987"/>
      <c r="D6987"/>
      <c r="E6987"/>
      <c r="F6987"/>
    </row>
    <row r="6988" spans="3:6" x14ac:dyDescent="0.25">
      <c r="C6988"/>
      <c r="D6988"/>
      <c r="E6988"/>
      <c r="F6988"/>
    </row>
    <row r="6989" spans="3:6" x14ac:dyDescent="0.25">
      <c r="C6989"/>
      <c r="D6989"/>
      <c r="E6989"/>
      <c r="F6989"/>
    </row>
    <row r="6990" spans="3:6" x14ac:dyDescent="0.25">
      <c r="C6990"/>
      <c r="D6990"/>
      <c r="E6990"/>
      <c r="F6990"/>
    </row>
    <row r="6991" spans="3:6" x14ac:dyDescent="0.25">
      <c r="C6991"/>
      <c r="D6991"/>
      <c r="E6991"/>
      <c r="F6991"/>
    </row>
    <row r="6992" spans="3:6" x14ac:dyDescent="0.25">
      <c r="C6992"/>
      <c r="D6992"/>
      <c r="E6992"/>
      <c r="F6992"/>
    </row>
    <row r="6993" spans="3:6" x14ac:dyDescent="0.25">
      <c r="C6993"/>
      <c r="D6993"/>
      <c r="E6993"/>
      <c r="F6993"/>
    </row>
    <row r="6994" spans="3:6" x14ac:dyDescent="0.25">
      <c r="C6994"/>
      <c r="D6994"/>
      <c r="E6994"/>
      <c r="F6994"/>
    </row>
    <row r="6995" spans="3:6" x14ac:dyDescent="0.25">
      <c r="C6995"/>
      <c r="D6995"/>
      <c r="E6995"/>
      <c r="F6995"/>
    </row>
    <row r="6996" spans="3:6" x14ac:dyDescent="0.25">
      <c r="C6996"/>
      <c r="D6996"/>
      <c r="E6996"/>
      <c r="F6996"/>
    </row>
    <row r="6997" spans="3:6" x14ac:dyDescent="0.25">
      <c r="C6997"/>
      <c r="D6997"/>
      <c r="E6997"/>
      <c r="F6997"/>
    </row>
    <row r="6998" spans="3:6" x14ac:dyDescent="0.25">
      <c r="C6998"/>
      <c r="D6998"/>
      <c r="E6998"/>
      <c r="F6998"/>
    </row>
    <row r="6999" spans="3:6" x14ac:dyDescent="0.25">
      <c r="C6999"/>
      <c r="D6999"/>
      <c r="E6999"/>
      <c r="F6999"/>
    </row>
    <row r="7000" spans="3:6" x14ac:dyDescent="0.25">
      <c r="C7000"/>
      <c r="D7000"/>
      <c r="E7000"/>
      <c r="F7000"/>
    </row>
    <row r="7001" spans="3:6" x14ac:dyDescent="0.25">
      <c r="C7001"/>
      <c r="D7001"/>
      <c r="E7001"/>
      <c r="F7001"/>
    </row>
    <row r="7002" spans="3:6" x14ac:dyDescent="0.25">
      <c r="C7002"/>
      <c r="D7002"/>
      <c r="E7002"/>
      <c r="F7002"/>
    </row>
    <row r="7003" spans="3:6" x14ac:dyDescent="0.25">
      <c r="C7003"/>
      <c r="D7003"/>
      <c r="E7003"/>
      <c r="F7003"/>
    </row>
    <row r="7004" spans="3:6" x14ac:dyDescent="0.25">
      <c r="C7004"/>
      <c r="D7004"/>
      <c r="E7004"/>
      <c r="F7004"/>
    </row>
    <row r="7005" spans="3:6" x14ac:dyDescent="0.25">
      <c r="C7005"/>
      <c r="D7005"/>
      <c r="E7005"/>
      <c r="F7005"/>
    </row>
    <row r="7006" spans="3:6" x14ac:dyDescent="0.25">
      <c r="C7006"/>
      <c r="D7006"/>
      <c r="E7006"/>
      <c r="F7006"/>
    </row>
    <row r="7007" spans="3:6" x14ac:dyDescent="0.25">
      <c r="C7007"/>
      <c r="D7007"/>
      <c r="E7007"/>
      <c r="F7007"/>
    </row>
    <row r="7008" spans="3:6" x14ac:dyDescent="0.25">
      <c r="C7008"/>
      <c r="D7008"/>
      <c r="E7008"/>
      <c r="F7008"/>
    </row>
    <row r="7009" spans="3:6" x14ac:dyDescent="0.25">
      <c r="C7009"/>
      <c r="D7009"/>
      <c r="E7009"/>
      <c r="F7009"/>
    </row>
    <row r="7010" spans="3:6" x14ac:dyDescent="0.25">
      <c r="C7010"/>
      <c r="D7010"/>
      <c r="E7010"/>
      <c r="F7010"/>
    </row>
    <row r="7011" spans="3:6" x14ac:dyDescent="0.25">
      <c r="C7011"/>
      <c r="D7011"/>
      <c r="E7011"/>
      <c r="F7011"/>
    </row>
    <row r="7012" spans="3:6" x14ac:dyDescent="0.25">
      <c r="C7012"/>
      <c r="D7012"/>
      <c r="E7012"/>
      <c r="F7012"/>
    </row>
    <row r="7013" spans="3:6" x14ac:dyDescent="0.25">
      <c r="C7013"/>
      <c r="D7013"/>
      <c r="E7013"/>
      <c r="F7013"/>
    </row>
    <row r="7014" spans="3:6" x14ac:dyDescent="0.25">
      <c r="C7014"/>
      <c r="D7014"/>
      <c r="E7014"/>
      <c r="F7014"/>
    </row>
    <row r="7015" spans="3:6" x14ac:dyDescent="0.25">
      <c r="C7015"/>
      <c r="D7015"/>
      <c r="E7015"/>
      <c r="F7015"/>
    </row>
    <row r="7016" spans="3:6" x14ac:dyDescent="0.25">
      <c r="C7016"/>
      <c r="D7016"/>
      <c r="E7016"/>
      <c r="F7016"/>
    </row>
    <row r="7017" spans="3:6" x14ac:dyDescent="0.25">
      <c r="C7017"/>
      <c r="D7017"/>
      <c r="E7017"/>
      <c r="F7017"/>
    </row>
    <row r="7018" spans="3:6" x14ac:dyDescent="0.25">
      <c r="C7018"/>
      <c r="D7018"/>
      <c r="E7018"/>
      <c r="F7018"/>
    </row>
    <row r="7019" spans="3:6" x14ac:dyDescent="0.25">
      <c r="C7019"/>
      <c r="D7019"/>
      <c r="E7019"/>
      <c r="F7019"/>
    </row>
    <row r="7020" spans="3:6" x14ac:dyDescent="0.25">
      <c r="C7020"/>
      <c r="D7020"/>
      <c r="E7020"/>
      <c r="F7020"/>
    </row>
    <row r="7021" spans="3:6" x14ac:dyDescent="0.25">
      <c r="C7021"/>
      <c r="D7021"/>
      <c r="E7021"/>
      <c r="F7021"/>
    </row>
    <row r="7022" spans="3:6" x14ac:dyDescent="0.25">
      <c r="C7022"/>
      <c r="D7022"/>
      <c r="E7022"/>
      <c r="F7022"/>
    </row>
    <row r="7023" spans="3:6" x14ac:dyDescent="0.25">
      <c r="C7023"/>
      <c r="D7023"/>
      <c r="E7023"/>
      <c r="F7023"/>
    </row>
    <row r="7024" spans="3:6" x14ac:dyDescent="0.25">
      <c r="C7024"/>
      <c r="D7024"/>
      <c r="E7024"/>
      <c r="F7024"/>
    </row>
    <row r="7025" spans="3:6" x14ac:dyDescent="0.25">
      <c r="C7025"/>
      <c r="D7025"/>
      <c r="E7025"/>
      <c r="F7025"/>
    </row>
    <row r="7026" spans="3:6" x14ac:dyDescent="0.25">
      <c r="C7026"/>
      <c r="D7026"/>
      <c r="E7026"/>
      <c r="F7026"/>
    </row>
    <row r="7027" spans="3:6" x14ac:dyDescent="0.25">
      <c r="C7027"/>
      <c r="D7027"/>
      <c r="E7027"/>
      <c r="F7027"/>
    </row>
    <row r="7028" spans="3:6" x14ac:dyDescent="0.25">
      <c r="C7028"/>
      <c r="D7028"/>
      <c r="E7028"/>
      <c r="F7028"/>
    </row>
    <row r="7029" spans="3:6" x14ac:dyDescent="0.25">
      <c r="C7029"/>
      <c r="D7029"/>
      <c r="E7029"/>
      <c r="F7029"/>
    </row>
    <row r="7030" spans="3:6" x14ac:dyDescent="0.25">
      <c r="C7030"/>
      <c r="D7030"/>
      <c r="E7030"/>
      <c r="F7030"/>
    </row>
    <row r="7031" spans="3:6" x14ac:dyDescent="0.25">
      <c r="C7031"/>
      <c r="D7031"/>
      <c r="E7031"/>
      <c r="F7031"/>
    </row>
    <row r="7032" spans="3:6" x14ac:dyDescent="0.25">
      <c r="C7032"/>
      <c r="D7032"/>
      <c r="E7032"/>
      <c r="F7032"/>
    </row>
    <row r="7033" spans="3:6" x14ac:dyDescent="0.25">
      <c r="C7033"/>
      <c r="D7033"/>
      <c r="E7033"/>
      <c r="F7033"/>
    </row>
    <row r="7034" spans="3:6" x14ac:dyDescent="0.25">
      <c r="C7034"/>
      <c r="D7034"/>
      <c r="E7034"/>
      <c r="F7034"/>
    </row>
    <row r="7035" spans="3:6" x14ac:dyDescent="0.25">
      <c r="C7035"/>
      <c r="D7035"/>
      <c r="E7035"/>
      <c r="F7035"/>
    </row>
    <row r="7036" spans="3:6" x14ac:dyDescent="0.25">
      <c r="C7036"/>
      <c r="D7036"/>
      <c r="E7036"/>
      <c r="F7036"/>
    </row>
    <row r="7037" spans="3:6" x14ac:dyDescent="0.25">
      <c r="C7037"/>
      <c r="D7037"/>
      <c r="E7037"/>
      <c r="F7037"/>
    </row>
    <row r="7038" spans="3:6" x14ac:dyDescent="0.25">
      <c r="C7038"/>
      <c r="D7038"/>
      <c r="E7038"/>
      <c r="F7038"/>
    </row>
    <row r="7039" spans="3:6" x14ac:dyDescent="0.25">
      <c r="C7039"/>
      <c r="D7039"/>
      <c r="E7039"/>
      <c r="F7039"/>
    </row>
    <row r="7040" spans="3:6" x14ac:dyDescent="0.25">
      <c r="C7040"/>
      <c r="D7040"/>
      <c r="E7040"/>
      <c r="F7040"/>
    </row>
    <row r="7041" spans="3:6" x14ac:dyDescent="0.25">
      <c r="C7041"/>
      <c r="D7041"/>
      <c r="E7041"/>
      <c r="F7041"/>
    </row>
    <row r="7042" spans="3:6" x14ac:dyDescent="0.25">
      <c r="C7042"/>
      <c r="D7042"/>
      <c r="E7042"/>
      <c r="F7042"/>
    </row>
    <row r="7043" spans="3:6" x14ac:dyDescent="0.25">
      <c r="C7043"/>
      <c r="D7043"/>
      <c r="E7043"/>
      <c r="F7043"/>
    </row>
    <row r="7044" spans="3:6" x14ac:dyDescent="0.25">
      <c r="C7044"/>
      <c r="D7044"/>
      <c r="E7044"/>
      <c r="F7044"/>
    </row>
    <row r="7045" spans="3:6" x14ac:dyDescent="0.25">
      <c r="C7045"/>
      <c r="D7045"/>
      <c r="E7045"/>
      <c r="F7045"/>
    </row>
    <row r="7046" spans="3:6" x14ac:dyDescent="0.25">
      <c r="C7046"/>
      <c r="D7046"/>
      <c r="E7046"/>
      <c r="F7046"/>
    </row>
    <row r="7047" spans="3:6" x14ac:dyDescent="0.25">
      <c r="C7047"/>
      <c r="D7047"/>
      <c r="E7047"/>
      <c r="F7047"/>
    </row>
    <row r="7048" spans="3:6" x14ac:dyDescent="0.25">
      <c r="C7048"/>
      <c r="D7048"/>
      <c r="E7048"/>
      <c r="F7048"/>
    </row>
    <row r="7049" spans="3:6" x14ac:dyDescent="0.25">
      <c r="C7049"/>
      <c r="D7049"/>
      <c r="E7049"/>
      <c r="F7049"/>
    </row>
    <row r="7050" spans="3:6" x14ac:dyDescent="0.25">
      <c r="C7050"/>
      <c r="D7050"/>
      <c r="E7050"/>
      <c r="F7050"/>
    </row>
    <row r="7051" spans="3:6" x14ac:dyDescent="0.25">
      <c r="C7051"/>
      <c r="D7051"/>
      <c r="E7051"/>
      <c r="F7051"/>
    </row>
    <row r="7052" spans="3:6" x14ac:dyDescent="0.25">
      <c r="C7052"/>
      <c r="D7052"/>
      <c r="E7052"/>
      <c r="F7052"/>
    </row>
    <row r="7053" spans="3:6" x14ac:dyDescent="0.25">
      <c r="C7053"/>
      <c r="D7053"/>
      <c r="E7053"/>
      <c r="F7053"/>
    </row>
    <row r="7054" spans="3:6" x14ac:dyDescent="0.25">
      <c r="C7054"/>
      <c r="D7054"/>
      <c r="E7054"/>
      <c r="F7054"/>
    </row>
    <row r="7055" spans="3:6" x14ac:dyDescent="0.25">
      <c r="C7055"/>
      <c r="D7055"/>
      <c r="E7055"/>
      <c r="F7055"/>
    </row>
    <row r="7056" spans="3:6" x14ac:dyDescent="0.25">
      <c r="C7056"/>
      <c r="D7056"/>
      <c r="E7056"/>
      <c r="F7056"/>
    </row>
    <row r="7057" spans="3:6" x14ac:dyDescent="0.25">
      <c r="C7057"/>
      <c r="D7057"/>
      <c r="E7057"/>
      <c r="F7057"/>
    </row>
    <row r="7058" spans="3:6" x14ac:dyDescent="0.25">
      <c r="C7058"/>
      <c r="D7058"/>
      <c r="E7058"/>
      <c r="F7058"/>
    </row>
    <row r="7059" spans="3:6" x14ac:dyDescent="0.25">
      <c r="C7059"/>
      <c r="D7059"/>
      <c r="E7059"/>
      <c r="F7059"/>
    </row>
    <row r="7060" spans="3:6" x14ac:dyDescent="0.25">
      <c r="C7060"/>
      <c r="D7060"/>
      <c r="E7060"/>
      <c r="F7060"/>
    </row>
    <row r="7061" spans="3:6" x14ac:dyDescent="0.25">
      <c r="C7061"/>
      <c r="D7061"/>
      <c r="E7061"/>
      <c r="F7061"/>
    </row>
    <row r="7062" spans="3:6" x14ac:dyDescent="0.25">
      <c r="C7062"/>
      <c r="D7062"/>
      <c r="E7062"/>
      <c r="F7062"/>
    </row>
    <row r="7063" spans="3:6" x14ac:dyDescent="0.25">
      <c r="C7063"/>
      <c r="D7063"/>
      <c r="E7063"/>
      <c r="F7063"/>
    </row>
    <row r="7064" spans="3:6" x14ac:dyDescent="0.25">
      <c r="C7064"/>
      <c r="D7064"/>
      <c r="E7064"/>
      <c r="F7064"/>
    </row>
    <row r="7065" spans="3:6" x14ac:dyDescent="0.25">
      <c r="C7065"/>
      <c r="D7065"/>
      <c r="E7065"/>
      <c r="F7065"/>
    </row>
    <row r="7066" spans="3:6" x14ac:dyDescent="0.25">
      <c r="C7066"/>
      <c r="D7066"/>
      <c r="E7066"/>
      <c r="F7066"/>
    </row>
    <row r="7067" spans="3:6" x14ac:dyDescent="0.25">
      <c r="C7067"/>
      <c r="D7067"/>
      <c r="E7067"/>
      <c r="F7067"/>
    </row>
    <row r="7068" spans="3:6" x14ac:dyDescent="0.25">
      <c r="C7068"/>
      <c r="D7068"/>
      <c r="E7068"/>
      <c r="F7068"/>
    </row>
    <row r="7069" spans="3:6" x14ac:dyDescent="0.25">
      <c r="C7069"/>
      <c r="D7069"/>
      <c r="E7069"/>
      <c r="F7069"/>
    </row>
    <row r="7070" spans="3:6" x14ac:dyDescent="0.25">
      <c r="C7070"/>
      <c r="D7070"/>
      <c r="E7070"/>
      <c r="F7070"/>
    </row>
    <row r="7071" spans="3:6" x14ac:dyDescent="0.25">
      <c r="C7071"/>
      <c r="D7071"/>
      <c r="E7071"/>
      <c r="F7071"/>
    </row>
    <row r="7072" spans="3:6" x14ac:dyDescent="0.25">
      <c r="C7072"/>
      <c r="D7072"/>
      <c r="E7072"/>
      <c r="F7072"/>
    </row>
    <row r="7073" spans="3:6" x14ac:dyDescent="0.25">
      <c r="C7073"/>
      <c r="D7073"/>
      <c r="E7073"/>
      <c r="F7073"/>
    </row>
    <row r="7074" spans="3:6" x14ac:dyDescent="0.25">
      <c r="C7074"/>
      <c r="D7074"/>
      <c r="E7074"/>
      <c r="F7074"/>
    </row>
    <row r="7075" spans="3:6" x14ac:dyDescent="0.25">
      <c r="C7075"/>
      <c r="D7075"/>
      <c r="E7075"/>
      <c r="F7075"/>
    </row>
    <row r="7076" spans="3:6" x14ac:dyDescent="0.25">
      <c r="C7076"/>
      <c r="D7076"/>
      <c r="E7076"/>
      <c r="F7076"/>
    </row>
    <row r="7077" spans="3:6" x14ac:dyDescent="0.25">
      <c r="C7077"/>
      <c r="D7077"/>
      <c r="E7077"/>
      <c r="F7077"/>
    </row>
    <row r="7078" spans="3:6" x14ac:dyDescent="0.25">
      <c r="C7078"/>
      <c r="D7078"/>
      <c r="E7078"/>
      <c r="F7078"/>
    </row>
    <row r="7079" spans="3:6" x14ac:dyDescent="0.25">
      <c r="C7079"/>
      <c r="D7079"/>
      <c r="E7079"/>
      <c r="F7079"/>
    </row>
    <row r="7080" spans="3:6" x14ac:dyDescent="0.25">
      <c r="C7080"/>
      <c r="D7080"/>
      <c r="E7080"/>
      <c r="F7080"/>
    </row>
    <row r="7081" spans="3:6" x14ac:dyDescent="0.25">
      <c r="C7081"/>
      <c r="D7081"/>
      <c r="E7081"/>
      <c r="F7081"/>
    </row>
    <row r="7082" spans="3:6" x14ac:dyDescent="0.25">
      <c r="C7082"/>
      <c r="D7082"/>
      <c r="E7082"/>
      <c r="F7082"/>
    </row>
    <row r="7083" spans="3:6" x14ac:dyDescent="0.25">
      <c r="C7083"/>
      <c r="D7083"/>
      <c r="E7083"/>
      <c r="F7083"/>
    </row>
    <row r="7084" spans="3:6" x14ac:dyDescent="0.25">
      <c r="C7084"/>
      <c r="D7084"/>
      <c r="E7084"/>
      <c r="F7084"/>
    </row>
    <row r="7085" spans="3:6" x14ac:dyDescent="0.25">
      <c r="C7085"/>
      <c r="D7085"/>
      <c r="E7085"/>
      <c r="F7085"/>
    </row>
    <row r="7086" spans="3:6" x14ac:dyDescent="0.25">
      <c r="C7086"/>
      <c r="D7086"/>
      <c r="E7086"/>
      <c r="F7086"/>
    </row>
    <row r="7087" spans="3:6" x14ac:dyDescent="0.25">
      <c r="C7087"/>
      <c r="D7087"/>
      <c r="E7087"/>
      <c r="F7087"/>
    </row>
    <row r="7088" spans="3:6" x14ac:dyDescent="0.25">
      <c r="C7088"/>
      <c r="D7088"/>
      <c r="E7088"/>
      <c r="F7088"/>
    </row>
    <row r="7089" spans="3:6" x14ac:dyDescent="0.25">
      <c r="C7089"/>
      <c r="D7089"/>
      <c r="E7089"/>
      <c r="F7089"/>
    </row>
    <row r="7090" spans="3:6" x14ac:dyDescent="0.25">
      <c r="C7090"/>
      <c r="D7090"/>
      <c r="E7090"/>
      <c r="F7090"/>
    </row>
    <row r="7091" spans="3:6" x14ac:dyDescent="0.25">
      <c r="C7091"/>
      <c r="D7091"/>
      <c r="E7091"/>
      <c r="F7091"/>
    </row>
    <row r="7092" spans="3:6" x14ac:dyDescent="0.25">
      <c r="C7092"/>
      <c r="D7092"/>
      <c r="E7092"/>
      <c r="F7092"/>
    </row>
    <row r="7093" spans="3:6" x14ac:dyDescent="0.25">
      <c r="C7093"/>
      <c r="D7093"/>
      <c r="E7093"/>
      <c r="F7093"/>
    </row>
    <row r="7094" spans="3:6" x14ac:dyDescent="0.25">
      <c r="C7094"/>
      <c r="D7094"/>
      <c r="E7094"/>
      <c r="F7094"/>
    </row>
    <row r="7095" spans="3:6" x14ac:dyDescent="0.25">
      <c r="C7095"/>
      <c r="D7095"/>
      <c r="E7095"/>
      <c r="F7095"/>
    </row>
    <row r="7096" spans="3:6" x14ac:dyDescent="0.25">
      <c r="C7096"/>
      <c r="D7096"/>
      <c r="E7096"/>
      <c r="F7096"/>
    </row>
    <row r="7097" spans="3:6" x14ac:dyDescent="0.25">
      <c r="C7097"/>
      <c r="D7097"/>
      <c r="E7097"/>
      <c r="F7097"/>
    </row>
    <row r="7098" spans="3:6" x14ac:dyDescent="0.25">
      <c r="C7098"/>
      <c r="D7098"/>
      <c r="E7098"/>
      <c r="F7098"/>
    </row>
    <row r="7099" spans="3:6" x14ac:dyDescent="0.25">
      <c r="C7099"/>
      <c r="D7099"/>
      <c r="E7099"/>
      <c r="F7099"/>
    </row>
    <row r="7100" spans="3:6" x14ac:dyDescent="0.25">
      <c r="C7100"/>
      <c r="D7100"/>
      <c r="E7100"/>
      <c r="F7100"/>
    </row>
    <row r="7101" spans="3:6" x14ac:dyDescent="0.25">
      <c r="C7101"/>
      <c r="D7101"/>
      <c r="E7101"/>
      <c r="F7101"/>
    </row>
    <row r="7102" spans="3:6" x14ac:dyDescent="0.25">
      <c r="C7102"/>
      <c r="D7102"/>
      <c r="E7102"/>
      <c r="F7102"/>
    </row>
    <row r="7103" spans="3:6" x14ac:dyDescent="0.25">
      <c r="C7103"/>
      <c r="D7103"/>
      <c r="E7103"/>
      <c r="F7103"/>
    </row>
    <row r="7104" spans="3:6" x14ac:dyDescent="0.25">
      <c r="C7104"/>
      <c r="D7104"/>
      <c r="E7104"/>
      <c r="F7104"/>
    </row>
    <row r="7105" spans="3:6" x14ac:dyDescent="0.25">
      <c r="C7105"/>
      <c r="D7105"/>
      <c r="E7105"/>
      <c r="F7105"/>
    </row>
    <row r="7106" spans="3:6" x14ac:dyDescent="0.25">
      <c r="C7106"/>
      <c r="D7106"/>
      <c r="E7106"/>
      <c r="F7106"/>
    </row>
    <row r="7107" spans="3:6" x14ac:dyDescent="0.25">
      <c r="C7107"/>
      <c r="D7107"/>
      <c r="E7107"/>
      <c r="F7107"/>
    </row>
    <row r="7108" spans="3:6" x14ac:dyDescent="0.25">
      <c r="C7108"/>
      <c r="D7108"/>
      <c r="E7108"/>
      <c r="F7108"/>
    </row>
    <row r="7109" spans="3:6" x14ac:dyDescent="0.25">
      <c r="C7109"/>
      <c r="D7109"/>
      <c r="E7109"/>
      <c r="F7109"/>
    </row>
    <row r="7110" spans="3:6" x14ac:dyDescent="0.25">
      <c r="C7110"/>
      <c r="D7110"/>
      <c r="E7110"/>
      <c r="F7110"/>
    </row>
    <row r="7111" spans="3:6" x14ac:dyDescent="0.25">
      <c r="C7111"/>
      <c r="D7111"/>
      <c r="E7111"/>
      <c r="F7111"/>
    </row>
    <row r="7112" spans="3:6" x14ac:dyDescent="0.25">
      <c r="C7112"/>
      <c r="D7112"/>
      <c r="E7112"/>
      <c r="F7112"/>
    </row>
    <row r="7113" spans="3:6" x14ac:dyDescent="0.25">
      <c r="C7113"/>
      <c r="D7113"/>
      <c r="E7113"/>
      <c r="F7113"/>
    </row>
    <row r="7114" spans="3:6" x14ac:dyDescent="0.25">
      <c r="C7114"/>
      <c r="D7114"/>
      <c r="E7114"/>
      <c r="F7114"/>
    </row>
    <row r="7115" spans="3:6" x14ac:dyDescent="0.25">
      <c r="C7115"/>
      <c r="D7115"/>
      <c r="E7115"/>
      <c r="F7115"/>
    </row>
    <row r="7116" spans="3:6" x14ac:dyDescent="0.25">
      <c r="C7116"/>
      <c r="D7116"/>
      <c r="E7116"/>
      <c r="F7116"/>
    </row>
    <row r="7117" spans="3:6" x14ac:dyDescent="0.25">
      <c r="C7117"/>
      <c r="D7117"/>
      <c r="E7117"/>
      <c r="F7117"/>
    </row>
    <row r="7118" spans="3:6" x14ac:dyDescent="0.25">
      <c r="C7118"/>
      <c r="D7118"/>
      <c r="E7118"/>
      <c r="F7118"/>
    </row>
    <row r="7119" spans="3:6" x14ac:dyDescent="0.25">
      <c r="C7119"/>
      <c r="D7119"/>
      <c r="E7119"/>
      <c r="F7119"/>
    </row>
    <row r="7120" spans="3:6" x14ac:dyDescent="0.25">
      <c r="C7120"/>
      <c r="D7120"/>
      <c r="E7120"/>
      <c r="F7120"/>
    </row>
    <row r="7121" spans="3:6" x14ac:dyDescent="0.25">
      <c r="C7121"/>
      <c r="D7121"/>
      <c r="E7121"/>
      <c r="F7121"/>
    </row>
    <row r="7122" spans="3:6" x14ac:dyDescent="0.25">
      <c r="C7122"/>
      <c r="D7122"/>
      <c r="E7122"/>
      <c r="F7122"/>
    </row>
    <row r="7123" spans="3:6" x14ac:dyDescent="0.25">
      <c r="C7123"/>
      <c r="D7123"/>
      <c r="E7123"/>
      <c r="F7123"/>
    </row>
    <row r="7124" spans="3:6" x14ac:dyDescent="0.25">
      <c r="C7124"/>
      <c r="D7124"/>
      <c r="E7124"/>
      <c r="F7124"/>
    </row>
    <row r="7125" spans="3:6" x14ac:dyDescent="0.25">
      <c r="C7125"/>
      <c r="D7125"/>
      <c r="E7125"/>
      <c r="F7125"/>
    </row>
    <row r="7126" spans="3:6" x14ac:dyDescent="0.25">
      <c r="C7126"/>
      <c r="D7126"/>
      <c r="E7126"/>
      <c r="F7126"/>
    </row>
    <row r="7127" spans="3:6" x14ac:dyDescent="0.25">
      <c r="C7127"/>
      <c r="D7127"/>
      <c r="E7127"/>
      <c r="F7127"/>
    </row>
    <row r="7128" spans="3:6" x14ac:dyDescent="0.25">
      <c r="C7128"/>
      <c r="D7128"/>
      <c r="E7128"/>
      <c r="F7128"/>
    </row>
    <row r="7129" spans="3:6" x14ac:dyDescent="0.25">
      <c r="C7129"/>
      <c r="D7129"/>
      <c r="E7129"/>
      <c r="F7129"/>
    </row>
    <row r="7130" spans="3:6" x14ac:dyDescent="0.25">
      <c r="C7130"/>
      <c r="D7130"/>
      <c r="E7130"/>
      <c r="F7130"/>
    </row>
    <row r="7131" spans="3:6" x14ac:dyDescent="0.25">
      <c r="C7131"/>
      <c r="D7131"/>
      <c r="E7131"/>
      <c r="F7131"/>
    </row>
    <row r="7132" spans="3:6" x14ac:dyDescent="0.25">
      <c r="C7132"/>
      <c r="D7132"/>
      <c r="E7132"/>
      <c r="F7132"/>
    </row>
    <row r="7133" spans="3:6" x14ac:dyDescent="0.25">
      <c r="C7133"/>
      <c r="D7133"/>
      <c r="E7133"/>
      <c r="F7133"/>
    </row>
    <row r="7134" spans="3:6" x14ac:dyDescent="0.25">
      <c r="C7134"/>
      <c r="D7134"/>
      <c r="E7134"/>
      <c r="F7134"/>
    </row>
    <row r="7135" spans="3:6" x14ac:dyDescent="0.25">
      <c r="C7135"/>
      <c r="D7135"/>
      <c r="E7135"/>
      <c r="F7135"/>
    </row>
    <row r="7136" spans="3:6" x14ac:dyDescent="0.25">
      <c r="C7136"/>
      <c r="D7136"/>
      <c r="E7136"/>
      <c r="F7136"/>
    </row>
    <row r="7137" spans="3:6" x14ac:dyDescent="0.25">
      <c r="C7137"/>
      <c r="D7137"/>
      <c r="E7137"/>
      <c r="F7137"/>
    </row>
    <row r="7138" spans="3:6" x14ac:dyDescent="0.25">
      <c r="C7138"/>
      <c r="D7138"/>
      <c r="E7138"/>
      <c r="F7138"/>
    </row>
    <row r="7139" spans="3:6" x14ac:dyDescent="0.25">
      <c r="C7139"/>
      <c r="D7139"/>
      <c r="E7139"/>
      <c r="F7139"/>
    </row>
    <row r="7140" spans="3:6" x14ac:dyDescent="0.25">
      <c r="C7140"/>
      <c r="D7140"/>
      <c r="E7140"/>
      <c r="F7140"/>
    </row>
    <row r="7141" spans="3:6" x14ac:dyDescent="0.25">
      <c r="C7141"/>
      <c r="D7141"/>
      <c r="E7141"/>
      <c r="F7141"/>
    </row>
    <row r="7142" spans="3:6" x14ac:dyDescent="0.25">
      <c r="C7142"/>
      <c r="D7142"/>
      <c r="E7142"/>
      <c r="F7142"/>
    </row>
    <row r="7143" spans="3:6" x14ac:dyDescent="0.25">
      <c r="C7143"/>
      <c r="D7143"/>
      <c r="E7143"/>
      <c r="F7143"/>
    </row>
    <row r="7144" spans="3:6" x14ac:dyDescent="0.25">
      <c r="C7144"/>
      <c r="D7144"/>
      <c r="E7144"/>
      <c r="F7144"/>
    </row>
    <row r="7145" spans="3:6" x14ac:dyDescent="0.25">
      <c r="C7145"/>
      <c r="D7145"/>
      <c r="E7145"/>
      <c r="F7145"/>
    </row>
    <row r="7146" spans="3:6" x14ac:dyDescent="0.25">
      <c r="C7146"/>
      <c r="D7146"/>
      <c r="E7146"/>
      <c r="F7146"/>
    </row>
    <row r="7147" spans="3:6" x14ac:dyDescent="0.25">
      <c r="C7147"/>
      <c r="D7147"/>
      <c r="E7147"/>
      <c r="F7147"/>
    </row>
    <row r="7148" spans="3:6" x14ac:dyDescent="0.25">
      <c r="C7148"/>
      <c r="D7148"/>
      <c r="E7148"/>
      <c r="F7148"/>
    </row>
    <row r="7149" spans="3:6" x14ac:dyDescent="0.25">
      <c r="C7149"/>
      <c r="D7149"/>
      <c r="E7149"/>
      <c r="F7149"/>
    </row>
    <row r="7150" spans="3:6" x14ac:dyDescent="0.25">
      <c r="C7150"/>
      <c r="D7150"/>
      <c r="E7150"/>
      <c r="F7150"/>
    </row>
    <row r="7151" spans="3:6" x14ac:dyDescent="0.25">
      <c r="C7151"/>
      <c r="D7151"/>
      <c r="E7151"/>
      <c r="F7151"/>
    </row>
    <row r="7152" spans="3:6" x14ac:dyDescent="0.25">
      <c r="C7152"/>
      <c r="D7152"/>
      <c r="E7152"/>
      <c r="F7152"/>
    </row>
    <row r="7153" spans="3:6" x14ac:dyDescent="0.25">
      <c r="C7153"/>
      <c r="D7153"/>
      <c r="E7153"/>
      <c r="F7153"/>
    </row>
    <row r="7154" spans="3:6" x14ac:dyDescent="0.25">
      <c r="C7154"/>
      <c r="D7154"/>
      <c r="E7154"/>
      <c r="F7154"/>
    </row>
    <row r="7155" spans="3:6" x14ac:dyDescent="0.25">
      <c r="C7155"/>
      <c r="D7155"/>
      <c r="E7155"/>
      <c r="F7155"/>
    </row>
    <row r="7156" spans="3:6" x14ac:dyDescent="0.25">
      <c r="C7156"/>
      <c r="D7156"/>
      <c r="E7156"/>
      <c r="F7156"/>
    </row>
    <row r="7157" spans="3:6" x14ac:dyDescent="0.25">
      <c r="C7157"/>
      <c r="D7157"/>
      <c r="E7157"/>
      <c r="F7157"/>
    </row>
    <row r="7158" spans="3:6" x14ac:dyDescent="0.25">
      <c r="C7158"/>
      <c r="D7158"/>
      <c r="E7158"/>
      <c r="F7158"/>
    </row>
    <row r="7159" spans="3:6" x14ac:dyDescent="0.25">
      <c r="C7159"/>
      <c r="D7159"/>
      <c r="E7159"/>
      <c r="F7159"/>
    </row>
    <row r="7160" spans="3:6" x14ac:dyDescent="0.25">
      <c r="C7160"/>
      <c r="D7160"/>
      <c r="E7160"/>
      <c r="F7160"/>
    </row>
    <row r="7161" spans="3:6" x14ac:dyDescent="0.25">
      <c r="C7161"/>
      <c r="D7161"/>
      <c r="E7161"/>
      <c r="F7161"/>
    </row>
    <row r="7162" spans="3:6" x14ac:dyDescent="0.25">
      <c r="C7162"/>
      <c r="D7162"/>
      <c r="E7162"/>
      <c r="F7162"/>
    </row>
    <row r="7163" spans="3:6" x14ac:dyDescent="0.25">
      <c r="C7163"/>
      <c r="D7163"/>
      <c r="E7163"/>
      <c r="F7163"/>
    </row>
    <row r="7164" spans="3:6" x14ac:dyDescent="0.25">
      <c r="C7164"/>
      <c r="D7164"/>
      <c r="E7164"/>
      <c r="F7164"/>
    </row>
    <row r="7165" spans="3:6" x14ac:dyDescent="0.25">
      <c r="C7165"/>
      <c r="D7165"/>
      <c r="E7165"/>
      <c r="F7165"/>
    </row>
    <row r="7166" spans="3:6" x14ac:dyDescent="0.25">
      <c r="C7166"/>
      <c r="D7166"/>
      <c r="E7166"/>
      <c r="F7166"/>
    </row>
    <row r="7167" spans="3:6" x14ac:dyDescent="0.25">
      <c r="C7167"/>
      <c r="D7167"/>
      <c r="E7167"/>
      <c r="F7167"/>
    </row>
    <row r="7168" spans="3:6" x14ac:dyDescent="0.25">
      <c r="C7168"/>
      <c r="D7168"/>
      <c r="E7168"/>
      <c r="F7168"/>
    </row>
    <row r="7169" spans="3:6" x14ac:dyDescent="0.25">
      <c r="C7169"/>
      <c r="D7169"/>
      <c r="E7169"/>
      <c r="F7169"/>
    </row>
    <row r="7170" spans="3:6" x14ac:dyDescent="0.25">
      <c r="C7170"/>
      <c r="D7170"/>
      <c r="E7170"/>
      <c r="F7170"/>
    </row>
    <row r="7171" spans="3:6" x14ac:dyDescent="0.25">
      <c r="C7171"/>
      <c r="D7171"/>
      <c r="E7171"/>
      <c r="F7171"/>
    </row>
    <row r="7172" spans="3:6" x14ac:dyDescent="0.25">
      <c r="C7172"/>
      <c r="D7172"/>
      <c r="E7172"/>
      <c r="F7172"/>
    </row>
    <row r="7173" spans="3:6" x14ac:dyDescent="0.25">
      <c r="C7173"/>
      <c r="D7173"/>
      <c r="E7173"/>
      <c r="F7173"/>
    </row>
    <row r="7174" spans="3:6" x14ac:dyDescent="0.25">
      <c r="C7174"/>
      <c r="D7174"/>
      <c r="E7174"/>
      <c r="F7174"/>
    </row>
    <row r="7175" spans="3:6" x14ac:dyDescent="0.25">
      <c r="C7175"/>
      <c r="D7175"/>
      <c r="E7175"/>
      <c r="F7175"/>
    </row>
    <row r="7176" spans="3:6" x14ac:dyDescent="0.25">
      <c r="C7176"/>
      <c r="D7176"/>
      <c r="E7176"/>
      <c r="F7176"/>
    </row>
    <row r="7177" spans="3:6" x14ac:dyDescent="0.25">
      <c r="C7177"/>
      <c r="D7177"/>
      <c r="E7177"/>
      <c r="F7177"/>
    </row>
    <row r="7178" spans="3:6" x14ac:dyDescent="0.25">
      <c r="C7178"/>
      <c r="D7178"/>
      <c r="E7178"/>
      <c r="F7178"/>
    </row>
    <row r="7179" spans="3:6" x14ac:dyDescent="0.25">
      <c r="C7179"/>
      <c r="D7179"/>
      <c r="E7179"/>
      <c r="F7179"/>
    </row>
    <row r="7180" spans="3:6" x14ac:dyDescent="0.25">
      <c r="C7180"/>
      <c r="D7180"/>
      <c r="E7180"/>
      <c r="F7180"/>
    </row>
    <row r="7181" spans="3:6" x14ac:dyDescent="0.25">
      <c r="C7181"/>
      <c r="D7181"/>
      <c r="E7181"/>
      <c r="F7181"/>
    </row>
    <row r="7182" spans="3:6" x14ac:dyDescent="0.25">
      <c r="C7182"/>
      <c r="D7182"/>
      <c r="E7182"/>
      <c r="F7182"/>
    </row>
    <row r="7183" spans="3:6" x14ac:dyDescent="0.25">
      <c r="C7183"/>
      <c r="D7183"/>
      <c r="E7183"/>
      <c r="F7183"/>
    </row>
    <row r="7184" spans="3:6" x14ac:dyDescent="0.25">
      <c r="C7184"/>
      <c r="D7184"/>
      <c r="E7184"/>
      <c r="F7184"/>
    </row>
    <row r="7185" spans="3:6" x14ac:dyDescent="0.25">
      <c r="C7185"/>
      <c r="D7185"/>
      <c r="E7185"/>
      <c r="F7185"/>
    </row>
    <row r="7186" spans="3:6" x14ac:dyDescent="0.25">
      <c r="C7186"/>
      <c r="D7186"/>
      <c r="E7186"/>
      <c r="F7186"/>
    </row>
    <row r="7187" spans="3:6" x14ac:dyDescent="0.25">
      <c r="C7187"/>
      <c r="D7187"/>
      <c r="E7187"/>
      <c r="F7187"/>
    </row>
    <row r="7188" spans="3:6" x14ac:dyDescent="0.25">
      <c r="C7188"/>
      <c r="D7188"/>
      <c r="E7188"/>
      <c r="F7188"/>
    </row>
    <row r="7189" spans="3:6" x14ac:dyDescent="0.25">
      <c r="C7189"/>
      <c r="D7189"/>
      <c r="E7189"/>
      <c r="F7189"/>
    </row>
    <row r="7190" spans="3:6" x14ac:dyDescent="0.25">
      <c r="C7190"/>
      <c r="D7190"/>
      <c r="E7190"/>
      <c r="F7190"/>
    </row>
    <row r="7191" spans="3:6" x14ac:dyDescent="0.25">
      <c r="C7191"/>
      <c r="D7191"/>
      <c r="E7191"/>
      <c r="F7191"/>
    </row>
    <row r="7192" spans="3:6" x14ac:dyDescent="0.25">
      <c r="C7192"/>
      <c r="D7192"/>
      <c r="E7192"/>
      <c r="F7192"/>
    </row>
    <row r="7193" spans="3:6" x14ac:dyDescent="0.25">
      <c r="C7193"/>
      <c r="D7193"/>
      <c r="E7193"/>
      <c r="F7193"/>
    </row>
    <row r="7194" spans="3:6" x14ac:dyDescent="0.25">
      <c r="C7194"/>
      <c r="D7194"/>
      <c r="E7194"/>
      <c r="F7194"/>
    </row>
    <row r="7195" spans="3:6" x14ac:dyDescent="0.25">
      <c r="C7195"/>
      <c r="D7195"/>
      <c r="E7195"/>
      <c r="F7195"/>
    </row>
    <row r="7196" spans="3:6" x14ac:dyDescent="0.25">
      <c r="C7196"/>
      <c r="D7196"/>
      <c r="E7196"/>
      <c r="F7196"/>
    </row>
    <row r="7197" spans="3:6" x14ac:dyDescent="0.25">
      <c r="C7197"/>
      <c r="D7197"/>
      <c r="E7197"/>
      <c r="F7197"/>
    </row>
    <row r="7198" spans="3:6" x14ac:dyDescent="0.25">
      <c r="C7198"/>
      <c r="D7198"/>
      <c r="E7198"/>
      <c r="F7198"/>
    </row>
    <row r="7199" spans="3:6" x14ac:dyDescent="0.25">
      <c r="C7199"/>
      <c r="D7199"/>
      <c r="E7199"/>
      <c r="F7199"/>
    </row>
    <row r="7200" spans="3:6" x14ac:dyDescent="0.25">
      <c r="C7200"/>
      <c r="D7200"/>
      <c r="E7200"/>
      <c r="F7200"/>
    </row>
    <row r="7201" spans="3:6" x14ac:dyDescent="0.25">
      <c r="C7201"/>
      <c r="D7201"/>
      <c r="E7201"/>
      <c r="F7201"/>
    </row>
    <row r="7202" spans="3:6" x14ac:dyDescent="0.25">
      <c r="C7202"/>
      <c r="D7202"/>
      <c r="E7202"/>
      <c r="F7202"/>
    </row>
    <row r="7203" spans="3:6" x14ac:dyDescent="0.25">
      <c r="C7203"/>
      <c r="D7203"/>
      <c r="E7203"/>
      <c r="F7203"/>
    </row>
    <row r="7204" spans="3:6" x14ac:dyDescent="0.25">
      <c r="C7204"/>
      <c r="D7204"/>
      <c r="E7204"/>
      <c r="F7204"/>
    </row>
    <row r="7205" spans="3:6" x14ac:dyDescent="0.25">
      <c r="C7205"/>
      <c r="D7205"/>
      <c r="E7205"/>
      <c r="F7205"/>
    </row>
    <row r="7206" spans="3:6" x14ac:dyDescent="0.25">
      <c r="C7206"/>
      <c r="D7206"/>
      <c r="E7206"/>
      <c r="F7206"/>
    </row>
    <row r="7207" spans="3:6" x14ac:dyDescent="0.25">
      <c r="C7207"/>
      <c r="D7207"/>
      <c r="E7207"/>
      <c r="F7207"/>
    </row>
    <row r="7208" spans="3:6" x14ac:dyDescent="0.25">
      <c r="C7208"/>
      <c r="D7208"/>
      <c r="E7208"/>
      <c r="F7208"/>
    </row>
    <row r="7209" spans="3:6" x14ac:dyDescent="0.25">
      <c r="C7209"/>
      <c r="D7209"/>
      <c r="E7209"/>
      <c r="F7209"/>
    </row>
    <row r="7210" spans="3:6" x14ac:dyDescent="0.25">
      <c r="C7210"/>
      <c r="D7210"/>
      <c r="E7210"/>
      <c r="F7210"/>
    </row>
    <row r="7211" spans="3:6" x14ac:dyDescent="0.25">
      <c r="C7211"/>
      <c r="D7211"/>
      <c r="E7211"/>
      <c r="F7211"/>
    </row>
    <row r="7212" spans="3:6" x14ac:dyDescent="0.25">
      <c r="C7212"/>
      <c r="D7212"/>
      <c r="E7212"/>
      <c r="F7212"/>
    </row>
    <row r="7213" spans="3:6" x14ac:dyDescent="0.25">
      <c r="C7213"/>
      <c r="D7213"/>
      <c r="E7213"/>
      <c r="F7213"/>
    </row>
    <row r="7214" spans="3:6" x14ac:dyDescent="0.25">
      <c r="C7214"/>
      <c r="D7214"/>
      <c r="E7214"/>
      <c r="F7214"/>
    </row>
    <row r="7215" spans="3:6" x14ac:dyDescent="0.25">
      <c r="C7215"/>
      <c r="D7215"/>
      <c r="E7215"/>
      <c r="F7215"/>
    </row>
    <row r="7216" spans="3:6" x14ac:dyDescent="0.25">
      <c r="C7216"/>
      <c r="D7216"/>
      <c r="E7216"/>
      <c r="F7216"/>
    </row>
    <row r="7217" spans="3:6" x14ac:dyDescent="0.25">
      <c r="C7217"/>
      <c r="D7217"/>
      <c r="E7217"/>
      <c r="F7217"/>
    </row>
    <row r="7218" spans="3:6" x14ac:dyDescent="0.25">
      <c r="C7218"/>
      <c r="D7218"/>
      <c r="E7218"/>
      <c r="F7218"/>
    </row>
    <row r="7219" spans="3:6" x14ac:dyDescent="0.25">
      <c r="C7219"/>
      <c r="D7219"/>
      <c r="E7219"/>
      <c r="F7219"/>
    </row>
    <row r="7220" spans="3:6" x14ac:dyDescent="0.25">
      <c r="C7220"/>
      <c r="D7220"/>
      <c r="E7220"/>
      <c r="F7220"/>
    </row>
    <row r="7221" spans="3:6" x14ac:dyDescent="0.25">
      <c r="C7221"/>
      <c r="D7221"/>
      <c r="E7221"/>
      <c r="F7221"/>
    </row>
    <row r="7222" spans="3:6" x14ac:dyDescent="0.25">
      <c r="C7222"/>
      <c r="D7222"/>
      <c r="E7222"/>
      <c r="F7222"/>
    </row>
    <row r="7223" spans="3:6" x14ac:dyDescent="0.25">
      <c r="C7223"/>
      <c r="D7223"/>
      <c r="E7223"/>
      <c r="F7223"/>
    </row>
    <row r="7224" spans="3:6" x14ac:dyDescent="0.25">
      <c r="C7224"/>
      <c r="D7224"/>
      <c r="E7224"/>
      <c r="F7224"/>
    </row>
    <row r="7225" spans="3:6" x14ac:dyDescent="0.25">
      <c r="C7225"/>
      <c r="D7225"/>
      <c r="E7225"/>
      <c r="F7225"/>
    </row>
    <row r="7226" spans="3:6" x14ac:dyDescent="0.25">
      <c r="C7226"/>
      <c r="D7226"/>
      <c r="E7226"/>
      <c r="F7226"/>
    </row>
    <row r="7227" spans="3:6" x14ac:dyDescent="0.25">
      <c r="C7227"/>
      <c r="D7227"/>
      <c r="E7227"/>
      <c r="F7227"/>
    </row>
    <row r="7228" spans="3:6" x14ac:dyDescent="0.25">
      <c r="C7228"/>
      <c r="D7228"/>
      <c r="E7228"/>
      <c r="F7228"/>
    </row>
    <row r="7229" spans="3:6" x14ac:dyDescent="0.25">
      <c r="C7229"/>
      <c r="D7229"/>
      <c r="E7229"/>
      <c r="F7229"/>
    </row>
    <row r="7230" spans="3:6" x14ac:dyDescent="0.25">
      <c r="C7230"/>
      <c r="D7230"/>
      <c r="E7230"/>
      <c r="F7230"/>
    </row>
    <row r="7231" spans="3:6" x14ac:dyDescent="0.25">
      <c r="C7231"/>
      <c r="D7231"/>
      <c r="E7231"/>
      <c r="F7231"/>
    </row>
    <row r="7232" spans="3:6" x14ac:dyDescent="0.25">
      <c r="C7232"/>
      <c r="D7232"/>
      <c r="E7232"/>
      <c r="F7232"/>
    </row>
    <row r="7233" spans="3:6" x14ac:dyDescent="0.25">
      <c r="C7233"/>
      <c r="D7233"/>
      <c r="E7233"/>
      <c r="F7233"/>
    </row>
    <row r="7234" spans="3:6" x14ac:dyDescent="0.25">
      <c r="C7234"/>
      <c r="D7234"/>
      <c r="E7234"/>
      <c r="F7234"/>
    </row>
    <row r="7235" spans="3:6" x14ac:dyDescent="0.25">
      <c r="C7235"/>
      <c r="D7235"/>
      <c r="E7235"/>
      <c r="F7235"/>
    </row>
    <row r="7236" spans="3:6" x14ac:dyDescent="0.25">
      <c r="C7236"/>
      <c r="D7236"/>
      <c r="E7236"/>
      <c r="F7236"/>
    </row>
    <row r="7237" spans="3:6" x14ac:dyDescent="0.25">
      <c r="C7237"/>
      <c r="D7237"/>
      <c r="E7237"/>
      <c r="F7237"/>
    </row>
    <row r="7238" spans="3:6" x14ac:dyDescent="0.25">
      <c r="C7238"/>
      <c r="D7238"/>
      <c r="E7238"/>
      <c r="F7238"/>
    </row>
    <row r="7239" spans="3:6" x14ac:dyDescent="0.25">
      <c r="C7239"/>
      <c r="D7239"/>
      <c r="E7239"/>
      <c r="F7239"/>
    </row>
    <row r="7240" spans="3:6" x14ac:dyDescent="0.25">
      <c r="C7240"/>
      <c r="D7240"/>
      <c r="E7240"/>
      <c r="F7240"/>
    </row>
    <row r="7241" spans="3:6" x14ac:dyDescent="0.25">
      <c r="C7241"/>
      <c r="D7241"/>
      <c r="E7241"/>
      <c r="F7241"/>
    </row>
    <row r="7242" spans="3:6" x14ac:dyDescent="0.25">
      <c r="C7242"/>
      <c r="D7242"/>
      <c r="E7242"/>
      <c r="F7242"/>
    </row>
    <row r="7243" spans="3:6" x14ac:dyDescent="0.25">
      <c r="C7243"/>
      <c r="D7243"/>
      <c r="E7243"/>
      <c r="F7243"/>
    </row>
    <row r="7244" spans="3:6" x14ac:dyDescent="0.25">
      <c r="C7244"/>
      <c r="D7244"/>
      <c r="E7244"/>
      <c r="F7244"/>
    </row>
    <row r="7245" spans="3:6" x14ac:dyDescent="0.25">
      <c r="C7245"/>
      <c r="D7245"/>
      <c r="E7245"/>
      <c r="F7245"/>
    </row>
    <row r="7246" spans="3:6" x14ac:dyDescent="0.25">
      <c r="C7246"/>
      <c r="D7246"/>
      <c r="E7246"/>
      <c r="F7246"/>
    </row>
    <row r="7247" spans="3:6" x14ac:dyDescent="0.25">
      <c r="C7247"/>
      <c r="D7247"/>
      <c r="E7247"/>
      <c r="F7247"/>
    </row>
    <row r="7248" spans="3:6" x14ac:dyDescent="0.25">
      <c r="C7248"/>
      <c r="D7248"/>
      <c r="E7248"/>
      <c r="F7248"/>
    </row>
    <row r="7249" spans="3:6" x14ac:dyDescent="0.25">
      <c r="C7249"/>
      <c r="D7249"/>
      <c r="E7249"/>
      <c r="F7249"/>
    </row>
    <row r="7250" spans="3:6" x14ac:dyDescent="0.25">
      <c r="C7250"/>
      <c r="D7250"/>
      <c r="E7250"/>
      <c r="F7250"/>
    </row>
    <row r="7251" spans="3:6" x14ac:dyDescent="0.25">
      <c r="C7251"/>
      <c r="D7251"/>
      <c r="E7251"/>
      <c r="F7251"/>
    </row>
    <row r="7252" spans="3:6" x14ac:dyDescent="0.25">
      <c r="C7252"/>
      <c r="D7252"/>
      <c r="E7252"/>
      <c r="F7252"/>
    </row>
    <row r="7253" spans="3:6" x14ac:dyDescent="0.25">
      <c r="C7253"/>
      <c r="D7253"/>
      <c r="E7253"/>
      <c r="F7253"/>
    </row>
    <row r="7254" spans="3:6" x14ac:dyDescent="0.25">
      <c r="C7254"/>
      <c r="D7254"/>
      <c r="E7254"/>
      <c r="F7254"/>
    </row>
    <row r="7255" spans="3:6" x14ac:dyDescent="0.25">
      <c r="C7255"/>
      <c r="D7255"/>
      <c r="E7255"/>
      <c r="F7255"/>
    </row>
    <row r="7256" spans="3:6" x14ac:dyDescent="0.25">
      <c r="C7256"/>
      <c r="D7256"/>
      <c r="E7256"/>
      <c r="F7256"/>
    </row>
    <row r="7257" spans="3:6" x14ac:dyDescent="0.25">
      <c r="C7257"/>
      <c r="D7257"/>
      <c r="E7257"/>
      <c r="F7257"/>
    </row>
    <row r="7258" spans="3:6" x14ac:dyDescent="0.25">
      <c r="C7258"/>
      <c r="D7258"/>
      <c r="E7258"/>
      <c r="F7258"/>
    </row>
    <row r="7259" spans="3:6" x14ac:dyDescent="0.25">
      <c r="C7259"/>
      <c r="D7259"/>
      <c r="E7259"/>
      <c r="F7259"/>
    </row>
    <row r="7260" spans="3:6" x14ac:dyDescent="0.25">
      <c r="C7260"/>
      <c r="D7260"/>
      <c r="E7260"/>
      <c r="F7260"/>
    </row>
    <row r="7261" spans="3:6" x14ac:dyDescent="0.25">
      <c r="C7261"/>
      <c r="D7261"/>
      <c r="E7261"/>
      <c r="F7261"/>
    </row>
    <row r="7262" spans="3:6" x14ac:dyDescent="0.25">
      <c r="C7262"/>
      <c r="D7262"/>
      <c r="E7262"/>
      <c r="F7262"/>
    </row>
    <row r="7263" spans="3:6" x14ac:dyDescent="0.25">
      <c r="C7263"/>
      <c r="D7263"/>
      <c r="E7263"/>
      <c r="F7263"/>
    </row>
    <row r="7264" spans="3:6" x14ac:dyDescent="0.25">
      <c r="C7264"/>
      <c r="D7264"/>
      <c r="E7264"/>
      <c r="F7264"/>
    </row>
    <row r="7265" spans="3:6" x14ac:dyDescent="0.25">
      <c r="C7265"/>
      <c r="D7265"/>
      <c r="E7265"/>
      <c r="F7265"/>
    </row>
    <row r="7266" spans="3:6" x14ac:dyDescent="0.25">
      <c r="C7266"/>
      <c r="D7266"/>
      <c r="E7266"/>
      <c r="F7266"/>
    </row>
    <row r="7267" spans="3:6" x14ac:dyDescent="0.25">
      <c r="C7267"/>
      <c r="D7267"/>
      <c r="E7267"/>
      <c r="F7267"/>
    </row>
    <row r="7268" spans="3:6" x14ac:dyDescent="0.25">
      <c r="C7268"/>
      <c r="D7268"/>
      <c r="E7268"/>
      <c r="F7268"/>
    </row>
    <row r="7269" spans="3:6" x14ac:dyDescent="0.25">
      <c r="C7269"/>
      <c r="D7269"/>
      <c r="E7269"/>
      <c r="F7269"/>
    </row>
    <row r="7270" spans="3:6" x14ac:dyDescent="0.25">
      <c r="C7270"/>
      <c r="D7270"/>
      <c r="E7270"/>
      <c r="F7270"/>
    </row>
    <row r="7271" spans="3:6" x14ac:dyDescent="0.25">
      <c r="C7271"/>
      <c r="D7271"/>
      <c r="E7271"/>
      <c r="F7271"/>
    </row>
    <row r="7272" spans="3:6" x14ac:dyDescent="0.25">
      <c r="C7272"/>
      <c r="D7272"/>
      <c r="E7272"/>
      <c r="F7272"/>
    </row>
    <row r="7273" spans="3:6" x14ac:dyDescent="0.25">
      <c r="C7273"/>
      <c r="D7273"/>
      <c r="E7273"/>
      <c r="F7273"/>
    </row>
    <row r="7274" spans="3:6" x14ac:dyDescent="0.25">
      <c r="C7274"/>
      <c r="D7274"/>
      <c r="E7274"/>
      <c r="F7274"/>
    </row>
    <row r="7275" spans="3:6" x14ac:dyDescent="0.25">
      <c r="C7275"/>
      <c r="D7275"/>
      <c r="E7275"/>
      <c r="F7275"/>
    </row>
    <row r="7276" spans="3:6" x14ac:dyDescent="0.25">
      <c r="C7276"/>
      <c r="D7276"/>
      <c r="E7276"/>
      <c r="F7276"/>
    </row>
    <row r="7277" spans="3:6" x14ac:dyDescent="0.25">
      <c r="C7277"/>
      <c r="D7277"/>
      <c r="E7277"/>
      <c r="F7277"/>
    </row>
    <row r="7278" spans="3:6" x14ac:dyDescent="0.25">
      <c r="C7278"/>
      <c r="D7278"/>
      <c r="E7278"/>
      <c r="F7278"/>
    </row>
    <row r="7279" spans="3:6" x14ac:dyDescent="0.25">
      <c r="C7279"/>
      <c r="D7279"/>
      <c r="E7279"/>
      <c r="F7279"/>
    </row>
    <row r="7280" spans="3:6" x14ac:dyDescent="0.25">
      <c r="C7280"/>
      <c r="D7280"/>
      <c r="E7280"/>
      <c r="F7280"/>
    </row>
    <row r="7281" spans="3:6" x14ac:dyDescent="0.25">
      <c r="C7281"/>
      <c r="D7281"/>
      <c r="E7281"/>
      <c r="F7281"/>
    </row>
    <row r="7282" spans="3:6" x14ac:dyDescent="0.25">
      <c r="C7282"/>
      <c r="D7282"/>
      <c r="E7282"/>
      <c r="F7282"/>
    </row>
    <row r="7283" spans="3:6" x14ac:dyDescent="0.25">
      <c r="C7283"/>
      <c r="D7283"/>
      <c r="E7283"/>
      <c r="F7283"/>
    </row>
    <row r="7284" spans="3:6" x14ac:dyDescent="0.25">
      <c r="C7284"/>
      <c r="D7284"/>
      <c r="E7284"/>
      <c r="F7284"/>
    </row>
    <row r="7285" spans="3:6" x14ac:dyDescent="0.25">
      <c r="C7285"/>
      <c r="D7285"/>
      <c r="E7285"/>
      <c r="F7285"/>
    </row>
    <row r="7286" spans="3:6" x14ac:dyDescent="0.25">
      <c r="C7286"/>
      <c r="D7286"/>
      <c r="E7286"/>
      <c r="F7286"/>
    </row>
    <row r="7287" spans="3:6" x14ac:dyDescent="0.25">
      <c r="C7287"/>
      <c r="D7287"/>
      <c r="E7287"/>
      <c r="F7287"/>
    </row>
    <row r="7288" spans="3:6" x14ac:dyDescent="0.25">
      <c r="C7288"/>
      <c r="D7288"/>
      <c r="E7288"/>
      <c r="F7288"/>
    </row>
    <row r="7289" spans="3:6" x14ac:dyDescent="0.25">
      <c r="C7289"/>
      <c r="D7289"/>
      <c r="E7289"/>
      <c r="F7289"/>
    </row>
    <row r="7290" spans="3:6" x14ac:dyDescent="0.25">
      <c r="C7290"/>
      <c r="D7290"/>
      <c r="E7290"/>
      <c r="F7290"/>
    </row>
    <row r="7291" spans="3:6" x14ac:dyDescent="0.25">
      <c r="C7291"/>
      <c r="D7291"/>
      <c r="E7291"/>
      <c r="F7291"/>
    </row>
    <row r="7292" spans="3:6" x14ac:dyDescent="0.25">
      <c r="C7292"/>
      <c r="D7292"/>
      <c r="E7292"/>
      <c r="F7292"/>
    </row>
    <row r="7293" spans="3:6" x14ac:dyDescent="0.25">
      <c r="C7293"/>
      <c r="D7293"/>
      <c r="E7293"/>
      <c r="F7293"/>
    </row>
    <row r="7294" spans="3:6" x14ac:dyDescent="0.25">
      <c r="C7294"/>
      <c r="D7294"/>
      <c r="E7294"/>
      <c r="F7294"/>
    </row>
    <row r="7295" spans="3:6" x14ac:dyDescent="0.25">
      <c r="C7295"/>
      <c r="D7295"/>
      <c r="E7295"/>
      <c r="F7295"/>
    </row>
    <row r="7296" spans="3:6" x14ac:dyDescent="0.25">
      <c r="C7296"/>
      <c r="D7296"/>
      <c r="E7296"/>
      <c r="F7296"/>
    </row>
    <row r="7297" spans="3:6" x14ac:dyDescent="0.25">
      <c r="C7297"/>
      <c r="D7297"/>
      <c r="E7297"/>
      <c r="F7297"/>
    </row>
    <row r="7298" spans="3:6" x14ac:dyDescent="0.25">
      <c r="C7298"/>
      <c r="D7298"/>
      <c r="E7298"/>
      <c r="F7298"/>
    </row>
    <row r="7299" spans="3:6" x14ac:dyDescent="0.25">
      <c r="C7299"/>
      <c r="D7299"/>
      <c r="E7299"/>
      <c r="F7299"/>
    </row>
    <row r="7300" spans="3:6" x14ac:dyDescent="0.25">
      <c r="C7300"/>
      <c r="D7300"/>
      <c r="E7300"/>
      <c r="F7300"/>
    </row>
    <row r="7301" spans="3:6" x14ac:dyDescent="0.25">
      <c r="C7301"/>
      <c r="D7301"/>
      <c r="E7301"/>
      <c r="F7301"/>
    </row>
    <row r="7302" spans="3:6" x14ac:dyDescent="0.25">
      <c r="C7302"/>
      <c r="D7302"/>
      <c r="E7302"/>
      <c r="F7302"/>
    </row>
    <row r="7303" spans="3:6" x14ac:dyDescent="0.25">
      <c r="C7303"/>
      <c r="D7303"/>
      <c r="E7303"/>
      <c r="F7303"/>
    </row>
    <row r="7304" spans="3:6" x14ac:dyDescent="0.25">
      <c r="C7304"/>
      <c r="D7304"/>
      <c r="E7304"/>
      <c r="F7304"/>
    </row>
    <row r="7305" spans="3:6" x14ac:dyDescent="0.25">
      <c r="C7305"/>
      <c r="D7305"/>
      <c r="E7305"/>
      <c r="F7305"/>
    </row>
    <row r="7306" spans="3:6" x14ac:dyDescent="0.25">
      <c r="C7306"/>
      <c r="D7306"/>
      <c r="E7306"/>
      <c r="F7306"/>
    </row>
    <row r="7307" spans="3:6" x14ac:dyDescent="0.25">
      <c r="C7307"/>
      <c r="D7307"/>
      <c r="E7307"/>
      <c r="F7307"/>
    </row>
    <row r="7308" spans="3:6" x14ac:dyDescent="0.25">
      <c r="C7308"/>
      <c r="D7308"/>
      <c r="E7308"/>
      <c r="F7308"/>
    </row>
    <row r="7309" spans="3:6" x14ac:dyDescent="0.25">
      <c r="C7309"/>
      <c r="D7309"/>
      <c r="E7309"/>
      <c r="F7309"/>
    </row>
    <row r="7310" spans="3:6" x14ac:dyDescent="0.25">
      <c r="C7310"/>
      <c r="D7310"/>
      <c r="E7310"/>
      <c r="F7310"/>
    </row>
    <row r="7311" spans="3:6" x14ac:dyDescent="0.25">
      <c r="C7311"/>
      <c r="D7311"/>
      <c r="E7311"/>
      <c r="F7311"/>
    </row>
    <row r="7312" spans="3:6" x14ac:dyDescent="0.25">
      <c r="C7312"/>
      <c r="D7312"/>
      <c r="E7312"/>
      <c r="F7312"/>
    </row>
    <row r="7313" spans="3:6" x14ac:dyDescent="0.25">
      <c r="C7313"/>
      <c r="D7313"/>
      <c r="E7313"/>
      <c r="F7313"/>
    </row>
    <row r="7314" spans="3:6" x14ac:dyDescent="0.25">
      <c r="C7314"/>
      <c r="D7314"/>
      <c r="E7314"/>
      <c r="F7314"/>
    </row>
    <row r="7315" spans="3:6" x14ac:dyDescent="0.25">
      <c r="C7315"/>
      <c r="D7315"/>
      <c r="E7315"/>
      <c r="F7315"/>
    </row>
    <row r="7316" spans="3:6" x14ac:dyDescent="0.25">
      <c r="C7316"/>
      <c r="D7316"/>
      <c r="E7316"/>
      <c r="F7316"/>
    </row>
    <row r="7317" spans="3:6" x14ac:dyDescent="0.25">
      <c r="C7317"/>
      <c r="D7317"/>
      <c r="E7317"/>
      <c r="F7317"/>
    </row>
    <row r="7318" spans="3:6" x14ac:dyDescent="0.25">
      <c r="C7318"/>
      <c r="D7318"/>
      <c r="E7318"/>
      <c r="F7318"/>
    </row>
    <row r="7319" spans="3:6" x14ac:dyDescent="0.25">
      <c r="C7319"/>
      <c r="D7319"/>
      <c r="E7319"/>
      <c r="F7319"/>
    </row>
    <row r="7320" spans="3:6" x14ac:dyDescent="0.25">
      <c r="C7320"/>
      <c r="D7320"/>
      <c r="E7320"/>
      <c r="F7320"/>
    </row>
    <row r="7321" spans="3:6" x14ac:dyDescent="0.25">
      <c r="C7321"/>
      <c r="D7321"/>
      <c r="E7321"/>
      <c r="F7321"/>
    </row>
    <row r="7322" spans="3:6" x14ac:dyDescent="0.25">
      <c r="C7322"/>
      <c r="D7322"/>
      <c r="E7322"/>
      <c r="F7322"/>
    </row>
    <row r="7323" spans="3:6" x14ac:dyDescent="0.25">
      <c r="C7323"/>
      <c r="D7323"/>
      <c r="E7323"/>
      <c r="F7323"/>
    </row>
    <row r="7324" spans="3:6" x14ac:dyDescent="0.25">
      <c r="C7324"/>
      <c r="D7324"/>
      <c r="E7324"/>
      <c r="F7324"/>
    </row>
    <row r="7325" spans="3:6" x14ac:dyDescent="0.25">
      <c r="C7325"/>
      <c r="D7325"/>
      <c r="E7325"/>
      <c r="F7325"/>
    </row>
    <row r="7326" spans="3:6" x14ac:dyDescent="0.25">
      <c r="C7326"/>
      <c r="D7326"/>
      <c r="E7326"/>
      <c r="F7326"/>
    </row>
    <row r="7327" spans="3:6" x14ac:dyDescent="0.25">
      <c r="C7327"/>
      <c r="D7327"/>
      <c r="E7327"/>
      <c r="F7327"/>
    </row>
    <row r="7328" spans="3:6" x14ac:dyDescent="0.25">
      <c r="C7328"/>
      <c r="D7328"/>
      <c r="E7328"/>
      <c r="F7328"/>
    </row>
    <row r="7329" spans="3:6" x14ac:dyDescent="0.25">
      <c r="C7329"/>
      <c r="D7329"/>
      <c r="E7329"/>
      <c r="F7329"/>
    </row>
    <row r="7330" spans="3:6" x14ac:dyDescent="0.25">
      <c r="C7330"/>
      <c r="D7330"/>
      <c r="E7330"/>
      <c r="F7330"/>
    </row>
    <row r="7331" spans="3:6" x14ac:dyDescent="0.25">
      <c r="C7331"/>
      <c r="D7331"/>
      <c r="E7331"/>
      <c r="F7331"/>
    </row>
    <row r="7332" spans="3:6" x14ac:dyDescent="0.25">
      <c r="C7332"/>
      <c r="D7332"/>
      <c r="E7332"/>
      <c r="F7332"/>
    </row>
    <row r="7333" spans="3:6" x14ac:dyDescent="0.25">
      <c r="C7333"/>
      <c r="D7333"/>
      <c r="E7333"/>
      <c r="F7333"/>
    </row>
    <row r="7334" spans="3:6" x14ac:dyDescent="0.25">
      <c r="C7334"/>
      <c r="D7334"/>
      <c r="E7334"/>
      <c r="F7334"/>
    </row>
    <row r="7335" spans="3:6" x14ac:dyDescent="0.25">
      <c r="C7335"/>
      <c r="D7335"/>
      <c r="E7335"/>
      <c r="F7335"/>
    </row>
    <row r="7336" spans="3:6" x14ac:dyDescent="0.25">
      <c r="C7336"/>
      <c r="D7336"/>
      <c r="E7336"/>
      <c r="F7336"/>
    </row>
    <row r="7337" spans="3:6" x14ac:dyDescent="0.25">
      <c r="C7337"/>
      <c r="D7337"/>
      <c r="E7337"/>
      <c r="F7337"/>
    </row>
    <row r="7338" spans="3:6" x14ac:dyDescent="0.25">
      <c r="C7338"/>
      <c r="D7338"/>
      <c r="E7338"/>
      <c r="F7338"/>
    </row>
    <row r="7339" spans="3:6" x14ac:dyDescent="0.25">
      <c r="C7339"/>
      <c r="D7339"/>
      <c r="E7339"/>
      <c r="F7339"/>
    </row>
    <row r="7340" spans="3:6" x14ac:dyDescent="0.25">
      <c r="C7340"/>
      <c r="D7340"/>
      <c r="E7340"/>
      <c r="F7340"/>
    </row>
    <row r="7341" spans="3:6" x14ac:dyDescent="0.25">
      <c r="C7341"/>
      <c r="D7341"/>
      <c r="E7341"/>
      <c r="F7341"/>
    </row>
    <row r="7342" spans="3:6" x14ac:dyDescent="0.25">
      <c r="C7342"/>
      <c r="D7342"/>
      <c r="E7342"/>
      <c r="F7342"/>
    </row>
    <row r="7343" spans="3:6" x14ac:dyDescent="0.25">
      <c r="C7343"/>
      <c r="D7343"/>
      <c r="E7343"/>
      <c r="F7343"/>
    </row>
    <row r="7344" spans="3:6" x14ac:dyDescent="0.25">
      <c r="C7344"/>
      <c r="D7344"/>
      <c r="E7344"/>
      <c r="F7344"/>
    </row>
    <row r="7345" spans="3:6" x14ac:dyDescent="0.25">
      <c r="C7345"/>
      <c r="D7345"/>
      <c r="E7345"/>
      <c r="F7345"/>
    </row>
    <row r="7346" spans="3:6" x14ac:dyDescent="0.25">
      <c r="C7346"/>
      <c r="D7346"/>
      <c r="E7346"/>
      <c r="F7346"/>
    </row>
    <row r="7347" spans="3:6" x14ac:dyDescent="0.25">
      <c r="C7347"/>
      <c r="D7347"/>
      <c r="E7347"/>
      <c r="F7347"/>
    </row>
    <row r="7348" spans="3:6" x14ac:dyDescent="0.25">
      <c r="C7348"/>
      <c r="D7348"/>
      <c r="E7348"/>
      <c r="F7348"/>
    </row>
    <row r="7349" spans="3:6" x14ac:dyDescent="0.25">
      <c r="C7349"/>
      <c r="D7349"/>
      <c r="E7349"/>
      <c r="F7349"/>
    </row>
    <row r="7350" spans="3:6" x14ac:dyDescent="0.25">
      <c r="C7350"/>
      <c r="D7350"/>
      <c r="E7350"/>
      <c r="F7350"/>
    </row>
    <row r="7351" spans="3:6" x14ac:dyDescent="0.25">
      <c r="C7351"/>
      <c r="D7351"/>
      <c r="E7351"/>
      <c r="F7351"/>
    </row>
    <row r="7352" spans="3:6" x14ac:dyDescent="0.25">
      <c r="C7352"/>
      <c r="D7352"/>
      <c r="E7352"/>
      <c r="F7352"/>
    </row>
    <row r="7353" spans="3:6" x14ac:dyDescent="0.25">
      <c r="C7353"/>
      <c r="D7353"/>
      <c r="E7353"/>
      <c r="F7353"/>
    </row>
    <row r="7354" spans="3:6" x14ac:dyDescent="0.25">
      <c r="C7354"/>
      <c r="D7354"/>
      <c r="E7354"/>
      <c r="F7354"/>
    </row>
    <row r="7355" spans="3:6" x14ac:dyDescent="0.25">
      <c r="C7355"/>
      <c r="D7355"/>
      <c r="E7355"/>
      <c r="F7355"/>
    </row>
    <row r="7356" spans="3:6" x14ac:dyDescent="0.25">
      <c r="C7356"/>
      <c r="D7356"/>
      <c r="E7356"/>
      <c r="F7356"/>
    </row>
    <row r="7357" spans="3:6" x14ac:dyDescent="0.25">
      <c r="C7357"/>
      <c r="D7357"/>
      <c r="E7357"/>
      <c r="F7357"/>
    </row>
    <row r="7358" spans="3:6" x14ac:dyDescent="0.25">
      <c r="C7358"/>
      <c r="D7358"/>
      <c r="E7358"/>
      <c r="F7358"/>
    </row>
    <row r="7359" spans="3:6" x14ac:dyDescent="0.25">
      <c r="C7359"/>
      <c r="D7359"/>
      <c r="E7359"/>
      <c r="F7359"/>
    </row>
    <row r="7360" spans="3:6" x14ac:dyDescent="0.25">
      <c r="C7360"/>
      <c r="D7360"/>
      <c r="E7360"/>
      <c r="F7360"/>
    </row>
    <row r="7361" spans="3:6" x14ac:dyDescent="0.25">
      <c r="C7361"/>
      <c r="D7361"/>
      <c r="E7361"/>
      <c r="F7361"/>
    </row>
    <row r="7362" spans="3:6" x14ac:dyDescent="0.25">
      <c r="C7362"/>
      <c r="D7362"/>
      <c r="E7362"/>
      <c r="F7362"/>
    </row>
    <row r="7363" spans="3:6" x14ac:dyDescent="0.25">
      <c r="C7363"/>
      <c r="D7363"/>
      <c r="E7363"/>
      <c r="F7363"/>
    </row>
    <row r="7364" spans="3:6" x14ac:dyDescent="0.25">
      <c r="C7364"/>
      <c r="D7364"/>
      <c r="E7364"/>
      <c r="F7364"/>
    </row>
    <row r="7365" spans="3:6" x14ac:dyDescent="0.25">
      <c r="C7365"/>
      <c r="D7365"/>
      <c r="E7365"/>
      <c r="F7365"/>
    </row>
    <row r="7366" spans="3:6" x14ac:dyDescent="0.25">
      <c r="C7366"/>
      <c r="D7366"/>
      <c r="E7366"/>
      <c r="F7366"/>
    </row>
    <row r="7367" spans="3:6" x14ac:dyDescent="0.25">
      <c r="C7367"/>
      <c r="D7367"/>
      <c r="E7367"/>
      <c r="F7367"/>
    </row>
    <row r="7368" spans="3:6" x14ac:dyDescent="0.25">
      <c r="C7368"/>
      <c r="D7368"/>
      <c r="E7368"/>
      <c r="F7368"/>
    </row>
    <row r="7369" spans="3:6" x14ac:dyDescent="0.25">
      <c r="C7369"/>
      <c r="D7369"/>
      <c r="E7369"/>
      <c r="F7369"/>
    </row>
    <row r="7370" spans="3:6" x14ac:dyDescent="0.25">
      <c r="C7370"/>
      <c r="D7370"/>
      <c r="E7370"/>
      <c r="F7370"/>
    </row>
    <row r="7371" spans="3:6" x14ac:dyDescent="0.25">
      <c r="C7371"/>
      <c r="D7371"/>
      <c r="E7371"/>
      <c r="F7371"/>
    </row>
    <row r="7372" spans="3:6" x14ac:dyDescent="0.25">
      <c r="C7372"/>
      <c r="D7372"/>
      <c r="E7372"/>
      <c r="F7372"/>
    </row>
    <row r="7373" spans="3:6" x14ac:dyDescent="0.25">
      <c r="C7373"/>
      <c r="D7373"/>
      <c r="E7373"/>
      <c r="F7373"/>
    </row>
    <row r="7374" spans="3:6" x14ac:dyDescent="0.25">
      <c r="C7374"/>
      <c r="D7374"/>
      <c r="E7374"/>
      <c r="F7374"/>
    </row>
    <row r="7375" spans="3:6" x14ac:dyDescent="0.25">
      <c r="C7375"/>
      <c r="D7375"/>
      <c r="E7375"/>
      <c r="F7375"/>
    </row>
    <row r="7376" spans="3:6" x14ac:dyDescent="0.25">
      <c r="C7376"/>
      <c r="D7376"/>
      <c r="E7376"/>
      <c r="F7376"/>
    </row>
    <row r="7377" spans="3:6" x14ac:dyDescent="0.25">
      <c r="C7377"/>
      <c r="D7377"/>
      <c r="E7377"/>
      <c r="F7377"/>
    </row>
    <row r="7378" spans="3:6" x14ac:dyDescent="0.25">
      <c r="C7378"/>
      <c r="D7378"/>
      <c r="E7378"/>
      <c r="F7378"/>
    </row>
    <row r="7379" spans="3:6" x14ac:dyDescent="0.25">
      <c r="C7379"/>
      <c r="D7379"/>
      <c r="E7379"/>
      <c r="F7379"/>
    </row>
    <row r="7380" spans="3:6" x14ac:dyDescent="0.25">
      <c r="C7380"/>
      <c r="D7380"/>
      <c r="E7380"/>
      <c r="F7380"/>
    </row>
    <row r="7381" spans="3:6" x14ac:dyDescent="0.25">
      <c r="C7381"/>
      <c r="D7381"/>
      <c r="E7381"/>
      <c r="F7381"/>
    </row>
    <row r="7382" spans="3:6" x14ac:dyDescent="0.25">
      <c r="C7382"/>
      <c r="D7382"/>
      <c r="E7382"/>
      <c r="F7382"/>
    </row>
    <row r="7383" spans="3:6" x14ac:dyDescent="0.25">
      <c r="C7383"/>
      <c r="D7383"/>
      <c r="E7383"/>
      <c r="F7383"/>
    </row>
    <row r="7384" spans="3:6" x14ac:dyDescent="0.25">
      <c r="C7384"/>
      <c r="D7384"/>
      <c r="E7384"/>
      <c r="F7384"/>
    </row>
    <row r="7385" spans="3:6" x14ac:dyDescent="0.25">
      <c r="C7385"/>
      <c r="D7385"/>
      <c r="E7385"/>
      <c r="F7385"/>
    </row>
    <row r="7386" spans="3:6" x14ac:dyDescent="0.25">
      <c r="C7386"/>
      <c r="D7386"/>
      <c r="E7386"/>
      <c r="F7386"/>
    </row>
    <row r="7387" spans="3:6" x14ac:dyDescent="0.25">
      <c r="C7387"/>
      <c r="D7387"/>
      <c r="E7387"/>
      <c r="F7387"/>
    </row>
    <row r="7388" spans="3:6" x14ac:dyDescent="0.25">
      <c r="C7388"/>
      <c r="D7388"/>
      <c r="E7388"/>
      <c r="F7388"/>
    </row>
    <row r="7389" spans="3:6" x14ac:dyDescent="0.25">
      <c r="C7389"/>
      <c r="D7389"/>
      <c r="E7389"/>
      <c r="F7389"/>
    </row>
    <row r="7390" spans="3:6" x14ac:dyDescent="0.25">
      <c r="C7390"/>
      <c r="D7390"/>
      <c r="E7390"/>
      <c r="F7390"/>
    </row>
    <row r="7391" spans="3:6" x14ac:dyDescent="0.25">
      <c r="C7391"/>
      <c r="D7391"/>
      <c r="E7391"/>
      <c r="F7391"/>
    </row>
    <row r="7392" spans="3:6" x14ac:dyDescent="0.25">
      <c r="C7392"/>
      <c r="D7392"/>
      <c r="E7392"/>
      <c r="F7392"/>
    </row>
    <row r="7393" spans="3:6" x14ac:dyDescent="0.25">
      <c r="C7393"/>
      <c r="D7393"/>
      <c r="E7393"/>
      <c r="F7393"/>
    </row>
    <row r="7394" spans="3:6" x14ac:dyDescent="0.25">
      <c r="C7394"/>
      <c r="D7394"/>
      <c r="E7394"/>
      <c r="F7394"/>
    </row>
    <row r="7395" spans="3:6" x14ac:dyDescent="0.25">
      <c r="C7395"/>
      <c r="D7395"/>
      <c r="E7395"/>
      <c r="F7395"/>
    </row>
    <row r="7396" spans="3:6" x14ac:dyDescent="0.25">
      <c r="C7396"/>
      <c r="D7396"/>
      <c r="E7396"/>
      <c r="F7396"/>
    </row>
    <row r="7397" spans="3:6" x14ac:dyDescent="0.25">
      <c r="C7397"/>
      <c r="D7397"/>
      <c r="E7397"/>
      <c r="F7397"/>
    </row>
    <row r="7398" spans="3:6" x14ac:dyDescent="0.25">
      <c r="C7398"/>
      <c r="D7398"/>
      <c r="E7398"/>
      <c r="F7398"/>
    </row>
    <row r="7399" spans="3:6" x14ac:dyDescent="0.25">
      <c r="C7399"/>
      <c r="D7399"/>
      <c r="E7399"/>
      <c r="F7399"/>
    </row>
    <row r="7400" spans="3:6" x14ac:dyDescent="0.25">
      <c r="C7400"/>
      <c r="D7400"/>
      <c r="E7400"/>
      <c r="F7400"/>
    </row>
    <row r="7401" spans="3:6" x14ac:dyDescent="0.25">
      <c r="C7401"/>
      <c r="D7401"/>
      <c r="E7401"/>
      <c r="F7401"/>
    </row>
    <row r="7402" spans="3:6" x14ac:dyDescent="0.25">
      <c r="C7402"/>
      <c r="D7402"/>
      <c r="E7402"/>
      <c r="F7402"/>
    </row>
    <row r="7403" spans="3:6" x14ac:dyDescent="0.25">
      <c r="C7403"/>
      <c r="D7403"/>
      <c r="E7403"/>
      <c r="F7403"/>
    </row>
    <row r="7404" spans="3:6" x14ac:dyDescent="0.25">
      <c r="C7404"/>
      <c r="D7404"/>
      <c r="E7404"/>
      <c r="F7404"/>
    </row>
    <row r="7405" spans="3:6" x14ac:dyDescent="0.25">
      <c r="C7405"/>
      <c r="D7405"/>
      <c r="E7405"/>
      <c r="F7405"/>
    </row>
    <row r="7406" spans="3:6" x14ac:dyDescent="0.25">
      <c r="C7406"/>
      <c r="D7406"/>
      <c r="E7406"/>
      <c r="F7406"/>
    </row>
    <row r="7407" spans="3:6" x14ac:dyDescent="0.25">
      <c r="C7407"/>
      <c r="D7407"/>
      <c r="E7407"/>
      <c r="F7407"/>
    </row>
    <row r="7408" spans="3:6" x14ac:dyDescent="0.25">
      <c r="C7408"/>
      <c r="D7408"/>
      <c r="E7408"/>
      <c r="F7408"/>
    </row>
    <row r="7409" spans="3:6" x14ac:dyDescent="0.25">
      <c r="C7409"/>
      <c r="D7409"/>
      <c r="E7409"/>
      <c r="F7409"/>
    </row>
    <row r="7410" spans="3:6" x14ac:dyDescent="0.25">
      <c r="C7410"/>
      <c r="D7410"/>
      <c r="E7410"/>
      <c r="F7410"/>
    </row>
    <row r="7411" spans="3:6" x14ac:dyDescent="0.25">
      <c r="C7411"/>
      <c r="D7411"/>
      <c r="E7411"/>
      <c r="F7411"/>
    </row>
    <row r="7412" spans="3:6" x14ac:dyDescent="0.25">
      <c r="C7412"/>
      <c r="D7412"/>
      <c r="E7412"/>
      <c r="F7412"/>
    </row>
    <row r="7413" spans="3:6" x14ac:dyDescent="0.25">
      <c r="C7413"/>
      <c r="D7413"/>
      <c r="E7413"/>
      <c r="F7413"/>
    </row>
    <row r="7414" spans="3:6" x14ac:dyDescent="0.25">
      <c r="C7414"/>
      <c r="D7414"/>
      <c r="E7414"/>
      <c r="F7414"/>
    </row>
    <row r="7415" spans="3:6" x14ac:dyDescent="0.25">
      <c r="C7415"/>
      <c r="D7415"/>
      <c r="E7415"/>
      <c r="F7415"/>
    </row>
    <row r="7416" spans="3:6" x14ac:dyDescent="0.25">
      <c r="C7416"/>
      <c r="D7416"/>
      <c r="E7416"/>
      <c r="F7416"/>
    </row>
    <row r="7417" spans="3:6" x14ac:dyDescent="0.25">
      <c r="C7417"/>
      <c r="D7417"/>
      <c r="E7417"/>
      <c r="F7417"/>
    </row>
    <row r="7418" spans="3:6" x14ac:dyDescent="0.25">
      <c r="C7418"/>
      <c r="D7418"/>
      <c r="E7418"/>
      <c r="F7418"/>
    </row>
    <row r="7419" spans="3:6" x14ac:dyDescent="0.25">
      <c r="C7419"/>
      <c r="D7419"/>
      <c r="E7419"/>
      <c r="F7419"/>
    </row>
    <row r="7420" spans="3:6" x14ac:dyDescent="0.25">
      <c r="C7420"/>
      <c r="D7420"/>
      <c r="E7420"/>
      <c r="F7420"/>
    </row>
    <row r="7421" spans="3:6" x14ac:dyDescent="0.25">
      <c r="C7421"/>
      <c r="D7421"/>
      <c r="E7421"/>
      <c r="F7421"/>
    </row>
    <row r="7422" spans="3:6" x14ac:dyDescent="0.25">
      <c r="C7422"/>
      <c r="D7422"/>
      <c r="E7422"/>
      <c r="F7422"/>
    </row>
    <row r="7423" spans="3:6" x14ac:dyDescent="0.25">
      <c r="C7423"/>
      <c r="D7423"/>
      <c r="E7423"/>
      <c r="F7423"/>
    </row>
    <row r="7424" spans="3:6" x14ac:dyDescent="0.25">
      <c r="C7424"/>
      <c r="D7424"/>
      <c r="E7424"/>
      <c r="F7424"/>
    </row>
    <row r="7425" spans="3:6" x14ac:dyDescent="0.25">
      <c r="C7425"/>
      <c r="D7425"/>
      <c r="E7425"/>
      <c r="F7425"/>
    </row>
    <row r="7426" spans="3:6" x14ac:dyDescent="0.25">
      <c r="C7426"/>
      <c r="D7426"/>
      <c r="E7426"/>
      <c r="F7426"/>
    </row>
    <row r="7427" spans="3:6" x14ac:dyDescent="0.25">
      <c r="C7427"/>
      <c r="D7427"/>
      <c r="E7427"/>
      <c r="F7427"/>
    </row>
    <row r="7428" spans="3:6" x14ac:dyDescent="0.25">
      <c r="C7428"/>
      <c r="D7428"/>
      <c r="E7428"/>
      <c r="F7428"/>
    </row>
    <row r="7429" spans="3:6" x14ac:dyDescent="0.25">
      <c r="C7429"/>
      <c r="D7429"/>
      <c r="E7429"/>
      <c r="F7429"/>
    </row>
    <row r="7430" spans="3:6" x14ac:dyDescent="0.25">
      <c r="C7430"/>
      <c r="D7430"/>
      <c r="E7430"/>
      <c r="F7430"/>
    </row>
    <row r="7431" spans="3:6" x14ac:dyDescent="0.25">
      <c r="C7431"/>
      <c r="D7431"/>
      <c r="E7431"/>
      <c r="F7431"/>
    </row>
    <row r="7432" spans="3:6" x14ac:dyDescent="0.25">
      <c r="C7432"/>
      <c r="D7432"/>
      <c r="E7432"/>
      <c r="F7432"/>
    </row>
    <row r="7433" spans="3:6" x14ac:dyDescent="0.25">
      <c r="C7433"/>
      <c r="D7433"/>
      <c r="E7433"/>
      <c r="F7433"/>
    </row>
    <row r="7434" spans="3:6" x14ac:dyDescent="0.25">
      <c r="C7434"/>
      <c r="D7434"/>
      <c r="E7434"/>
      <c r="F7434"/>
    </row>
    <row r="7435" spans="3:6" x14ac:dyDescent="0.25">
      <c r="C7435"/>
      <c r="D7435"/>
      <c r="E7435"/>
      <c r="F7435"/>
    </row>
    <row r="7436" spans="3:6" x14ac:dyDescent="0.25">
      <c r="C7436"/>
      <c r="D7436"/>
      <c r="E7436"/>
      <c r="F7436"/>
    </row>
    <row r="7437" spans="3:6" x14ac:dyDescent="0.25">
      <c r="C7437"/>
      <c r="D7437"/>
      <c r="E7437"/>
      <c r="F7437"/>
    </row>
    <row r="7438" spans="3:6" x14ac:dyDescent="0.25">
      <c r="C7438"/>
      <c r="D7438"/>
      <c r="E7438"/>
      <c r="F7438"/>
    </row>
    <row r="7439" spans="3:6" x14ac:dyDescent="0.25">
      <c r="C7439"/>
      <c r="D7439"/>
      <c r="E7439"/>
      <c r="F7439"/>
    </row>
    <row r="7440" spans="3:6" x14ac:dyDescent="0.25">
      <c r="C7440"/>
      <c r="D7440"/>
      <c r="E7440"/>
      <c r="F7440"/>
    </row>
    <row r="7441" spans="3:6" x14ac:dyDescent="0.25">
      <c r="C7441"/>
      <c r="D7441"/>
      <c r="E7441"/>
      <c r="F7441"/>
    </row>
    <row r="7442" spans="3:6" x14ac:dyDescent="0.25">
      <c r="C7442"/>
      <c r="D7442"/>
      <c r="E7442"/>
      <c r="F7442"/>
    </row>
    <row r="7443" spans="3:6" x14ac:dyDescent="0.25">
      <c r="C7443"/>
      <c r="D7443"/>
      <c r="E7443"/>
      <c r="F7443"/>
    </row>
    <row r="7444" spans="3:6" x14ac:dyDescent="0.25">
      <c r="C7444"/>
      <c r="D7444"/>
      <c r="E7444"/>
      <c r="F7444"/>
    </row>
    <row r="7445" spans="3:6" x14ac:dyDescent="0.25">
      <c r="C7445"/>
      <c r="D7445"/>
      <c r="E7445"/>
      <c r="F7445"/>
    </row>
    <row r="7446" spans="3:6" x14ac:dyDescent="0.25">
      <c r="C7446"/>
      <c r="D7446"/>
      <c r="E7446"/>
      <c r="F7446"/>
    </row>
    <row r="7447" spans="3:6" x14ac:dyDescent="0.25">
      <c r="C7447"/>
      <c r="D7447"/>
      <c r="E7447"/>
      <c r="F7447"/>
    </row>
    <row r="7448" spans="3:6" x14ac:dyDescent="0.25">
      <c r="C7448"/>
      <c r="D7448"/>
      <c r="E7448"/>
      <c r="F7448"/>
    </row>
    <row r="7449" spans="3:6" x14ac:dyDescent="0.25">
      <c r="C7449"/>
      <c r="D7449"/>
      <c r="E7449"/>
      <c r="F7449"/>
    </row>
    <row r="7450" spans="3:6" x14ac:dyDescent="0.25">
      <c r="C7450"/>
      <c r="D7450"/>
      <c r="E7450"/>
      <c r="F7450"/>
    </row>
    <row r="7451" spans="3:6" x14ac:dyDescent="0.25">
      <c r="C7451"/>
      <c r="D7451"/>
      <c r="E7451"/>
      <c r="F7451"/>
    </row>
    <row r="7452" spans="3:6" x14ac:dyDescent="0.25">
      <c r="C7452"/>
      <c r="D7452"/>
      <c r="E7452"/>
      <c r="F7452"/>
    </row>
    <row r="7453" spans="3:6" x14ac:dyDescent="0.25">
      <c r="C7453"/>
      <c r="D7453"/>
      <c r="E7453"/>
      <c r="F7453"/>
    </row>
    <row r="7454" spans="3:6" x14ac:dyDescent="0.25">
      <c r="C7454"/>
      <c r="D7454"/>
      <c r="E7454"/>
      <c r="F7454"/>
    </row>
    <row r="7455" spans="3:6" x14ac:dyDescent="0.25">
      <c r="C7455"/>
      <c r="D7455"/>
      <c r="E7455"/>
      <c r="F7455"/>
    </row>
    <row r="7456" spans="3:6" x14ac:dyDescent="0.25">
      <c r="C7456"/>
      <c r="D7456"/>
      <c r="E7456"/>
      <c r="F7456"/>
    </row>
    <row r="7457" spans="3:6" x14ac:dyDescent="0.25">
      <c r="C7457"/>
      <c r="D7457"/>
      <c r="E7457"/>
      <c r="F7457"/>
    </row>
    <row r="7458" spans="3:6" x14ac:dyDescent="0.25">
      <c r="C7458"/>
      <c r="D7458"/>
      <c r="E7458"/>
      <c r="F7458"/>
    </row>
    <row r="7459" spans="3:6" x14ac:dyDescent="0.25">
      <c r="C7459"/>
      <c r="D7459"/>
      <c r="E7459"/>
      <c r="F7459"/>
    </row>
    <row r="7460" spans="3:6" x14ac:dyDescent="0.25">
      <c r="C7460"/>
      <c r="D7460"/>
      <c r="E7460"/>
      <c r="F7460"/>
    </row>
    <row r="7461" spans="3:6" x14ac:dyDescent="0.25">
      <c r="C7461"/>
      <c r="D7461"/>
      <c r="E7461"/>
      <c r="F7461"/>
    </row>
    <row r="7462" spans="3:6" x14ac:dyDescent="0.25">
      <c r="C7462"/>
      <c r="D7462"/>
      <c r="E7462"/>
      <c r="F7462"/>
    </row>
    <row r="7463" spans="3:6" x14ac:dyDescent="0.25">
      <c r="C7463"/>
      <c r="D7463"/>
      <c r="E7463"/>
      <c r="F7463"/>
    </row>
    <row r="7464" spans="3:6" x14ac:dyDescent="0.25">
      <c r="C7464"/>
      <c r="D7464"/>
      <c r="E7464"/>
      <c r="F7464"/>
    </row>
    <row r="7465" spans="3:6" x14ac:dyDescent="0.25">
      <c r="C7465"/>
      <c r="D7465"/>
      <c r="E7465"/>
      <c r="F7465"/>
    </row>
    <row r="7466" spans="3:6" x14ac:dyDescent="0.25">
      <c r="C7466"/>
      <c r="D7466"/>
      <c r="E7466"/>
      <c r="F7466"/>
    </row>
    <row r="7467" spans="3:6" x14ac:dyDescent="0.25">
      <c r="C7467"/>
      <c r="D7467"/>
      <c r="E7467"/>
      <c r="F7467"/>
    </row>
    <row r="7468" spans="3:6" x14ac:dyDescent="0.25">
      <c r="C7468"/>
      <c r="D7468"/>
      <c r="E7468"/>
      <c r="F7468"/>
    </row>
    <row r="7469" spans="3:6" x14ac:dyDescent="0.25">
      <c r="C7469"/>
      <c r="D7469"/>
      <c r="E7469"/>
      <c r="F7469"/>
    </row>
    <row r="7470" spans="3:6" x14ac:dyDescent="0.25">
      <c r="C7470"/>
      <c r="D7470"/>
      <c r="E7470"/>
      <c r="F7470"/>
    </row>
    <row r="7471" spans="3:6" x14ac:dyDescent="0.25">
      <c r="C7471"/>
      <c r="D7471"/>
      <c r="E7471"/>
      <c r="F7471"/>
    </row>
    <row r="7472" spans="3:6" x14ac:dyDescent="0.25">
      <c r="C7472"/>
      <c r="D7472"/>
      <c r="E7472"/>
      <c r="F7472"/>
    </row>
    <row r="7473" spans="3:6" x14ac:dyDescent="0.25">
      <c r="C7473"/>
      <c r="D7473"/>
      <c r="E7473"/>
      <c r="F7473"/>
    </row>
    <row r="7474" spans="3:6" x14ac:dyDescent="0.25">
      <c r="C7474"/>
      <c r="D7474"/>
      <c r="E7474"/>
      <c r="F7474"/>
    </row>
    <row r="7475" spans="3:6" x14ac:dyDescent="0.25">
      <c r="C7475"/>
      <c r="D7475"/>
      <c r="E7475"/>
      <c r="F7475"/>
    </row>
    <row r="7476" spans="3:6" x14ac:dyDescent="0.25">
      <c r="C7476"/>
      <c r="D7476"/>
      <c r="E7476"/>
      <c r="F7476"/>
    </row>
    <row r="7477" spans="3:6" x14ac:dyDescent="0.25">
      <c r="C7477"/>
      <c r="D7477"/>
      <c r="E7477"/>
      <c r="F7477"/>
    </row>
    <row r="7478" spans="3:6" x14ac:dyDescent="0.25">
      <c r="C7478"/>
      <c r="D7478"/>
      <c r="E7478"/>
      <c r="F7478"/>
    </row>
    <row r="7479" spans="3:6" x14ac:dyDescent="0.25">
      <c r="C7479"/>
      <c r="D7479"/>
      <c r="E7479"/>
      <c r="F7479"/>
    </row>
    <row r="7480" spans="3:6" x14ac:dyDescent="0.25">
      <c r="C7480"/>
      <c r="D7480"/>
      <c r="E7480"/>
      <c r="F7480"/>
    </row>
    <row r="7481" spans="3:6" x14ac:dyDescent="0.25">
      <c r="C7481"/>
      <c r="D7481"/>
      <c r="E7481"/>
      <c r="F7481"/>
    </row>
    <row r="7482" spans="3:6" x14ac:dyDescent="0.25">
      <c r="C7482"/>
      <c r="D7482"/>
      <c r="E7482"/>
      <c r="F7482"/>
    </row>
    <row r="7483" spans="3:6" x14ac:dyDescent="0.25">
      <c r="C7483"/>
      <c r="D7483"/>
      <c r="E7483"/>
      <c r="F7483"/>
    </row>
    <row r="7484" spans="3:6" x14ac:dyDescent="0.25">
      <c r="C7484"/>
      <c r="D7484"/>
      <c r="E7484"/>
      <c r="F7484"/>
    </row>
    <row r="7485" spans="3:6" x14ac:dyDescent="0.25">
      <c r="C7485"/>
      <c r="D7485"/>
      <c r="E7485"/>
      <c r="F7485"/>
    </row>
    <row r="7486" spans="3:6" x14ac:dyDescent="0.25">
      <c r="C7486"/>
      <c r="D7486"/>
      <c r="E7486"/>
      <c r="F7486"/>
    </row>
    <row r="7487" spans="3:6" x14ac:dyDescent="0.25">
      <c r="C7487"/>
      <c r="D7487"/>
      <c r="E7487"/>
      <c r="F7487"/>
    </row>
    <row r="7488" spans="3:6" x14ac:dyDescent="0.25">
      <c r="C7488"/>
      <c r="D7488"/>
      <c r="E7488"/>
      <c r="F7488"/>
    </row>
    <row r="7489" spans="3:6" x14ac:dyDescent="0.25">
      <c r="C7489"/>
      <c r="D7489"/>
      <c r="E7489"/>
      <c r="F7489"/>
    </row>
    <row r="7490" spans="3:6" x14ac:dyDescent="0.25">
      <c r="C7490"/>
      <c r="D7490"/>
      <c r="E7490"/>
      <c r="F7490"/>
    </row>
    <row r="7491" spans="3:6" x14ac:dyDescent="0.25">
      <c r="C7491"/>
      <c r="D7491"/>
      <c r="E7491"/>
      <c r="F7491"/>
    </row>
    <row r="7492" spans="3:6" x14ac:dyDescent="0.25">
      <c r="C7492"/>
      <c r="D7492"/>
      <c r="E7492"/>
      <c r="F7492"/>
    </row>
    <row r="7493" spans="3:6" x14ac:dyDescent="0.25">
      <c r="C7493"/>
      <c r="D7493"/>
      <c r="E7493"/>
      <c r="F7493"/>
    </row>
    <row r="7494" spans="3:6" x14ac:dyDescent="0.25">
      <c r="C7494"/>
      <c r="D7494"/>
      <c r="E7494"/>
      <c r="F7494"/>
    </row>
    <row r="7495" spans="3:6" x14ac:dyDescent="0.25">
      <c r="C7495"/>
      <c r="D7495"/>
      <c r="E7495"/>
      <c r="F7495"/>
    </row>
    <row r="7496" spans="3:6" x14ac:dyDescent="0.25">
      <c r="C7496"/>
      <c r="D7496"/>
      <c r="E7496"/>
      <c r="F7496"/>
    </row>
    <row r="7497" spans="3:6" x14ac:dyDescent="0.25">
      <c r="C7497"/>
      <c r="D7497"/>
      <c r="E7497"/>
      <c r="F7497"/>
    </row>
    <row r="7498" spans="3:6" x14ac:dyDescent="0.25">
      <c r="C7498"/>
      <c r="D7498"/>
      <c r="E7498"/>
      <c r="F7498"/>
    </row>
    <row r="7499" spans="3:6" x14ac:dyDescent="0.25">
      <c r="C7499"/>
      <c r="D7499"/>
      <c r="E7499"/>
      <c r="F7499"/>
    </row>
    <row r="7500" spans="3:6" x14ac:dyDescent="0.25">
      <c r="C7500"/>
      <c r="D7500"/>
      <c r="E7500"/>
      <c r="F7500"/>
    </row>
    <row r="7501" spans="3:6" x14ac:dyDescent="0.25">
      <c r="C7501"/>
      <c r="D7501"/>
      <c r="E7501"/>
      <c r="F7501"/>
    </row>
    <row r="7502" spans="3:6" x14ac:dyDescent="0.25">
      <c r="C7502"/>
      <c r="D7502"/>
      <c r="E7502"/>
      <c r="F7502"/>
    </row>
    <row r="7503" spans="3:6" x14ac:dyDescent="0.25">
      <c r="C7503"/>
      <c r="D7503"/>
      <c r="E7503"/>
      <c r="F7503"/>
    </row>
    <row r="7504" spans="3:6" x14ac:dyDescent="0.25">
      <c r="C7504"/>
      <c r="D7504"/>
      <c r="E7504"/>
      <c r="F7504"/>
    </row>
    <row r="7505" spans="3:6" x14ac:dyDescent="0.25">
      <c r="C7505"/>
      <c r="D7505"/>
      <c r="E7505"/>
      <c r="F7505"/>
    </row>
    <row r="7506" spans="3:6" x14ac:dyDescent="0.25">
      <c r="C7506"/>
      <c r="D7506"/>
      <c r="E7506"/>
      <c r="F7506"/>
    </row>
    <row r="7507" spans="3:6" x14ac:dyDescent="0.25">
      <c r="C7507"/>
      <c r="D7507"/>
      <c r="E7507"/>
      <c r="F7507"/>
    </row>
    <row r="7508" spans="3:6" x14ac:dyDescent="0.25">
      <c r="C7508"/>
      <c r="D7508"/>
      <c r="E7508"/>
      <c r="F7508"/>
    </row>
    <row r="7509" spans="3:6" x14ac:dyDescent="0.25">
      <c r="C7509"/>
      <c r="D7509"/>
      <c r="E7509"/>
      <c r="F7509"/>
    </row>
    <row r="7510" spans="3:6" x14ac:dyDescent="0.25">
      <c r="C7510"/>
      <c r="D7510"/>
      <c r="E7510"/>
      <c r="F7510"/>
    </row>
    <row r="7511" spans="3:6" x14ac:dyDescent="0.25">
      <c r="C7511"/>
      <c r="D7511"/>
      <c r="E7511"/>
      <c r="F7511"/>
    </row>
    <row r="7512" spans="3:6" x14ac:dyDescent="0.25">
      <c r="C7512"/>
      <c r="D7512"/>
      <c r="E7512"/>
      <c r="F7512"/>
    </row>
    <row r="7513" spans="3:6" x14ac:dyDescent="0.25">
      <c r="C7513"/>
      <c r="D7513"/>
      <c r="E7513"/>
      <c r="F7513"/>
    </row>
    <row r="7514" spans="3:6" x14ac:dyDescent="0.25">
      <c r="C7514"/>
      <c r="D7514"/>
      <c r="E7514"/>
      <c r="F7514"/>
    </row>
    <row r="7515" spans="3:6" x14ac:dyDescent="0.25">
      <c r="C7515"/>
      <c r="D7515"/>
      <c r="E7515"/>
      <c r="F7515"/>
    </row>
    <row r="7516" spans="3:6" x14ac:dyDescent="0.25">
      <c r="C7516"/>
      <c r="D7516"/>
      <c r="E7516"/>
      <c r="F7516"/>
    </row>
    <row r="7517" spans="3:6" x14ac:dyDescent="0.25">
      <c r="C7517"/>
      <c r="D7517"/>
      <c r="E7517"/>
      <c r="F7517"/>
    </row>
    <row r="7518" spans="3:6" x14ac:dyDescent="0.25">
      <c r="C7518"/>
      <c r="D7518"/>
      <c r="E7518"/>
      <c r="F7518"/>
    </row>
    <row r="7519" spans="3:6" x14ac:dyDescent="0.25">
      <c r="C7519"/>
      <c r="D7519"/>
      <c r="E7519"/>
      <c r="F7519"/>
    </row>
    <row r="7520" spans="3:6" x14ac:dyDescent="0.25">
      <c r="C7520"/>
      <c r="D7520"/>
      <c r="E7520"/>
      <c r="F7520"/>
    </row>
    <row r="7521" spans="3:6" x14ac:dyDescent="0.25">
      <c r="C7521"/>
      <c r="D7521"/>
      <c r="E7521"/>
      <c r="F7521"/>
    </row>
    <row r="7522" spans="3:6" x14ac:dyDescent="0.25">
      <c r="C7522"/>
      <c r="D7522"/>
      <c r="E7522"/>
      <c r="F7522"/>
    </row>
    <row r="7523" spans="3:6" x14ac:dyDescent="0.25">
      <c r="C7523"/>
      <c r="D7523"/>
      <c r="E7523"/>
      <c r="F7523"/>
    </row>
    <row r="7524" spans="3:6" x14ac:dyDescent="0.25">
      <c r="C7524"/>
      <c r="D7524"/>
      <c r="E7524"/>
      <c r="F7524"/>
    </row>
    <row r="7525" spans="3:6" x14ac:dyDescent="0.25">
      <c r="C7525"/>
      <c r="D7525"/>
      <c r="E7525"/>
      <c r="F7525"/>
    </row>
    <row r="7526" spans="3:6" x14ac:dyDescent="0.25">
      <c r="C7526"/>
      <c r="D7526"/>
      <c r="E7526"/>
      <c r="F7526"/>
    </row>
    <row r="7527" spans="3:6" x14ac:dyDescent="0.25">
      <c r="C7527"/>
      <c r="D7527"/>
      <c r="E7527"/>
      <c r="F7527"/>
    </row>
    <row r="7528" spans="3:6" x14ac:dyDescent="0.25">
      <c r="C7528"/>
      <c r="D7528"/>
      <c r="E7528"/>
      <c r="F7528"/>
    </row>
    <row r="7529" spans="3:6" x14ac:dyDescent="0.25">
      <c r="C7529"/>
      <c r="D7529"/>
      <c r="E7529"/>
      <c r="F7529"/>
    </row>
    <row r="7530" spans="3:6" x14ac:dyDescent="0.25">
      <c r="C7530"/>
      <c r="D7530"/>
      <c r="E7530"/>
      <c r="F7530"/>
    </row>
    <row r="7531" spans="3:6" x14ac:dyDescent="0.25">
      <c r="C7531"/>
      <c r="D7531"/>
      <c r="E7531"/>
      <c r="F7531"/>
    </row>
    <row r="7532" spans="3:6" x14ac:dyDescent="0.25">
      <c r="C7532"/>
      <c r="D7532"/>
      <c r="E7532"/>
      <c r="F7532"/>
    </row>
    <row r="7533" spans="3:6" x14ac:dyDescent="0.25">
      <c r="C7533"/>
      <c r="D7533"/>
      <c r="E7533"/>
      <c r="F7533"/>
    </row>
    <row r="7534" spans="3:6" x14ac:dyDescent="0.25">
      <c r="C7534"/>
      <c r="D7534"/>
      <c r="E7534"/>
      <c r="F7534"/>
    </row>
    <row r="7535" spans="3:6" x14ac:dyDescent="0.25">
      <c r="C7535"/>
      <c r="D7535"/>
      <c r="E7535"/>
      <c r="F7535"/>
    </row>
    <row r="7536" spans="3:6" x14ac:dyDescent="0.25">
      <c r="C7536"/>
      <c r="D7536"/>
      <c r="E7536"/>
      <c r="F7536"/>
    </row>
    <row r="7537" spans="3:6" x14ac:dyDescent="0.25">
      <c r="C7537"/>
      <c r="D7537"/>
      <c r="E7537"/>
      <c r="F7537"/>
    </row>
    <row r="7538" spans="3:6" x14ac:dyDescent="0.25">
      <c r="C7538"/>
      <c r="D7538"/>
      <c r="E7538"/>
      <c r="F7538"/>
    </row>
    <row r="7539" spans="3:6" x14ac:dyDescent="0.25">
      <c r="C7539"/>
      <c r="D7539"/>
      <c r="E7539"/>
      <c r="F7539"/>
    </row>
    <row r="7540" spans="3:6" x14ac:dyDescent="0.25">
      <c r="C7540"/>
      <c r="D7540"/>
      <c r="E7540"/>
      <c r="F7540"/>
    </row>
    <row r="7541" spans="3:6" x14ac:dyDescent="0.25">
      <c r="C7541"/>
      <c r="D7541"/>
      <c r="E7541"/>
      <c r="F7541"/>
    </row>
    <row r="7542" spans="3:6" x14ac:dyDescent="0.25">
      <c r="C7542"/>
      <c r="D7542"/>
      <c r="E7542"/>
      <c r="F7542"/>
    </row>
    <row r="7543" spans="3:6" x14ac:dyDescent="0.25">
      <c r="C7543"/>
      <c r="D7543"/>
      <c r="E7543"/>
      <c r="F7543"/>
    </row>
    <row r="7544" spans="3:6" x14ac:dyDescent="0.25">
      <c r="C7544"/>
      <c r="D7544"/>
      <c r="E7544"/>
      <c r="F7544"/>
    </row>
    <row r="7545" spans="3:6" x14ac:dyDescent="0.25">
      <c r="C7545"/>
      <c r="D7545"/>
      <c r="E7545"/>
      <c r="F7545"/>
    </row>
    <row r="7546" spans="3:6" x14ac:dyDescent="0.25">
      <c r="C7546"/>
      <c r="D7546"/>
      <c r="E7546"/>
      <c r="F7546"/>
    </row>
    <row r="7547" spans="3:6" x14ac:dyDescent="0.25">
      <c r="C7547"/>
      <c r="D7547"/>
      <c r="E7547"/>
      <c r="F7547"/>
    </row>
    <row r="7548" spans="3:6" x14ac:dyDescent="0.25">
      <c r="C7548"/>
      <c r="D7548"/>
      <c r="E7548"/>
      <c r="F7548"/>
    </row>
    <row r="7549" spans="3:6" x14ac:dyDescent="0.25">
      <c r="C7549"/>
      <c r="D7549"/>
      <c r="E7549"/>
      <c r="F7549"/>
    </row>
    <row r="7550" spans="3:6" x14ac:dyDescent="0.25">
      <c r="C7550"/>
      <c r="D7550"/>
      <c r="E7550"/>
      <c r="F7550"/>
    </row>
    <row r="7551" spans="3:6" x14ac:dyDescent="0.25">
      <c r="C7551"/>
      <c r="D7551"/>
      <c r="E7551"/>
      <c r="F7551"/>
    </row>
    <row r="7552" spans="3:6" x14ac:dyDescent="0.25">
      <c r="C7552"/>
      <c r="D7552"/>
      <c r="E7552"/>
      <c r="F7552"/>
    </row>
    <row r="7553" spans="3:6" x14ac:dyDescent="0.25">
      <c r="C7553"/>
      <c r="D7553"/>
      <c r="E7553"/>
      <c r="F7553"/>
    </row>
    <row r="7554" spans="3:6" x14ac:dyDescent="0.25">
      <c r="C7554"/>
      <c r="D7554"/>
      <c r="E7554"/>
      <c r="F7554"/>
    </row>
    <row r="7555" spans="3:6" x14ac:dyDescent="0.25">
      <c r="C7555"/>
      <c r="D7555"/>
      <c r="E7555"/>
      <c r="F7555"/>
    </row>
    <row r="7556" spans="3:6" x14ac:dyDescent="0.25">
      <c r="C7556"/>
      <c r="D7556"/>
      <c r="E7556"/>
      <c r="F7556"/>
    </row>
    <row r="7557" spans="3:6" x14ac:dyDescent="0.25">
      <c r="C7557"/>
      <c r="D7557"/>
      <c r="E7557"/>
      <c r="F7557"/>
    </row>
    <row r="7558" spans="3:6" x14ac:dyDescent="0.25">
      <c r="C7558"/>
      <c r="D7558"/>
      <c r="E7558"/>
      <c r="F7558"/>
    </row>
    <row r="7559" spans="3:6" x14ac:dyDescent="0.25">
      <c r="C7559"/>
      <c r="D7559"/>
      <c r="E7559"/>
      <c r="F7559"/>
    </row>
    <row r="7560" spans="3:6" x14ac:dyDescent="0.25">
      <c r="C7560"/>
      <c r="D7560"/>
      <c r="E7560"/>
      <c r="F7560"/>
    </row>
    <row r="7561" spans="3:6" x14ac:dyDescent="0.25">
      <c r="C7561"/>
      <c r="D7561"/>
      <c r="E7561"/>
      <c r="F7561"/>
    </row>
    <row r="7562" spans="3:6" x14ac:dyDescent="0.25">
      <c r="C7562"/>
      <c r="D7562"/>
      <c r="E7562"/>
      <c r="F7562"/>
    </row>
    <row r="7563" spans="3:6" x14ac:dyDescent="0.25">
      <c r="C7563"/>
      <c r="D7563"/>
      <c r="E7563"/>
      <c r="F7563"/>
    </row>
    <row r="7564" spans="3:6" x14ac:dyDescent="0.25">
      <c r="C7564"/>
      <c r="D7564"/>
      <c r="E7564"/>
      <c r="F7564"/>
    </row>
    <row r="7565" spans="3:6" x14ac:dyDescent="0.25">
      <c r="C7565"/>
      <c r="D7565"/>
      <c r="E7565"/>
      <c r="F7565"/>
    </row>
    <row r="7566" spans="3:6" x14ac:dyDescent="0.25">
      <c r="C7566"/>
      <c r="D7566"/>
      <c r="E7566"/>
      <c r="F7566"/>
    </row>
    <row r="7567" spans="3:6" x14ac:dyDescent="0.25">
      <c r="C7567"/>
      <c r="D7567"/>
      <c r="E7567"/>
      <c r="F7567"/>
    </row>
    <row r="7568" spans="3:6" x14ac:dyDescent="0.25">
      <c r="C7568"/>
      <c r="D7568"/>
      <c r="E7568"/>
      <c r="F7568"/>
    </row>
    <row r="7569" spans="3:6" x14ac:dyDescent="0.25">
      <c r="C7569"/>
      <c r="D7569"/>
      <c r="E7569"/>
      <c r="F7569"/>
    </row>
    <row r="7570" spans="3:6" x14ac:dyDescent="0.25">
      <c r="C7570"/>
      <c r="D7570"/>
      <c r="E7570"/>
      <c r="F7570"/>
    </row>
    <row r="7571" spans="3:6" x14ac:dyDescent="0.25">
      <c r="C7571"/>
      <c r="D7571"/>
      <c r="E7571"/>
      <c r="F7571"/>
    </row>
    <row r="7572" spans="3:6" x14ac:dyDescent="0.25">
      <c r="C7572"/>
      <c r="D7572"/>
      <c r="E7572"/>
      <c r="F7572"/>
    </row>
    <row r="7573" spans="3:6" x14ac:dyDescent="0.25">
      <c r="C7573"/>
      <c r="D7573"/>
      <c r="E7573"/>
      <c r="F7573"/>
    </row>
    <row r="7574" spans="3:6" x14ac:dyDescent="0.25">
      <c r="C7574"/>
      <c r="D7574"/>
      <c r="E7574"/>
      <c r="F7574"/>
    </row>
    <row r="7575" spans="3:6" x14ac:dyDescent="0.25">
      <c r="C7575"/>
      <c r="D7575"/>
      <c r="E7575"/>
      <c r="F7575"/>
    </row>
    <row r="7576" spans="3:6" x14ac:dyDescent="0.25">
      <c r="C7576"/>
      <c r="D7576"/>
      <c r="E7576"/>
      <c r="F7576"/>
    </row>
    <row r="7577" spans="3:6" x14ac:dyDescent="0.25">
      <c r="C7577"/>
      <c r="D7577"/>
      <c r="E7577"/>
      <c r="F7577"/>
    </row>
    <row r="7578" spans="3:6" x14ac:dyDescent="0.25">
      <c r="C7578"/>
      <c r="D7578"/>
      <c r="E7578"/>
      <c r="F7578"/>
    </row>
    <row r="7579" spans="3:6" x14ac:dyDescent="0.25">
      <c r="C7579"/>
      <c r="D7579"/>
      <c r="E7579"/>
      <c r="F7579"/>
    </row>
    <row r="7580" spans="3:6" x14ac:dyDescent="0.25">
      <c r="C7580"/>
      <c r="D7580"/>
      <c r="E7580"/>
      <c r="F7580"/>
    </row>
    <row r="7581" spans="3:6" x14ac:dyDescent="0.25">
      <c r="C7581"/>
      <c r="D7581"/>
      <c r="E7581"/>
      <c r="F7581"/>
    </row>
    <row r="7582" spans="3:6" x14ac:dyDescent="0.25">
      <c r="C7582"/>
      <c r="D7582"/>
      <c r="E7582"/>
      <c r="F7582"/>
    </row>
    <row r="7583" spans="3:6" x14ac:dyDescent="0.25">
      <c r="C7583"/>
      <c r="D7583"/>
      <c r="E7583"/>
      <c r="F7583"/>
    </row>
    <row r="7584" spans="3:6" x14ac:dyDescent="0.25">
      <c r="C7584"/>
      <c r="D7584"/>
      <c r="E7584"/>
      <c r="F7584"/>
    </row>
    <row r="7585" spans="3:6" x14ac:dyDescent="0.25">
      <c r="C7585"/>
      <c r="D7585"/>
      <c r="E7585"/>
      <c r="F7585"/>
    </row>
    <row r="7586" spans="3:6" x14ac:dyDescent="0.25">
      <c r="C7586"/>
      <c r="D7586"/>
      <c r="E7586"/>
      <c r="F7586"/>
    </row>
    <row r="7587" spans="3:6" x14ac:dyDescent="0.25">
      <c r="C7587"/>
      <c r="D7587"/>
      <c r="E7587"/>
      <c r="F7587"/>
    </row>
    <row r="7588" spans="3:6" x14ac:dyDescent="0.25">
      <c r="C7588"/>
      <c r="D7588"/>
      <c r="E7588"/>
      <c r="F7588"/>
    </row>
    <row r="7589" spans="3:6" x14ac:dyDescent="0.25">
      <c r="C7589"/>
      <c r="D7589"/>
      <c r="E7589"/>
      <c r="F7589"/>
    </row>
    <row r="7590" spans="3:6" x14ac:dyDescent="0.25">
      <c r="C7590"/>
      <c r="D7590"/>
      <c r="E7590"/>
      <c r="F7590"/>
    </row>
    <row r="7591" spans="3:6" x14ac:dyDescent="0.25">
      <c r="C7591"/>
      <c r="D7591"/>
      <c r="E7591"/>
      <c r="F7591"/>
    </row>
    <row r="7592" spans="3:6" x14ac:dyDescent="0.25">
      <c r="C7592"/>
      <c r="D7592"/>
      <c r="E7592"/>
      <c r="F7592"/>
    </row>
    <row r="7593" spans="3:6" x14ac:dyDescent="0.25">
      <c r="C7593"/>
      <c r="D7593"/>
      <c r="E7593"/>
      <c r="F7593"/>
    </row>
    <row r="7594" spans="3:6" x14ac:dyDescent="0.25">
      <c r="C7594"/>
      <c r="D7594"/>
      <c r="E7594"/>
      <c r="F7594"/>
    </row>
    <row r="7595" spans="3:6" x14ac:dyDescent="0.25">
      <c r="C7595"/>
      <c r="D7595"/>
      <c r="E7595"/>
      <c r="F7595"/>
    </row>
    <row r="7596" spans="3:6" x14ac:dyDescent="0.25">
      <c r="C7596"/>
      <c r="D7596"/>
      <c r="E7596"/>
      <c r="F7596"/>
    </row>
    <row r="7597" spans="3:6" x14ac:dyDescent="0.25">
      <c r="C7597"/>
      <c r="D7597"/>
      <c r="E7597"/>
      <c r="F7597"/>
    </row>
    <row r="7598" spans="3:6" x14ac:dyDescent="0.25">
      <c r="C7598"/>
      <c r="D7598"/>
      <c r="E7598"/>
      <c r="F7598"/>
    </row>
    <row r="7599" spans="3:6" x14ac:dyDescent="0.25">
      <c r="C7599"/>
      <c r="D7599"/>
      <c r="E7599"/>
      <c r="F7599"/>
    </row>
    <row r="7600" spans="3:6" x14ac:dyDescent="0.25">
      <c r="C7600"/>
      <c r="D7600"/>
      <c r="E7600"/>
      <c r="F7600"/>
    </row>
    <row r="7601" spans="3:6" x14ac:dyDescent="0.25">
      <c r="C7601"/>
      <c r="D7601"/>
      <c r="E7601"/>
      <c r="F7601"/>
    </row>
    <row r="7602" spans="3:6" x14ac:dyDescent="0.25">
      <c r="C7602"/>
      <c r="D7602"/>
      <c r="E7602"/>
      <c r="F7602"/>
    </row>
    <row r="7603" spans="3:6" x14ac:dyDescent="0.25">
      <c r="C7603"/>
      <c r="D7603"/>
      <c r="E7603"/>
      <c r="F7603"/>
    </row>
    <row r="7604" spans="3:6" x14ac:dyDescent="0.25">
      <c r="C7604"/>
      <c r="D7604"/>
      <c r="E7604"/>
      <c r="F7604"/>
    </row>
    <row r="7605" spans="3:6" x14ac:dyDescent="0.25">
      <c r="C7605"/>
      <c r="D7605"/>
      <c r="E7605"/>
      <c r="F7605"/>
    </row>
    <row r="7606" spans="3:6" x14ac:dyDescent="0.25">
      <c r="C7606"/>
      <c r="D7606"/>
      <c r="E7606"/>
      <c r="F7606"/>
    </row>
    <row r="7607" spans="3:6" x14ac:dyDescent="0.25">
      <c r="C7607"/>
      <c r="D7607"/>
      <c r="E7607"/>
      <c r="F7607"/>
    </row>
    <row r="7608" spans="3:6" x14ac:dyDescent="0.25">
      <c r="C7608"/>
      <c r="D7608"/>
      <c r="E7608"/>
      <c r="F7608"/>
    </row>
    <row r="7609" spans="3:6" x14ac:dyDescent="0.25">
      <c r="C7609"/>
      <c r="D7609"/>
      <c r="E7609"/>
      <c r="F7609"/>
    </row>
    <row r="7610" spans="3:6" x14ac:dyDescent="0.25">
      <c r="C7610"/>
      <c r="D7610"/>
      <c r="E7610"/>
      <c r="F7610"/>
    </row>
    <row r="7611" spans="3:6" x14ac:dyDescent="0.25">
      <c r="C7611"/>
      <c r="D7611"/>
      <c r="E7611"/>
      <c r="F7611"/>
    </row>
    <row r="7612" spans="3:6" x14ac:dyDescent="0.25">
      <c r="C7612"/>
      <c r="D7612"/>
      <c r="E7612"/>
      <c r="F7612"/>
    </row>
    <row r="7613" spans="3:6" x14ac:dyDescent="0.25">
      <c r="C7613"/>
      <c r="D7613"/>
      <c r="E7613"/>
      <c r="F7613"/>
    </row>
    <row r="7614" spans="3:6" x14ac:dyDescent="0.25">
      <c r="C7614"/>
      <c r="D7614"/>
      <c r="E7614"/>
      <c r="F7614"/>
    </row>
    <row r="7615" spans="3:6" x14ac:dyDescent="0.25">
      <c r="C7615"/>
      <c r="D7615"/>
      <c r="E7615"/>
      <c r="F7615"/>
    </row>
    <row r="7616" spans="3:6" x14ac:dyDescent="0.25">
      <c r="C7616"/>
      <c r="D7616"/>
      <c r="E7616"/>
      <c r="F7616"/>
    </row>
    <row r="7617" spans="3:6" x14ac:dyDescent="0.25">
      <c r="C7617"/>
      <c r="D7617"/>
      <c r="E7617"/>
      <c r="F7617"/>
    </row>
    <row r="7618" spans="3:6" x14ac:dyDescent="0.25">
      <c r="C7618"/>
      <c r="D7618"/>
      <c r="E7618"/>
      <c r="F7618"/>
    </row>
    <row r="7619" spans="3:6" x14ac:dyDescent="0.25">
      <c r="C7619"/>
      <c r="D7619"/>
      <c r="E7619"/>
      <c r="F7619"/>
    </row>
    <row r="7620" spans="3:6" x14ac:dyDescent="0.25">
      <c r="C7620"/>
      <c r="D7620"/>
      <c r="E7620"/>
      <c r="F7620"/>
    </row>
    <row r="7621" spans="3:6" x14ac:dyDescent="0.25">
      <c r="C7621"/>
      <c r="D7621"/>
      <c r="E7621"/>
      <c r="F7621"/>
    </row>
    <row r="7622" spans="3:6" x14ac:dyDescent="0.25">
      <c r="C7622"/>
      <c r="D7622"/>
      <c r="E7622"/>
      <c r="F7622"/>
    </row>
    <row r="7623" spans="3:6" x14ac:dyDescent="0.25">
      <c r="C7623"/>
      <c r="D7623"/>
      <c r="E7623"/>
      <c r="F7623"/>
    </row>
    <row r="7624" spans="3:6" x14ac:dyDescent="0.25">
      <c r="C7624"/>
      <c r="D7624"/>
      <c r="E7624"/>
      <c r="F7624"/>
    </row>
    <row r="7625" spans="3:6" x14ac:dyDescent="0.25">
      <c r="C7625"/>
      <c r="D7625"/>
      <c r="E7625"/>
      <c r="F7625"/>
    </row>
    <row r="7626" spans="3:6" x14ac:dyDescent="0.25">
      <c r="C7626"/>
      <c r="D7626"/>
      <c r="E7626"/>
      <c r="F7626"/>
    </row>
    <row r="7627" spans="3:6" x14ac:dyDescent="0.25">
      <c r="C7627"/>
      <c r="D7627"/>
      <c r="E7627"/>
      <c r="F7627"/>
    </row>
    <row r="7628" spans="3:6" x14ac:dyDescent="0.25">
      <c r="C7628"/>
      <c r="D7628"/>
      <c r="E7628"/>
      <c r="F7628"/>
    </row>
    <row r="7629" spans="3:6" x14ac:dyDescent="0.25">
      <c r="C7629"/>
      <c r="D7629"/>
      <c r="E7629"/>
      <c r="F7629"/>
    </row>
    <row r="7630" spans="3:6" x14ac:dyDescent="0.25">
      <c r="C7630"/>
      <c r="D7630"/>
      <c r="E7630"/>
      <c r="F7630"/>
    </row>
    <row r="7631" spans="3:6" x14ac:dyDescent="0.25">
      <c r="C7631"/>
      <c r="D7631"/>
      <c r="E7631"/>
      <c r="F7631"/>
    </row>
    <row r="7632" spans="3:6" x14ac:dyDescent="0.25">
      <c r="C7632"/>
      <c r="D7632"/>
      <c r="E7632"/>
      <c r="F7632"/>
    </row>
    <row r="7633" spans="3:6" x14ac:dyDescent="0.25">
      <c r="C7633"/>
      <c r="D7633"/>
      <c r="E7633"/>
      <c r="F7633"/>
    </row>
    <row r="7634" spans="3:6" x14ac:dyDescent="0.25">
      <c r="C7634"/>
      <c r="D7634"/>
      <c r="E7634"/>
      <c r="F7634"/>
    </row>
    <row r="7635" spans="3:6" x14ac:dyDescent="0.25">
      <c r="C7635"/>
      <c r="D7635"/>
      <c r="E7635"/>
      <c r="F7635"/>
    </row>
    <row r="7636" spans="3:6" x14ac:dyDescent="0.25">
      <c r="C7636"/>
      <c r="D7636"/>
      <c r="E7636"/>
      <c r="F7636"/>
    </row>
    <row r="7637" spans="3:6" x14ac:dyDescent="0.25">
      <c r="C7637"/>
      <c r="D7637"/>
      <c r="E7637"/>
      <c r="F7637"/>
    </row>
    <row r="7638" spans="3:6" x14ac:dyDescent="0.25">
      <c r="C7638"/>
      <c r="D7638"/>
      <c r="E7638"/>
      <c r="F7638"/>
    </row>
    <row r="7639" spans="3:6" x14ac:dyDescent="0.25">
      <c r="C7639"/>
      <c r="D7639"/>
      <c r="E7639"/>
      <c r="F7639"/>
    </row>
    <row r="7640" spans="3:6" x14ac:dyDescent="0.25">
      <c r="C7640"/>
      <c r="D7640"/>
      <c r="E7640"/>
      <c r="F7640"/>
    </row>
    <row r="7641" spans="3:6" x14ac:dyDescent="0.25">
      <c r="C7641"/>
      <c r="D7641"/>
      <c r="E7641"/>
      <c r="F7641"/>
    </row>
    <row r="7642" spans="3:6" x14ac:dyDescent="0.25">
      <c r="C7642"/>
      <c r="D7642"/>
      <c r="E7642"/>
      <c r="F7642"/>
    </row>
    <row r="7643" spans="3:6" x14ac:dyDescent="0.25">
      <c r="C7643"/>
      <c r="D7643"/>
      <c r="E7643"/>
      <c r="F7643"/>
    </row>
    <row r="7644" spans="3:6" x14ac:dyDescent="0.25">
      <c r="C7644"/>
      <c r="D7644"/>
      <c r="E7644"/>
      <c r="F7644"/>
    </row>
    <row r="7645" spans="3:6" x14ac:dyDescent="0.25">
      <c r="C7645"/>
      <c r="D7645"/>
      <c r="E7645"/>
      <c r="F7645"/>
    </row>
    <row r="7646" spans="3:6" x14ac:dyDescent="0.25">
      <c r="C7646"/>
      <c r="D7646"/>
      <c r="E7646"/>
      <c r="F7646"/>
    </row>
    <row r="7647" spans="3:6" x14ac:dyDescent="0.25">
      <c r="C7647"/>
      <c r="D7647"/>
      <c r="E7647"/>
      <c r="F7647"/>
    </row>
    <row r="7648" spans="3:6" x14ac:dyDescent="0.25">
      <c r="C7648"/>
      <c r="D7648"/>
      <c r="E7648"/>
      <c r="F7648"/>
    </row>
    <row r="7649" spans="3:6" x14ac:dyDescent="0.25">
      <c r="C7649"/>
      <c r="D7649"/>
      <c r="E7649"/>
      <c r="F7649"/>
    </row>
    <row r="7650" spans="3:6" x14ac:dyDescent="0.25">
      <c r="C7650"/>
      <c r="D7650"/>
      <c r="E7650"/>
      <c r="F7650"/>
    </row>
    <row r="7651" spans="3:6" x14ac:dyDescent="0.25">
      <c r="C7651"/>
      <c r="D7651"/>
      <c r="E7651"/>
      <c r="F7651"/>
    </row>
    <row r="7652" spans="3:6" x14ac:dyDescent="0.25">
      <c r="C7652"/>
      <c r="D7652"/>
      <c r="E7652"/>
      <c r="F7652"/>
    </row>
    <row r="7653" spans="3:6" x14ac:dyDescent="0.25">
      <c r="C7653"/>
      <c r="D7653"/>
      <c r="E7653"/>
      <c r="F7653"/>
    </row>
    <row r="7654" spans="3:6" x14ac:dyDescent="0.25">
      <c r="C7654"/>
      <c r="D7654"/>
      <c r="E7654"/>
      <c r="F7654"/>
    </row>
    <row r="7655" spans="3:6" x14ac:dyDescent="0.25">
      <c r="C7655"/>
      <c r="D7655"/>
      <c r="E7655"/>
      <c r="F7655"/>
    </row>
    <row r="7656" spans="3:6" x14ac:dyDescent="0.25">
      <c r="C7656"/>
      <c r="D7656"/>
      <c r="E7656"/>
      <c r="F7656"/>
    </row>
    <row r="7657" spans="3:6" x14ac:dyDescent="0.25">
      <c r="C7657"/>
      <c r="D7657"/>
      <c r="E7657"/>
      <c r="F7657"/>
    </row>
    <row r="7658" spans="3:6" x14ac:dyDescent="0.25">
      <c r="C7658"/>
      <c r="D7658"/>
      <c r="E7658"/>
      <c r="F7658"/>
    </row>
    <row r="7659" spans="3:6" x14ac:dyDescent="0.25">
      <c r="C7659"/>
      <c r="D7659"/>
      <c r="E7659"/>
      <c r="F7659"/>
    </row>
    <row r="7660" spans="3:6" x14ac:dyDescent="0.25">
      <c r="C7660"/>
      <c r="D7660"/>
      <c r="E7660"/>
      <c r="F7660"/>
    </row>
    <row r="7661" spans="3:6" x14ac:dyDescent="0.25">
      <c r="C7661"/>
      <c r="D7661"/>
      <c r="E7661"/>
      <c r="F7661"/>
    </row>
    <row r="7662" spans="3:6" x14ac:dyDescent="0.25">
      <c r="C7662"/>
      <c r="D7662"/>
      <c r="E7662"/>
      <c r="F7662"/>
    </row>
    <row r="7663" spans="3:6" x14ac:dyDescent="0.25">
      <c r="C7663"/>
      <c r="D7663"/>
      <c r="E7663"/>
      <c r="F7663"/>
    </row>
    <row r="7664" spans="3:6" x14ac:dyDescent="0.25">
      <c r="C7664"/>
      <c r="D7664"/>
      <c r="E7664"/>
      <c r="F7664"/>
    </row>
    <row r="7665" spans="3:6" x14ac:dyDescent="0.25">
      <c r="C7665"/>
      <c r="D7665"/>
      <c r="E7665"/>
      <c r="F7665"/>
    </row>
    <row r="7666" spans="3:6" x14ac:dyDescent="0.25">
      <c r="C7666"/>
      <c r="D7666"/>
      <c r="E7666"/>
      <c r="F7666"/>
    </row>
    <row r="7667" spans="3:6" x14ac:dyDescent="0.25">
      <c r="C7667"/>
      <c r="D7667"/>
      <c r="E7667"/>
      <c r="F7667"/>
    </row>
    <row r="7668" spans="3:6" x14ac:dyDescent="0.25">
      <c r="C7668"/>
      <c r="D7668"/>
      <c r="E7668"/>
      <c r="F7668"/>
    </row>
    <row r="7669" spans="3:6" x14ac:dyDescent="0.25">
      <c r="C7669"/>
      <c r="D7669"/>
      <c r="E7669"/>
      <c r="F7669"/>
    </row>
    <row r="7670" spans="3:6" x14ac:dyDescent="0.25">
      <c r="C7670"/>
      <c r="D7670"/>
      <c r="E7670"/>
      <c r="F7670"/>
    </row>
    <row r="7671" spans="3:6" x14ac:dyDescent="0.25">
      <c r="C7671"/>
      <c r="D7671"/>
      <c r="E7671"/>
      <c r="F7671"/>
    </row>
    <row r="7672" spans="3:6" x14ac:dyDescent="0.25">
      <c r="C7672"/>
      <c r="D7672"/>
      <c r="E7672"/>
      <c r="F7672"/>
    </row>
    <row r="7673" spans="3:6" x14ac:dyDescent="0.25">
      <c r="C7673"/>
      <c r="D7673"/>
      <c r="E7673"/>
      <c r="F7673"/>
    </row>
    <row r="7674" spans="3:6" x14ac:dyDescent="0.25">
      <c r="C7674"/>
      <c r="D7674"/>
      <c r="E7674"/>
      <c r="F7674"/>
    </row>
    <row r="7675" spans="3:6" x14ac:dyDescent="0.25">
      <c r="C7675"/>
      <c r="D7675"/>
      <c r="E7675"/>
      <c r="F7675"/>
    </row>
    <row r="7676" spans="3:6" x14ac:dyDescent="0.25">
      <c r="C7676"/>
      <c r="D7676"/>
      <c r="E7676"/>
      <c r="F7676"/>
    </row>
    <row r="7677" spans="3:6" x14ac:dyDescent="0.25">
      <c r="C7677"/>
      <c r="D7677"/>
      <c r="E7677"/>
      <c r="F7677"/>
    </row>
    <row r="7678" spans="3:6" x14ac:dyDescent="0.25">
      <c r="C7678"/>
      <c r="D7678"/>
      <c r="E7678"/>
      <c r="F7678"/>
    </row>
    <row r="7679" spans="3:6" x14ac:dyDescent="0.25">
      <c r="C7679"/>
      <c r="D7679"/>
      <c r="E7679"/>
      <c r="F7679"/>
    </row>
    <row r="7680" spans="3:6" x14ac:dyDescent="0.25">
      <c r="C7680"/>
      <c r="D7680"/>
      <c r="E7680"/>
      <c r="F7680"/>
    </row>
    <row r="7681" spans="3:6" x14ac:dyDescent="0.25">
      <c r="C7681"/>
      <c r="D7681"/>
      <c r="E7681"/>
      <c r="F7681"/>
    </row>
    <row r="7682" spans="3:6" x14ac:dyDescent="0.25">
      <c r="C7682"/>
      <c r="D7682"/>
      <c r="E7682"/>
      <c r="F7682"/>
    </row>
    <row r="7683" spans="3:6" x14ac:dyDescent="0.25">
      <c r="C7683"/>
      <c r="D7683"/>
      <c r="E7683"/>
      <c r="F7683"/>
    </row>
    <row r="7684" spans="3:6" x14ac:dyDescent="0.25">
      <c r="C7684"/>
      <c r="D7684"/>
      <c r="E7684"/>
      <c r="F7684"/>
    </row>
    <row r="7685" spans="3:6" x14ac:dyDescent="0.25">
      <c r="C7685"/>
      <c r="D7685"/>
      <c r="E7685"/>
      <c r="F7685"/>
    </row>
    <row r="7686" spans="3:6" x14ac:dyDescent="0.25">
      <c r="C7686"/>
      <c r="D7686"/>
      <c r="E7686"/>
      <c r="F7686"/>
    </row>
    <row r="7687" spans="3:6" x14ac:dyDescent="0.25">
      <c r="C7687"/>
      <c r="D7687"/>
      <c r="E7687"/>
      <c r="F7687"/>
    </row>
    <row r="7688" spans="3:6" x14ac:dyDescent="0.25">
      <c r="C7688"/>
      <c r="D7688"/>
      <c r="E7688"/>
      <c r="F7688"/>
    </row>
    <row r="7689" spans="3:6" x14ac:dyDescent="0.25">
      <c r="C7689"/>
      <c r="D7689"/>
      <c r="E7689"/>
      <c r="F7689"/>
    </row>
    <row r="7690" spans="3:6" x14ac:dyDescent="0.25">
      <c r="C7690"/>
      <c r="D7690"/>
      <c r="E7690"/>
      <c r="F7690"/>
    </row>
    <row r="7691" spans="3:6" x14ac:dyDescent="0.25">
      <c r="C7691"/>
      <c r="D7691"/>
      <c r="E7691"/>
      <c r="F7691"/>
    </row>
    <row r="7692" spans="3:6" x14ac:dyDescent="0.25">
      <c r="C7692"/>
      <c r="D7692"/>
      <c r="E7692"/>
      <c r="F7692"/>
    </row>
    <row r="7693" spans="3:6" x14ac:dyDescent="0.25">
      <c r="C7693"/>
      <c r="D7693"/>
      <c r="E7693"/>
      <c r="F7693"/>
    </row>
    <row r="7694" spans="3:6" x14ac:dyDescent="0.25">
      <c r="C7694"/>
      <c r="D7694"/>
      <c r="E7694"/>
      <c r="F7694"/>
    </row>
    <row r="7695" spans="3:6" x14ac:dyDescent="0.25">
      <c r="C7695"/>
      <c r="D7695"/>
      <c r="E7695"/>
      <c r="F7695"/>
    </row>
    <row r="7696" spans="3:6" x14ac:dyDescent="0.25">
      <c r="C7696"/>
      <c r="D7696"/>
      <c r="E7696"/>
      <c r="F7696"/>
    </row>
    <row r="7697" spans="3:6" x14ac:dyDescent="0.25">
      <c r="C7697"/>
      <c r="D7697"/>
      <c r="E7697"/>
      <c r="F7697"/>
    </row>
    <row r="7698" spans="3:6" x14ac:dyDescent="0.25">
      <c r="C7698"/>
      <c r="D7698"/>
      <c r="E7698"/>
      <c r="F7698"/>
    </row>
    <row r="7699" spans="3:6" x14ac:dyDescent="0.25">
      <c r="C7699"/>
      <c r="D7699"/>
      <c r="E7699"/>
      <c r="F7699"/>
    </row>
    <row r="7700" spans="3:6" x14ac:dyDescent="0.25">
      <c r="C7700"/>
      <c r="D7700"/>
      <c r="E7700"/>
      <c r="F7700"/>
    </row>
    <row r="7701" spans="3:6" x14ac:dyDescent="0.25">
      <c r="C7701"/>
      <c r="D7701"/>
      <c r="E7701"/>
      <c r="F7701"/>
    </row>
    <row r="7702" spans="3:6" x14ac:dyDescent="0.25">
      <c r="C7702"/>
      <c r="D7702"/>
      <c r="E7702"/>
      <c r="F7702"/>
    </row>
    <row r="7703" spans="3:6" x14ac:dyDescent="0.25">
      <c r="C7703"/>
      <c r="D7703"/>
      <c r="E7703"/>
      <c r="F7703"/>
    </row>
    <row r="7704" spans="3:6" x14ac:dyDescent="0.25">
      <c r="C7704"/>
      <c r="D7704"/>
      <c r="E7704"/>
      <c r="F7704"/>
    </row>
    <row r="7705" spans="3:6" x14ac:dyDescent="0.25">
      <c r="C7705"/>
      <c r="D7705"/>
      <c r="E7705"/>
      <c r="F7705"/>
    </row>
    <row r="7706" spans="3:6" x14ac:dyDescent="0.25">
      <c r="C7706"/>
      <c r="D7706"/>
      <c r="E7706"/>
      <c r="F7706"/>
    </row>
    <row r="7707" spans="3:6" x14ac:dyDescent="0.25">
      <c r="C7707"/>
      <c r="D7707"/>
      <c r="E7707"/>
      <c r="F7707"/>
    </row>
    <row r="7708" spans="3:6" x14ac:dyDescent="0.25">
      <c r="C7708"/>
      <c r="D7708"/>
      <c r="E7708"/>
      <c r="F7708"/>
    </row>
    <row r="7709" spans="3:6" x14ac:dyDescent="0.25">
      <c r="C7709"/>
      <c r="D7709"/>
      <c r="E7709"/>
      <c r="F7709"/>
    </row>
    <row r="7710" spans="3:6" x14ac:dyDescent="0.25">
      <c r="C7710"/>
      <c r="D7710"/>
      <c r="E7710"/>
      <c r="F7710"/>
    </row>
    <row r="7711" spans="3:6" x14ac:dyDescent="0.25">
      <c r="C7711"/>
      <c r="D7711"/>
      <c r="E7711"/>
      <c r="F7711"/>
    </row>
    <row r="7712" spans="3:6" x14ac:dyDescent="0.25">
      <c r="C7712"/>
      <c r="D7712"/>
      <c r="E7712"/>
      <c r="F7712"/>
    </row>
    <row r="7713" spans="3:6" x14ac:dyDescent="0.25">
      <c r="C7713"/>
      <c r="D7713"/>
      <c r="E7713"/>
      <c r="F7713"/>
    </row>
    <row r="7714" spans="3:6" x14ac:dyDescent="0.25">
      <c r="C7714"/>
      <c r="D7714"/>
      <c r="E7714"/>
      <c r="F7714"/>
    </row>
    <row r="7715" spans="3:6" x14ac:dyDescent="0.25">
      <c r="C7715"/>
      <c r="D7715"/>
      <c r="E7715"/>
      <c r="F7715"/>
    </row>
    <row r="7716" spans="3:6" x14ac:dyDescent="0.25">
      <c r="C7716"/>
      <c r="D7716"/>
      <c r="E7716"/>
      <c r="F7716"/>
    </row>
    <row r="7717" spans="3:6" x14ac:dyDescent="0.25">
      <c r="C7717"/>
      <c r="D7717"/>
      <c r="E7717"/>
      <c r="F7717"/>
    </row>
    <row r="7718" spans="3:6" x14ac:dyDescent="0.25">
      <c r="C7718"/>
      <c r="D7718"/>
      <c r="E7718"/>
      <c r="F7718"/>
    </row>
    <row r="7719" spans="3:6" x14ac:dyDescent="0.25">
      <c r="C7719"/>
      <c r="D7719"/>
      <c r="E7719"/>
      <c r="F7719"/>
    </row>
    <row r="7720" spans="3:6" x14ac:dyDescent="0.25">
      <c r="C7720"/>
      <c r="D7720"/>
      <c r="E7720"/>
      <c r="F7720"/>
    </row>
    <row r="7721" spans="3:6" x14ac:dyDescent="0.25">
      <c r="C7721"/>
      <c r="D7721"/>
      <c r="E7721"/>
      <c r="F7721"/>
    </row>
    <row r="7722" spans="3:6" x14ac:dyDescent="0.25">
      <c r="C7722"/>
      <c r="D7722"/>
      <c r="E7722"/>
      <c r="F7722"/>
    </row>
    <row r="7723" spans="3:6" x14ac:dyDescent="0.25">
      <c r="C7723"/>
      <c r="D7723"/>
      <c r="E7723"/>
      <c r="F7723"/>
    </row>
    <row r="7724" spans="3:6" x14ac:dyDescent="0.25">
      <c r="C7724"/>
      <c r="D7724"/>
      <c r="E7724"/>
      <c r="F7724"/>
    </row>
    <row r="7725" spans="3:6" x14ac:dyDescent="0.25">
      <c r="C7725"/>
      <c r="D7725"/>
      <c r="E7725"/>
      <c r="F7725"/>
    </row>
    <row r="7726" spans="3:6" x14ac:dyDescent="0.25">
      <c r="C7726"/>
      <c r="D7726"/>
      <c r="E7726"/>
      <c r="F7726"/>
    </row>
    <row r="7727" spans="3:6" x14ac:dyDescent="0.25">
      <c r="C7727"/>
      <c r="D7727"/>
      <c r="E7727"/>
      <c r="F7727"/>
    </row>
    <row r="7728" spans="3:6" x14ac:dyDescent="0.25">
      <c r="C7728"/>
      <c r="D7728"/>
      <c r="E7728"/>
      <c r="F7728"/>
    </row>
    <row r="7729" spans="3:6" x14ac:dyDescent="0.25">
      <c r="C7729"/>
      <c r="D7729"/>
      <c r="E7729"/>
      <c r="F7729"/>
    </row>
    <row r="7730" spans="3:6" x14ac:dyDescent="0.25">
      <c r="C7730"/>
      <c r="D7730"/>
      <c r="E7730"/>
      <c r="F7730"/>
    </row>
    <row r="7731" spans="3:6" x14ac:dyDescent="0.25">
      <c r="C7731"/>
      <c r="D7731"/>
      <c r="E7731"/>
      <c r="F7731"/>
    </row>
    <row r="7732" spans="3:6" x14ac:dyDescent="0.25">
      <c r="C7732"/>
      <c r="D7732"/>
      <c r="E7732"/>
      <c r="F7732"/>
    </row>
    <row r="7733" spans="3:6" x14ac:dyDescent="0.25">
      <c r="C7733"/>
      <c r="D7733"/>
      <c r="E7733"/>
      <c r="F7733"/>
    </row>
    <row r="7734" spans="3:6" x14ac:dyDescent="0.25">
      <c r="C7734"/>
      <c r="D7734"/>
      <c r="E7734"/>
      <c r="F7734"/>
    </row>
    <row r="7735" spans="3:6" x14ac:dyDescent="0.25">
      <c r="C7735"/>
      <c r="D7735"/>
      <c r="E7735"/>
      <c r="F7735"/>
    </row>
    <row r="7736" spans="3:6" x14ac:dyDescent="0.25">
      <c r="C7736"/>
      <c r="D7736"/>
      <c r="E7736"/>
      <c r="F7736"/>
    </row>
    <row r="7737" spans="3:6" x14ac:dyDescent="0.25">
      <c r="C7737"/>
      <c r="D7737"/>
      <c r="E7737"/>
      <c r="F7737"/>
    </row>
    <row r="7738" spans="3:6" x14ac:dyDescent="0.25">
      <c r="C7738"/>
      <c r="D7738"/>
      <c r="E7738"/>
      <c r="F7738"/>
    </row>
    <row r="7739" spans="3:6" x14ac:dyDescent="0.25">
      <c r="C7739"/>
      <c r="D7739"/>
      <c r="E7739"/>
      <c r="F7739"/>
    </row>
    <row r="7740" spans="3:6" x14ac:dyDescent="0.25">
      <c r="C7740"/>
      <c r="D7740"/>
      <c r="E7740"/>
      <c r="F7740"/>
    </row>
    <row r="7741" spans="3:6" x14ac:dyDescent="0.25">
      <c r="C7741"/>
      <c r="D7741"/>
      <c r="E7741"/>
      <c r="F7741"/>
    </row>
    <row r="7742" spans="3:6" x14ac:dyDescent="0.25">
      <c r="C7742"/>
      <c r="D7742"/>
      <c r="E7742"/>
      <c r="F7742"/>
    </row>
    <row r="7743" spans="3:6" x14ac:dyDescent="0.25">
      <c r="C7743"/>
      <c r="D7743"/>
      <c r="E7743"/>
      <c r="F7743"/>
    </row>
    <row r="7744" spans="3:6" x14ac:dyDescent="0.25">
      <c r="C7744"/>
      <c r="D7744"/>
      <c r="E7744"/>
      <c r="F7744"/>
    </row>
    <row r="7745" spans="3:6" x14ac:dyDescent="0.25">
      <c r="C7745"/>
      <c r="D7745"/>
      <c r="E7745"/>
      <c r="F7745"/>
    </row>
    <row r="7746" spans="3:6" x14ac:dyDescent="0.25">
      <c r="C7746"/>
      <c r="D7746"/>
      <c r="E7746"/>
      <c r="F7746"/>
    </row>
    <row r="7747" spans="3:6" x14ac:dyDescent="0.25">
      <c r="C7747"/>
      <c r="D7747"/>
      <c r="E7747"/>
      <c r="F7747"/>
    </row>
    <row r="7748" spans="3:6" x14ac:dyDescent="0.25">
      <c r="C7748"/>
      <c r="D7748"/>
      <c r="E7748"/>
      <c r="F7748"/>
    </row>
    <row r="7749" spans="3:6" x14ac:dyDescent="0.25">
      <c r="C7749"/>
      <c r="D7749"/>
      <c r="E7749"/>
      <c r="F7749"/>
    </row>
    <row r="7750" spans="3:6" x14ac:dyDescent="0.25">
      <c r="C7750"/>
      <c r="D7750"/>
      <c r="E7750"/>
      <c r="F7750"/>
    </row>
    <row r="7751" spans="3:6" x14ac:dyDescent="0.25">
      <c r="C7751"/>
      <c r="D7751"/>
      <c r="E7751"/>
      <c r="F7751"/>
    </row>
    <row r="7752" spans="3:6" x14ac:dyDescent="0.25">
      <c r="C7752"/>
      <c r="D7752"/>
      <c r="E7752"/>
      <c r="F7752"/>
    </row>
    <row r="7753" spans="3:6" x14ac:dyDescent="0.25">
      <c r="C7753"/>
      <c r="D7753"/>
      <c r="E7753"/>
      <c r="F7753"/>
    </row>
    <row r="7754" spans="3:6" x14ac:dyDescent="0.25">
      <c r="C7754"/>
      <c r="D7754"/>
      <c r="E7754"/>
      <c r="F7754"/>
    </row>
    <row r="7755" spans="3:6" x14ac:dyDescent="0.25">
      <c r="C7755"/>
      <c r="D7755"/>
      <c r="E7755"/>
      <c r="F7755"/>
    </row>
    <row r="7756" spans="3:6" x14ac:dyDescent="0.25">
      <c r="C7756"/>
      <c r="D7756"/>
      <c r="E7756"/>
      <c r="F7756"/>
    </row>
    <row r="7757" spans="3:6" x14ac:dyDescent="0.25">
      <c r="C7757"/>
      <c r="D7757"/>
      <c r="E7757"/>
      <c r="F7757"/>
    </row>
    <row r="7758" spans="3:6" x14ac:dyDescent="0.25">
      <c r="C7758"/>
      <c r="D7758"/>
      <c r="E7758"/>
      <c r="F7758"/>
    </row>
    <row r="7759" spans="3:6" x14ac:dyDescent="0.25">
      <c r="C7759"/>
      <c r="D7759"/>
      <c r="E7759"/>
      <c r="F7759"/>
    </row>
    <row r="7760" spans="3:6" x14ac:dyDescent="0.25">
      <c r="C7760"/>
      <c r="D7760"/>
      <c r="E7760"/>
      <c r="F7760"/>
    </row>
    <row r="7761" spans="3:6" x14ac:dyDescent="0.25">
      <c r="C7761"/>
      <c r="D7761"/>
      <c r="E7761"/>
      <c r="F7761"/>
    </row>
    <row r="7762" spans="3:6" x14ac:dyDescent="0.25">
      <c r="C7762"/>
      <c r="D7762"/>
      <c r="E7762"/>
      <c r="F7762"/>
    </row>
    <row r="7763" spans="3:6" x14ac:dyDescent="0.25">
      <c r="C7763"/>
      <c r="D7763"/>
      <c r="E7763"/>
      <c r="F7763"/>
    </row>
    <row r="7764" spans="3:6" x14ac:dyDescent="0.25">
      <c r="C7764"/>
      <c r="D7764"/>
      <c r="E7764"/>
      <c r="F7764"/>
    </row>
    <row r="7765" spans="3:6" x14ac:dyDescent="0.25">
      <c r="C7765"/>
      <c r="D7765"/>
      <c r="E7765"/>
      <c r="F7765"/>
    </row>
    <row r="7766" spans="3:6" x14ac:dyDescent="0.25">
      <c r="C7766"/>
      <c r="D7766"/>
      <c r="E7766"/>
      <c r="F7766"/>
    </row>
    <row r="7767" spans="3:6" x14ac:dyDescent="0.25">
      <c r="C7767"/>
      <c r="D7767"/>
      <c r="E7767"/>
      <c r="F7767"/>
    </row>
    <row r="7768" spans="3:6" x14ac:dyDescent="0.25">
      <c r="C7768"/>
      <c r="D7768"/>
      <c r="E7768"/>
      <c r="F7768"/>
    </row>
    <row r="7769" spans="3:6" x14ac:dyDescent="0.25">
      <c r="C7769"/>
      <c r="D7769"/>
      <c r="E7769"/>
      <c r="F7769"/>
    </row>
    <row r="7770" spans="3:6" x14ac:dyDescent="0.25">
      <c r="C7770"/>
      <c r="D7770"/>
      <c r="E7770"/>
      <c r="F7770"/>
    </row>
    <row r="7771" spans="3:6" x14ac:dyDescent="0.25">
      <c r="C7771"/>
      <c r="D7771"/>
      <c r="E7771"/>
      <c r="F7771"/>
    </row>
    <row r="7772" spans="3:6" x14ac:dyDescent="0.25">
      <c r="C7772"/>
      <c r="D7772"/>
      <c r="E7772"/>
      <c r="F7772"/>
    </row>
    <row r="7773" spans="3:6" x14ac:dyDescent="0.25">
      <c r="C7773"/>
      <c r="D7773"/>
      <c r="E7773"/>
      <c r="F7773"/>
    </row>
    <row r="7774" spans="3:6" x14ac:dyDescent="0.25">
      <c r="C7774"/>
      <c r="D7774"/>
      <c r="E7774"/>
      <c r="F7774"/>
    </row>
    <row r="7775" spans="3:6" x14ac:dyDescent="0.25">
      <c r="C7775"/>
      <c r="D7775"/>
      <c r="E7775"/>
      <c r="F7775"/>
    </row>
    <row r="7776" spans="3:6" x14ac:dyDescent="0.25">
      <c r="C7776"/>
      <c r="D7776"/>
      <c r="E7776"/>
      <c r="F7776"/>
    </row>
    <row r="7777" spans="3:6" x14ac:dyDescent="0.25">
      <c r="C7777"/>
      <c r="D7777"/>
      <c r="E7777"/>
      <c r="F7777"/>
    </row>
    <row r="7778" spans="3:6" x14ac:dyDescent="0.25">
      <c r="C7778"/>
      <c r="D7778"/>
      <c r="E7778"/>
      <c r="F7778"/>
    </row>
    <row r="7779" spans="3:6" x14ac:dyDescent="0.25">
      <c r="C7779"/>
      <c r="D7779"/>
      <c r="E7779"/>
      <c r="F7779"/>
    </row>
    <row r="7780" spans="3:6" x14ac:dyDescent="0.25">
      <c r="C7780"/>
      <c r="D7780"/>
      <c r="E7780"/>
      <c r="F7780"/>
    </row>
    <row r="7781" spans="3:6" x14ac:dyDescent="0.25">
      <c r="C7781"/>
      <c r="D7781"/>
      <c r="E7781"/>
      <c r="F7781"/>
    </row>
    <row r="7782" spans="3:6" x14ac:dyDescent="0.25">
      <c r="C7782"/>
      <c r="D7782"/>
      <c r="E7782"/>
      <c r="F7782"/>
    </row>
    <row r="7783" spans="3:6" x14ac:dyDescent="0.25">
      <c r="C7783"/>
      <c r="D7783"/>
      <c r="E7783"/>
      <c r="F7783"/>
    </row>
    <row r="7784" spans="3:6" x14ac:dyDescent="0.25">
      <c r="C7784"/>
      <c r="D7784"/>
      <c r="E7784"/>
      <c r="F7784"/>
    </row>
    <row r="7785" spans="3:6" x14ac:dyDescent="0.25">
      <c r="C7785"/>
      <c r="D7785"/>
      <c r="E7785"/>
      <c r="F7785"/>
    </row>
    <row r="7786" spans="3:6" x14ac:dyDescent="0.25">
      <c r="C7786"/>
      <c r="D7786"/>
      <c r="E7786"/>
      <c r="F7786"/>
    </row>
    <row r="7787" spans="3:6" x14ac:dyDescent="0.25">
      <c r="C7787"/>
      <c r="D7787"/>
      <c r="E7787"/>
      <c r="F7787"/>
    </row>
    <row r="7788" spans="3:6" x14ac:dyDescent="0.25">
      <c r="C7788"/>
      <c r="D7788"/>
      <c r="E7788"/>
      <c r="F7788"/>
    </row>
    <row r="7789" spans="3:6" x14ac:dyDescent="0.25">
      <c r="C7789"/>
      <c r="D7789"/>
      <c r="E7789"/>
      <c r="F7789"/>
    </row>
    <row r="7790" spans="3:6" x14ac:dyDescent="0.25">
      <c r="C7790"/>
      <c r="D7790"/>
      <c r="E7790"/>
      <c r="F7790"/>
    </row>
    <row r="7791" spans="3:6" x14ac:dyDescent="0.25">
      <c r="C7791"/>
      <c r="D7791"/>
      <c r="E7791"/>
      <c r="F7791"/>
    </row>
    <row r="7792" spans="3:6" x14ac:dyDescent="0.25">
      <c r="C7792"/>
      <c r="D7792"/>
      <c r="E7792"/>
      <c r="F7792"/>
    </row>
    <row r="7793" spans="3:6" x14ac:dyDescent="0.25">
      <c r="C7793"/>
      <c r="D7793"/>
      <c r="E7793"/>
      <c r="F7793"/>
    </row>
    <row r="7794" spans="3:6" x14ac:dyDescent="0.25">
      <c r="C7794"/>
      <c r="D7794"/>
      <c r="E7794"/>
      <c r="F7794"/>
    </row>
    <row r="7795" spans="3:6" x14ac:dyDescent="0.25">
      <c r="C7795"/>
      <c r="D7795"/>
      <c r="E7795"/>
      <c r="F7795"/>
    </row>
    <row r="7796" spans="3:6" x14ac:dyDescent="0.25">
      <c r="C7796"/>
      <c r="D7796"/>
      <c r="E7796"/>
      <c r="F7796"/>
    </row>
    <row r="7797" spans="3:6" x14ac:dyDescent="0.25">
      <c r="C7797"/>
      <c r="D7797"/>
      <c r="E7797"/>
      <c r="F7797"/>
    </row>
    <row r="7798" spans="3:6" x14ac:dyDescent="0.25">
      <c r="C7798"/>
      <c r="D7798"/>
      <c r="E7798"/>
      <c r="F7798"/>
    </row>
    <row r="7799" spans="3:6" x14ac:dyDescent="0.25">
      <c r="C7799"/>
      <c r="D7799"/>
      <c r="E7799"/>
      <c r="F7799"/>
    </row>
    <row r="7800" spans="3:6" x14ac:dyDescent="0.25">
      <c r="C7800"/>
      <c r="D7800"/>
      <c r="E7800"/>
      <c r="F7800"/>
    </row>
    <row r="7801" spans="3:6" x14ac:dyDescent="0.25">
      <c r="C7801"/>
      <c r="D7801"/>
      <c r="E7801"/>
      <c r="F7801"/>
    </row>
    <row r="7802" spans="3:6" x14ac:dyDescent="0.25">
      <c r="C7802"/>
      <c r="D7802"/>
      <c r="E7802"/>
      <c r="F7802"/>
    </row>
    <row r="7803" spans="3:6" x14ac:dyDescent="0.25">
      <c r="C7803"/>
      <c r="D7803"/>
      <c r="E7803"/>
      <c r="F7803"/>
    </row>
    <row r="7804" spans="3:6" x14ac:dyDescent="0.25">
      <c r="C7804"/>
      <c r="D7804"/>
      <c r="E7804"/>
      <c r="F7804"/>
    </row>
    <row r="7805" spans="3:6" x14ac:dyDescent="0.25">
      <c r="C7805"/>
      <c r="D7805"/>
      <c r="E7805"/>
      <c r="F7805"/>
    </row>
    <row r="7806" spans="3:6" x14ac:dyDescent="0.25">
      <c r="C7806"/>
      <c r="D7806"/>
      <c r="E7806"/>
      <c r="F7806"/>
    </row>
    <row r="7807" spans="3:6" x14ac:dyDescent="0.25">
      <c r="C7807"/>
      <c r="D7807"/>
      <c r="E7807"/>
      <c r="F7807"/>
    </row>
    <row r="7808" spans="3:6" x14ac:dyDescent="0.25">
      <c r="C7808"/>
      <c r="D7808"/>
      <c r="E7808"/>
      <c r="F7808"/>
    </row>
    <row r="7809" spans="3:6" x14ac:dyDescent="0.25">
      <c r="C7809"/>
      <c r="D7809"/>
      <c r="E7809"/>
      <c r="F7809"/>
    </row>
    <row r="7810" spans="3:6" x14ac:dyDescent="0.25">
      <c r="C7810"/>
      <c r="D7810"/>
      <c r="E7810"/>
      <c r="F7810"/>
    </row>
    <row r="7811" spans="3:6" x14ac:dyDescent="0.25">
      <c r="C7811"/>
      <c r="D7811"/>
      <c r="E7811"/>
      <c r="F7811"/>
    </row>
    <row r="7812" spans="3:6" x14ac:dyDescent="0.25">
      <c r="C7812"/>
      <c r="D7812"/>
      <c r="E7812"/>
      <c r="F7812"/>
    </row>
    <row r="7813" spans="3:6" x14ac:dyDescent="0.25">
      <c r="C7813"/>
      <c r="D7813"/>
      <c r="E7813"/>
      <c r="F7813"/>
    </row>
    <row r="7814" spans="3:6" x14ac:dyDescent="0.25">
      <c r="C7814"/>
      <c r="D7814"/>
      <c r="E7814"/>
      <c r="F7814"/>
    </row>
    <row r="7815" spans="3:6" x14ac:dyDescent="0.25">
      <c r="C7815"/>
      <c r="D7815"/>
      <c r="E7815"/>
      <c r="F7815"/>
    </row>
    <row r="7816" spans="3:6" x14ac:dyDescent="0.25">
      <c r="C7816"/>
      <c r="D7816"/>
      <c r="E7816"/>
      <c r="F7816"/>
    </row>
    <row r="7817" spans="3:6" x14ac:dyDescent="0.25">
      <c r="C7817"/>
      <c r="D7817"/>
      <c r="E7817"/>
      <c r="F7817"/>
    </row>
    <row r="7818" spans="3:6" x14ac:dyDescent="0.25">
      <c r="C7818"/>
      <c r="D7818"/>
      <c r="E7818"/>
      <c r="F7818"/>
    </row>
    <row r="7819" spans="3:6" x14ac:dyDescent="0.25">
      <c r="C7819"/>
      <c r="D7819"/>
      <c r="E7819"/>
      <c r="F7819"/>
    </row>
    <row r="7820" spans="3:6" x14ac:dyDescent="0.25">
      <c r="C7820"/>
      <c r="D7820"/>
      <c r="E7820"/>
      <c r="F7820"/>
    </row>
    <row r="7821" spans="3:6" x14ac:dyDescent="0.25">
      <c r="C7821"/>
      <c r="D7821"/>
      <c r="E7821"/>
      <c r="F7821"/>
    </row>
    <row r="7822" spans="3:6" x14ac:dyDescent="0.25">
      <c r="C7822"/>
      <c r="D7822"/>
      <c r="E7822"/>
      <c r="F7822"/>
    </row>
    <row r="7823" spans="3:6" x14ac:dyDescent="0.25">
      <c r="C7823"/>
      <c r="D7823"/>
      <c r="E7823"/>
      <c r="F7823"/>
    </row>
    <row r="7824" spans="3:6" x14ac:dyDescent="0.25">
      <c r="C7824"/>
      <c r="D7824"/>
      <c r="E7824"/>
      <c r="F7824"/>
    </row>
    <row r="7825" spans="3:6" x14ac:dyDescent="0.25">
      <c r="C7825"/>
      <c r="D7825"/>
      <c r="E7825"/>
      <c r="F7825"/>
    </row>
    <row r="7826" spans="3:6" x14ac:dyDescent="0.25">
      <c r="C7826"/>
      <c r="D7826"/>
      <c r="E7826"/>
      <c r="F7826"/>
    </row>
    <row r="7827" spans="3:6" x14ac:dyDescent="0.25">
      <c r="C7827"/>
      <c r="D7827"/>
      <c r="E7827"/>
      <c r="F7827"/>
    </row>
    <row r="7828" spans="3:6" x14ac:dyDescent="0.25">
      <c r="C7828"/>
      <c r="D7828"/>
      <c r="E7828"/>
      <c r="F7828"/>
    </row>
    <row r="7829" spans="3:6" x14ac:dyDescent="0.25">
      <c r="C7829"/>
      <c r="D7829"/>
      <c r="E7829"/>
      <c r="F7829"/>
    </row>
    <row r="7830" spans="3:6" x14ac:dyDescent="0.25">
      <c r="C7830"/>
      <c r="D7830"/>
      <c r="E7830"/>
      <c r="F7830"/>
    </row>
    <row r="7831" spans="3:6" x14ac:dyDescent="0.25">
      <c r="C7831"/>
      <c r="D7831"/>
      <c r="E7831"/>
      <c r="F7831"/>
    </row>
    <row r="7832" spans="3:6" x14ac:dyDescent="0.25">
      <c r="C7832"/>
      <c r="D7832"/>
      <c r="E7832"/>
      <c r="F7832"/>
    </row>
    <row r="7833" spans="3:6" x14ac:dyDescent="0.25">
      <c r="C7833"/>
      <c r="D7833"/>
      <c r="E7833"/>
      <c r="F7833"/>
    </row>
    <row r="7834" spans="3:6" x14ac:dyDescent="0.25">
      <c r="C7834"/>
      <c r="D7834"/>
      <c r="E7834"/>
      <c r="F7834"/>
    </row>
    <row r="7835" spans="3:6" x14ac:dyDescent="0.25">
      <c r="C7835"/>
      <c r="D7835"/>
      <c r="E7835"/>
      <c r="F7835"/>
    </row>
    <row r="7836" spans="3:6" x14ac:dyDescent="0.25">
      <c r="C7836"/>
      <c r="D7836"/>
      <c r="E7836"/>
      <c r="F7836"/>
    </row>
    <row r="7837" spans="3:6" x14ac:dyDescent="0.25">
      <c r="C7837"/>
      <c r="D7837"/>
      <c r="E7837"/>
      <c r="F7837"/>
    </row>
    <row r="7838" spans="3:6" x14ac:dyDescent="0.25">
      <c r="C7838"/>
      <c r="D7838"/>
      <c r="E7838"/>
      <c r="F7838"/>
    </row>
    <row r="7839" spans="3:6" x14ac:dyDescent="0.25">
      <c r="C7839"/>
      <c r="D7839"/>
      <c r="E7839"/>
      <c r="F7839"/>
    </row>
    <row r="7840" spans="3:6" x14ac:dyDescent="0.25">
      <c r="C7840"/>
      <c r="D7840"/>
      <c r="E7840"/>
      <c r="F7840"/>
    </row>
    <row r="7841" spans="3:6" x14ac:dyDescent="0.25">
      <c r="C7841"/>
      <c r="D7841"/>
      <c r="E7841"/>
      <c r="F7841"/>
    </row>
    <row r="7842" spans="3:6" x14ac:dyDescent="0.25">
      <c r="C7842"/>
      <c r="D7842"/>
      <c r="E7842"/>
      <c r="F7842"/>
    </row>
    <row r="7843" spans="3:6" x14ac:dyDescent="0.25">
      <c r="C7843"/>
      <c r="D7843"/>
      <c r="E7843"/>
      <c r="F7843"/>
    </row>
    <row r="7844" spans="3:6" x14ac:dyDescent="0.25">
      <c r="C7844"/>
      <c r="D7844"/>
      <c r="E7844"/>
      <c r="F7844"/>
    </row>
    <row r="7845" spans="3:6" x14ac:dyDescent="0.25">
      <c r="C7845"/>
      <c r="D7845"/>
      <c r="E7845"/>
      <c r="F7845"/>
    </row>
    <row r="7846" spans="3:6" x14ac:dyDescent="0.25">
      <c r="C7846"/>
      <c r="D7846"/>
      <c r="E7846"/>
      <c r="F7846"/>
    </row>
    <row r="7847" spans="3:6" x14ac:dyDescent="0.25">
      <c r="C7847"/>
      <c r="D7847"/>
      <c r="E7847"/>
      <c r="F7847"/>
    </row>
    <row r="7848" spans="3:6" x14ac:dyDescent="0.25">
      <c r="C7848"/>
      <c r="D7848"/>
      <c r="E7848"/>
      <c r="F7848"/>
    </row>
    <row r="7849" spans="3:6" x14ac:dyDescent="0.25">
      <c r="C7849"/>
      <c r="D7849"/>
      <c r="E7849"/>
      <c r="F7849"/>
    </row>
    <row r="7850" spans="3:6" x14ac:dyDescent="0.25">
      <c r="C7850"/>
      <c r="D7850"/>
      <c r="E7850"/>
      <c r="F7850"/>
    </row>
    <row r="7851" spans="3:6" x14ac:dyDescent="0.25">
      <c r="C7851"/>
      <c r="D7851"/>
      <c r="E7851"/>
      <c r="F7851"/>
    </row>
    <row r="7852" spans="3:6" x14ac:dyDescent="0.25">
      <c r="C7852"/>
      <c r="D7852"/>
      <c r="E7852"/>
      <c r="F7852"/>
    </row>
    <row r="7853" spans="3:6" x14ac:dyDescent="0.25">
      <c r="C7853"/>
      <c r="D7853"/>
      <c r="E7853"/>
      <c r="F7853"/>
    </row>
    <row r="7854" spans="3:6" x14ac:dyDescent="0.25">
      <c r="C7854"/>
      <c r="D7854"/>
      <c r="E7854"/>
      <c r="F7854"/>
    </row>
    <row r="7855" spans="3:6" x14ac:dyDescent="0.25">
      <c r="C7855"/>
      <c r="D7855"/>
      <c r="E7855"/>
      <c r="F7855"/>
    </row>
    <row r="7856" spans="3:6" x14ac:dyDescent="0.25">
      <c r="C7856"/>
      <c r="D7856"/>
      <c r="E7856"/>
      <c r="F7856"/>
    </row>
    <row r="7857" spans="3:6" x14ac:dyDescent="0.25">
      <c r="C7857"/>
      <c r="D7857"/>
      <c r="E7857"/>
      <c r="F7857"/>
    </row>
    <row r="7858" spans="3:6" x14ac:dyDescent="0.25">
      <c r="C7858"/>
      <c r="D7858"/>
      <c r="E7858"/>
      <c r="F7858"/>
    </row>
    <row r="7859" spans="3:6" x14ac:dyDescent="0.25">
      <c r="C7859"/>
      <c r="D7859"/>
      <c r="E7859"/>
      <c r="F7859"/>
    </row>
    <row r="7860" spans="3:6" x14ac:dyDescent="0.25">
      <c r="C7860"/>
      <c r="D7860"/>
      <c r="E7860"/>
      <c r="F7860"/>
    </row>
    <row r="7861" spans="3:6" x14ac:dyDescent="0.25">
      <c r="C7861"/>
      <c r="D7861"/>
      <c r="E7861"/>
      <c r="F7861"/>
    </row>
    <row r="7862" spans="3:6" x14ac:dyDescent="0.25">
      <c r="C7862"/>
      <c r="D7862"/>
      <c r="E7862"/>
      <c r="F7862"/>
    </row>
    <row r="7863" spans="3:6" x14ac:dyDescent="0.25">
      <c r="C7863"/>
      <c r="D7863"/>
      <c r="E7863"/>
      <c r="F7863"/>
    </row>
    <row r="7864" spans="3:6" x14ac:dyDescent="0.25">
      <c r="C7864"/>
      <c r="D7864"/>
      <c r="E7864"/>
      <c r="F7864"/>
    </row>
    <row r="7865" spans="3:6" x14ac:dyDescent="0.25">
      <c r="C7865"/>
      <c r="D7865"/>
      <c r="E7865"/>
      <c r="F7865"/>
    </row>
    <row r="7866" spans="3:6" x14ac:dyDescent="0.25">
      <c r="C7866"/>
      <c r="D7866"/>
      <c r="E7866"/>
      <c r="F7866"/>
    </row>
    <row r="7867" spans="3:6" x14ac:dyDescent="0.25">
      <c r="C7867"/>
      <c r="D7867"/>
      <c r="E7867"/>
      <c r="F7867"/>
    </row>
    <row r="7868" spans="3:6" x14ac:dyDescent="0.25">
      <c r="C7868"/>
      <c r="D7868"/>
      <c r="E7868"/>
      <c r="F7868"/>
    </row>
    <row r="7869" spans="3:6" x14ac:dyDescent="0.25">
      <c r="C7869"/>
      <c r="D7869"/>
      <c r="E7869"/>
      <c r="F7869"/>
    </row>
    <row r="7870" spans="3:6" x14ac:dyDescent="0.25">
      <c r="C7870"/>
      <c r="D7870"/>
      <c r="E7870"/>
      <c r="F7870"/>
    </row>
    <row r="7871" spans="3:6" x14ac:dyDescent="0.25">
      <c r="C7871"/>
      <c r="D7871"/>
      <c r="E7871"/>
      <c r="F7871"/>
    </row>
    <row r="7872" spans="3:6" x14ac:dyDescent="0.25">
      <c r="C7872"/>
      <c r="D7872"/>
      <c r="E7872"/>
      <c r="F7872"/>
    </row>
    <row r="7873" spans="3:6" x14ac:dyDescent="0.25">
      <c r="C7873"/>
      <c r="D7873"/>
      <c r="E7873"/>
      <c r="F7873"/>
    </row>
    <row r="7874" spans="3:6" x14ac:dyDescent="0.25">
      <c r="C7874"/>
      <c r="D7874"/>
      <c r="E7874"/>
      <c r="F7874"/>
    </row>
    <row r="7875" spans="3:6" x14ac:dyDescent="0.25">
      <c r="C7875"/>
      <c r="D7875"/>
      <c r="E7875"/>
      <c r="F7875"/>
    </row>
    <row r="7876" spans="3:6" x14ac:dyDescent="0.25">
      <c r="C7876"/>
      <c r="D7876"/>
      <c r="E7876"/>
      <c r="F7876"/>
    </row>
    <row r="7877" spans="3:6" x14ac:dyDescent="0.25">
      <c r="C7877"/>
      <c r="D7877"/>
      <c r="E7877"/>
      <c r="F7877"/>
    </row>
    <row r="7878" spans="3:6" x14ac:dyDescent="0.25">
      <c r="C7878"/>
      <c r="D7878"/>
      <c r="E7878"/>
      <c r="F7878"/>
    </row>
    <row r="7879" spans="3:6" x14ac:dyDescent="0.25">
      <c r="C7879"/>
      <c r="D7879"/>
      <c r="E7879"/>
      <c r="F7879"/>
    </row>
    <row r="7880" spans="3:6" x14ac:dyDescent="0.25">
      <c r="C7880"/>
      <c r="D7880"/>
      <c r="E7880"/>
      <c r="F7880"/>
    </row>
    <row r="7881" spans="3:6" x14ac:dyDescent="0.25">
      <c r="C7881"/>
      <c r="D7881"/>
      <c r="E7881"/>
      <c r="F7881"/>
    </row>
    <row r="7882" spans="3:6" x14ac:dyDescent="0.25">
      <c r="C7882"/>
      <c r="D7882"/>
      <c r="E7882"/>
      <c r="F7882"/>
    </row>
    <row r="7883" spans="3:6" x14ac:dyDescent="0.25">
      <c r="C7883"/>
      <c r="D7883"/>
      <c r="E7883"/>
      <c r="F7883"/>
    </row>
    <row r="7884" spans="3:6" x14ac:dyDescent="0.25">
      <c r="C7884"/>
      <c r="D7884"/>
      <c r="E7884"/>
      <c r="F7884"/>
    </row>
    <row r="7885" spans="3:6" x14ac:dyDescent="0.25">
      <c r="C7885"/>
      <c r="D7885"/>
      <c r="E7885"/>
      <c r="F7885"/>
    </row>
    <row r="7886" spans="3:6" x14ac:dyDescent="0.25">
      <c r="C7886"/>
      <c r="D7886"/>
      <c r="E7886"/>
      <c r="F7886"/>
    </row>
    <row r="7887" spans="3:6" x14ac:dyDescent="0.25">
      <c r="C7887"/>
      <c r="D7887"/>
      <c r="E7887"/>
      <c r="F7887"/>
    </row>
    <row r="7888" spans="3:6" x14ac:dyDescent="0.25">
      <c r="C7888"/>
      <c r="D7888"/>
      <c r="E7888"/>
      <c r="F7888"/>
    </row>
    <row r="7889" spans="3:6" x14ac:dyDescent="0.25">
      <c r="C7889"/>
      <c r="D7889"/>
      <c r="E7889"/>
      <c r="F7889"/>
    </row>
    <row r="7890" spans="3:6" x14ac:dyDescent="0.25">
      <c r="C7890"/>
      <c r="D7890"/>
      <c r="E7890"/>
      <c r="F7890"/>
    </row>
    <row r="7891" spans="3:6" x14ac:dyDescent="0.25">
      <c r="C7891"/>
      <c r="D7891"/>
      <c r="E7891"/>
      <c r="F7891"/>
    </row>
    <row r="7892" spans="3:6" x14ac:dyDescent="0.25">
      <c r="C7892"/>
      <c r="D7892"/>
      <c r="E7892"/>
      <c r="F7892"/>
    </row>
    <row r="7893" spans="3:6" x14ac:dyDescent="0.25">
      <c r="C7893"/>
      <c r="D7893"/>
      <c r="E7893"/>
      <c r="F7893"/>
    </row>
    <row r="7894" spans="3:6" x14ac:dyDescent="0.25">
      <c r="C7894"/>
      <c r="D7894"/>
      <c r="E7894"/>
      <c r="F7894"/>
    </row>
    <row r="7895" spans="3:6" x14ac:dyDescent="0.25">
      <c r="C7895"/>
      <c r="D7895"/>
      <c r="E7895"/>
      <c r="F7895"/>
    </row>
    <row r="7896" spans="3:6" x14ac:dyDescent="0.25">
      <c r="C7896"/>
      <c r="D7896"/>
      <c r="E7896"/>
      <c r="F7896"/>
    </row>
    <row r="7897" spans="3:6" x14ac:dyDescent="0.25">
      <c r="C7897"/>
      <c r="D7897"/>
      <c r="E7897"/>
      <c r="F7897"/>
    </row>
    <row r="7898" spans="3:6" x14ac:dyDescent="0.25">
      <c r="C7898"/>
      <c r="D7898"/>
      <c r="E7898"/>
      <c r="F7898"/>
    </row>
    <row r="7899" spans="3:6" x14ac:dyDescent="0.25">
      <c r="C7899"/>
      <c r="D7899"/>
      <c r="E7899"/>
      <c r="F7899"/>
    </row>
    <row r="7900" spans="3:6" x14ac:dyDescent="0.25">
      <c r="C7900"/>
      <c r="D7900"/>
      <c r="E7900"/>
      <c r="F7900"/>
    </row>
    <row r="7901" spans="3:6" x14ac:dyDescent="0.25">
      <c r="C7901"/>
      <c r="D7901"/>
      <c r="E7901"/>
      <c r="F7901"/>
    </row>
    <row r="7902" spans="3:6" x14ac:dyDescent="0.25">
      <c r="C7902"/>
      <c r="D7902"/>
      <c r="E7902"/>
      <c r="F7902"/>
    </row>
    <row r="7903" spans="3:6" x14ac:dyDescent="0.25">
      <c r="C7903"/>
      <c r="D7903"/>
      <c r="E7903"/>
      <c r="F7903"/>
    </row>
    <row r="7904" spans="3:6" x14ac:dyDescent="0.25">
      <c r="C7904"/>
      <c r="D7904"/>
      <c r="E7904"/>
      <c r="F7904"/>
    </row>
    <row r="7905" spans="3:6" x14ac:dyDescent="0.25">
      <c r="C7905"/>
      <c r="D7905"/>
      <c r="E7905"/>
      <c r="F7905"/>
    </row>
    <row r="7906" spans="3:6" x14ac:dyDescent="0.25">
      <c r="C7906"/>
      <c r="D7906"/>
      <c r="E7906"/>
      <c r="F7906"/>
    </row>
    <row r="7907" spans="3:6" x14ac:dyDescent="0.25">
      <c r="C7907"/>
      <c r="D7907"/>
      <c r="E7907"/>
      <c r="F7907"/>
    </row>
    <row r="7908" spans="3:6" x14ac:dyDescent="0.25">
      <c r="C7908"/>
      <c r="D7908"/>
      <c r="E7908"/>
      <c r="F7908"/>
    </row>
    <row r="7909" spans="3:6" x14ac:dyDescent="0.25">
      <c r="C7909"/>
      <c r="D7909"/>
      <c r="E7909"/>
      <c r="F7909"/>
    </row>
    <row r="7910" spans="3:6" x14ac:dyDescent="0.25">
      <c r="C7910"/>
      <c r="D7910"/>
      <c r="E7910"/>
      <c r="F7910"/>
    </row>
    <row r="7911" spans="3:6" x14ac:dyDescent="0.25">
      <c r="C7911"/>
      <c r="D7911"/>
      <c r="E7911"/>
      <c r="F7911"/>
    </row>
    <row r="7912" spans="3:6" x14ac:dyDescent="0.25">
      <c r="C7912"/>
      <c r="D7912"/>
      <c r="E7912"/>
      <c r="F7912"/>
    </row>
    <row r="7913" spans="3:6" x14ac:dyDescent="0.25">
      <c r="C7913"/>
      <c r="D7913"/>
      <c r="E7913"/>
      <c r="F7913"/>
    </row>
    <row r="7914" spans="3:6" x14ac:dyDescent="0.25">
      <c r="C7914"/>
      <c r="D7914"/>
      <c r="E7914"/>
      <c r="F7914"/>
    </row>
    <row r="7915" spans="3:6" x14ac:dyDescent="0.25">
      <c r="C7915"/>
      <c r="D7915"/>
      <c r="E7915"/>
      <c r="F7915"/>
    </row>
    <row r="7916" spans="3:6" x14ac:dyDescent="0.25">
      <c r="C7916"/>
      <c r="D7916"/>
      <c r="E7916"/>
      <c r="F7916"/>
    </row>
    <row r="7917" spans="3:6" x14ac:dyDescent="0.25">
      <c r="C7917"/>
      <c r="D7917"/>
      <c r="E7917"/>
      <c r="F7917"/>
    </row>
    <row r="7918" spans="3:6" x14ac:dyDescent="0.25">
      <c r="C7918"/>
      <c r="D7918"/>
      <c r="E7918"/>
      <c r="F7918"/>
    </row>
    <row r="7919" spans="3:6" x14ac:dyDescent="0.25">
      <c r="C7919"/>
      <c r="D7919"/>
      <c r="E7919"/>
      <c r="F7919"/>
    </row>
    <row r="7920" spans="3:6" x14ac:dyDescent="0.25">
      <c r="C7920"/>
      <c r="D7920"/>
      <c r="E7920"/>
      <c r="F7920"/>
    </row>
    <row r="7921" spans="3:6" x14ac:dyDescent="0.25">
      <c r="C7921"/>
      <c r="D7921"/>
      <c r="E7921"/>
      <c r="F7921"/>
    </row>
    <row r="7922" spans="3:6" x14ac:dyDescent="0.25">
      <c r="C7922"/>
      <c r="D7922"/>
      <c r="E7922"/>
      <c r="F7922"/>
    </row>
    <row r="7923" spans="3:6" x14ac:dyDescent="0.25">
      <c r="C7923"/>
      <c r="D7923"/>
      <c r="E7923"/>
      <c r="F7923"/>
    </row>
    <row r="7924" spans="3:6" x14ac:dyDescent="0.25">
      <c r="C7924"/>
      <c r="D7924"/>
      <c r="E7924"/>
      <c r="F7924"/>
    </row>
    <row r="7925" spans="3:6" x14ac:dyDescent="0.25">
      <c r="C7925"/>
      <c r="D7925"/>
      <c r="E7925"/>
      <c r="F7925"/>
    </row>
    <row r="7926" spans="3:6" x14ac:dyDescent="0.25">
      <c r="C7926"/>
      <c r="D7926"/>
      <c r="E7926"/>
      <c r="F7926"/>
    </row>
    <row r="7927" spans="3:6" x14ac:dyDescent="0.25">
      <c r="C7927"/>
      <c r="D7927"/>
      <c r="E7927"/>
      <c r="F7927"/>
    </row>
    <row r="7928" spans="3:6" x14ac:dyDescent="0.25">
      <c r="C7928"/>
      <c r="D7928"/>
      <c r="E7928"/>
      <c r="F7928"/>
    </row>
    <row r="7929" spans="3:6" x14ac:dyDescent="0.25">
      <c r="C7929"/>
      <c r="D7929"/>
      <c r="E7929"/>
      <c r="F7929"/>
    </row>
    <row r="7930" spans="3:6" x14ac:dyDescent="0.25">
      <c r="C7930"/>
      <c r="D7930"/>
      <c r="E7930"/>
      <c r="F7930"/>
    </row>
    <row r="7931" spans="3:6" x14ac:dyDescent="0.25">
      <c r="C7931"/>
      <c r="D7931"/>
      <c r="E7931"/>
      <c r="F7931"/>
    </row>
    <row r="7932" spans="3:6" x14ac:dyDescent="0.25">
      <c r="C7932"/>
      <c r="D7932"/>
      <c r="E7932"/>
      <c r="F7932"/>
    </row>
    <row r="7933" spans="3:6" x14ac:dyDescent="0.25">
      <c r="C7933"/>
      <c r="D7933"/>
      <c r="E7933"/>
      <c r="F7933"/>
    </row>
    <row r="7934" spans="3:6" x14ac:dyDescent="0.25">
      <c r="C7934"/>
      <c r="D7934"/>
      <c r="E7934"/>
      <c r="F7934"/>
    </row>
    <row r="7935" spans="3:6" x14ac:dyDescent="0.25">
      <c r="C7935"/>
      <c r="D7935"/>
      <c r="E7935"/>
      <c r="F7935"/>
    </row>
    <row r="7936" spans="3:6" x14ac:dyDescent="0.25">
      <c r="C7936"/>
      <c r="D7936"/>
      <c r="E7936"/>
      <c r="F7936"/>
    </row>
    <row r="7937" spans="3:6" x14ac:dyDescent="0.25">
      <c r="C7937"/>
      <c r="D7937"/>
      <c r="E7937"/>
      <c r="F7937"/>
    </row>
    <row r="7938" spans="3:6" x14ac:dyDescent="0.25">
      <c r="C7938"/>
      <c r="D7938"/>
      <c r="E7938"/>
      <c r="F7938"/>
    </row>
    <row r="7939" spans="3:6" x14ac:dyDescent="0.25">
      <c r="C7939"/>
      <c r="D7939"/>
      <c r="E7939"/>
      <c r="F7939"/>
    </row>
    <row r="7940" spans="3:6" x14ac:dyDescent="0.25">
      <c r="C7940"/>
      <c r="D7940"/>
      <c r="E7940"/>
      <c r="F7940"/>
    </row>
    <row r="7941" spans="3:6" x14ac:dyDescent="0.25">
      <c r="C7941"/>
      <c r="D7941"/>
      <c r="E7941"/>
      <c r="F7941"/>
    </row>
    <row r="7942" spans="3:6" x14ac:dyDescent="0.25">
      <c r="C7942"/>
      <c r="D7942"/>
      <c r="E7942"/>
      <c r="F7942"/>
    </row>
    <row r="7943" spans="3:6" x14ac:dyDescent="0.25">
      <c r="C7943"/>
      <c r="D7943"/>
      <c r="E7943"/>
      <c r="F7943"/>
    </row>
    <row r="7944" spans="3:6" x14ac:dyDescent="0.25">
      <c r="C7944"/>
      <c r="D7944"/>
      <c r="E7944"/>
      <c r="F7944"/>
    </row>
    <row r="7945" spans="3:6" x14ac:dyDescent="0.25">
      <c r="C7945"/>
      <c r="D7945"/>
      <c r="E7945"/>
      <c r="F7945"/>
    </row>
    <row r="7946" spans="3:6" x14ac:dyDescent="0.25">
      <c r="C7946"/>
      <c r="D7946"/>
      <c r="E7946"/>
      <c r="F7946"/>
    </row>
    <row r="7947" spans="3:6" x14ac:dyDescent="0.25">
      <c r="C7947"/>
      <c r="D7947"/>
      <c r="E7947"/>
      <c r="F7947"/>
    </row>
    <row r="7948" spans="3:6" x14ac:dyDescent="0.25">
      <c r="C7948"/>
      <c r="D7948"/>
      <c r="E7948"/>
      <c r="F7948"/>
    </row>
    <row r="7949" spans="3:6" x14ac:dyDescent="0.25">
      <c r="C7949"/>
      <c r="D7949"/>
      <c r="E7949"/>
      <c r="F7949"/>
    </row>
    <row r="7950" spans="3:6" x14ac:dyDescent="0.25">
      <c r="C7950"/>
      <c r="D7950"/>
      <c r="E7950"/>
      <c r="F7950"/>
    </row>
    <row r="7951" spans="3:6" x14ac:dyDescent="0.25">
      <c r="C7951"/>
      <c r="D7951"/>
      <c r="E7951"/>
      <c r="F7951"/>
    </row>
    <row r="7952" spans="3:6" x14ac:dyDescent="0.25">
      <c r="C7952"/>
      <c r="D7952"/>
      <c r="E7952"/>
      <c r="F7952"/>
    </row>
    <row r="7953" spans="3:6" x14ac:dyDescent="0.25">
      <c r="C7953"/>
      <c r="D7953"/>
      <c r="E7953"/>
      <c r="F7953"/>
    </row>
    <row r="7954" spans="3:6" x14ac:dyDescent="0.25">
      <c r="C7954"/>
      <c r="D7954"/>
      <c r="E7954"/>
      <c r="F7954"/>
    </row>
    <row r="7955" spans="3:6" x14ac:dyDescent="0.25">
      <c r="C7955"/>
      <c r="D7955"/>
      <c r="E7955"/>
      <c r="F7955"/>
    </row>
    <row r="7956" spans="3:6" x14ac:dyDescent="0.25">
      <c r="C7956"/>
      <c r="D7956"/>
      <c r="E7956"/>
      <c r="F7956"/>
    </row>
    <row r="7957" spans="3:6" x14ac:dyDescent="0.25">
      <c r="C7957"/>
      <c r="D7957"/>
      <c r="E7957"/>
      <c r="F7957"/>
    </row>
    <row r="7958" spans="3:6" x14ac:dyDescent="0.25">
      <c r="C7958"/>
      <c r="D7958"/>
      <c r="E7958"/>
      <c r="F7958"/>
    </row>
    <row r="7959" spans="3:6" x14ac:dyDescent="0.25">
      <c r="C7959"/>
      <c r="D7959"/>
      <c r="E7959"/>
      <c r="F7959"/>
    </row>
    <row r="7960" spans="3:6" x14ac:dyDescent="0.25">
      <c r="C7960"/>
      <c r="D7960"/>
      <c r="E7960"/>
      <c r="F7960"/>
    </row>
    <row r="7961" spans="3:6" x14ac:dyDescent="0.25">
      <c r="C7961"/>
      <c r="D7961"/>
      <c r="E7961"/>
      <c r="F7961"/>
    </row>
    <row r="7962" spans="3:6" x14ac:dyDescent="0.25">
      <c r="C7962"/>
      <c r="D7962"/>
      <c r="E7962"/>
      <c r="F7962"/>
    </row>
    <row r="7963" spans="3:6" x14ac:dyDescent="0.25">
      <c r="C7963"/>
      <c r="D7963"/>
      <c r="E7963"/>
      <c r="F7963"/>
    </row>
    <row r="7964" spans="3:6" x14ac:dyDescent="0.25">
      <c r="C7964"/>
      <c r="D7964"/>
      <c r="E7964"/>
      <c r="F7964"/>
    </row>
    <row r="7965" spans="3:6" x14ac:dyDescent="0.25">
      <c r="C7965"/>
      <c r="D7965"/>
      <c r="E7965"/>
      <c r="F7965"/>
    </row>
    <row r="7966" spans="3:6" x14ac:dyDescent="0.25">
      <c r="C7966"/>
      <c r="D7966"/>
      <c r="E7966"/>
      <c r="F7966"/>
    </row>
    <row r="7967" spans="3:6" x14ac:dyDescent="0.25">
      <c r="C7967"/>
      <c r="D7967"/>
      <c r="E7967"/>
      <c r="F7967"/>
    </row>
    <row r="7968" spans="3:6" x14ac:dyDescent="0.25">
      <c r="C7968"/>
      <c r="D7968"/>
      <c r="E7968"/>
      <c r="F7968"/>
    </row>
    <row r="7969" spans="3:6" x14ac:dyDescent="0.25">
      <c r="C7969"/>
      <c r="D7969"/>
      <c r="E7969"/>
      <c r="F7969"/>
    </row>
    <row r="7970" spans="3:6" x14ac:dyDescent="0.25">
      <c r="C7970"/>
      <c r="D7970"/>
      <c r="E7970"/>
      <c r="F7970"/>
    </row>
    <row r="7971" spans="3:6" x14ac:dyDescent="0.25">
      <c r="C7971"/>
      <c r="D7971"/>
      <c r="E7971"/>
      <c r="F7971"/>
    </row>
    <row r="7972" spans="3:6" x14ac:dyDescent="0.25">
      <c r="C7972"/>
      <c r="D7972"/>
      <c r="E7972"/>
      <c r="F7972"/>
    </row>
    <row r="7973" spans="3:6" x14ac:dyDescent="0.25">
      <c r="C7973"/>
      <c r="D7973"/>
      <c r="E7973"/>
      <c r="F7973"/>
    </row>
    <row r="7974" spans="3:6" x14ac:dyDescent="0.25">
      <c r="C7974"/>
      <c r="D7974"/>
      <c r="E7974"/>
      <c r="F7974"/>
    </row>
    <row r="7975" spans="3:6" x14ac:dyDescent="0.25">
      <c r="C7975"/>
      <c r="D7975"/>
      <c r="E7975"/>
      <c r="F7975"/>
    </row>
    <row r="7976" spans="3:6" x14ac:dyDescent="0.25">
      <c r="C7976"/>
      <c r="D7976"/>
      <c r="E7976"/>
      <c r="F7976"/>
    </row>
    <row r="7977" spans="3:6" x14ac:dyDescent="0.25">
      <c r="C7977"/>
      <c r="D7977"/>
      <c r="E7977"/>
      <c r="F7977"/>
    </row>
    <row r="7978" spans="3:6" x14ac:dyDescent="0.25">
      <c r="C7978"/>
      <c r="D7978"/>
      <c r="E7978"/>
      <c r="F7978"/>
    </row>
    <row r="7979" spans="3:6" x14ac:dyDescent="0.25">
      <c r="C7979"/>
      <c r="D7979"/>
      <c r="E7979"/>
      <c r="F7979"/>
    </row>
    <row r="7980" spans="3:6" x14ac:dyDescent="0.25">
      <c r="C7980"/>
      <c r="D7980"/>
      <c r="E7980"/>
      <c r="F7980"/>
    </row>
    <row r="7981" spans="3:6" x14ac:dyDescent="0.25">
      <c r="C7981"/>
      <c r="D7981"/>
      <c r="E7981"/>
      <c r="F7981"/>
    </row>
    <row r="7982" spans="3:6" x14ac:dyDescent="0.25">
      <c r="C7982"/>
      <c r="D7982"/>
      <c r="E7982"/>
      <c r="F7982"/>
    </row>
    <row r="7983" spans="3:6" x14ac:dyDescent="0.25">
      <c r="C7983"/>
      <c r="D7983"/>
      <c r="E7983"/>
      <c r="F7983"/>
    </row>
    <row r="7984" spans="3:6" x14ac:dyDescent="0.25">
      <c r="C7984"/>
      <c r="D7984"/>
      <c r="E7984"/>
      <c r="F7984"/>
    </row>
    <row r="7985" spans="3:6" x14ac:dyDescent="0.25">
      <c r="C7985"/>
      <c r="D7985"/>
      <c r="E7985"/>
      <c r="F7985"/>
    </row>
    <row r="7986" spans="3:6" x14ac:dyDescent="0.25">
      <c r="C7986"/>
      <c r="D7986"/>
      <c r="E7986"/>
      <c r="F7986"/>
    </row>
    <row r="7987" spans="3:6" x14ac:dyDescent="0.25">
      <c r="C7987"/>
      <c r="D7987"/>
      <c r="E7987"/>
      <c r="F7987"/>
    </row>
    <row r="7988" spans="3:6" x14ac:dyDescent="0.25">
      <c r="C7988"/>
      <c r="D7988"/>
      <c r="E7988"/>
      <c r="F7988"/>
    </row>
    <row r="7989" spans="3:6" x14ac:dyDescent="0.25">
      <c r="C7989"/>
      <c r="D7989"/>
      <c r="E7989"/>
      <c r="F7989"/>
    </row>
    <row r="7990" spans="3:6" x14ac:dyDescent="0.25">
      <c r="C7990"/>
      <c r="D7990"/>
      <c r="E7990"/>
      <c r="F7990"/>
    </row>
    <row r="7991" spans="3:6" x14ac:dyDescent="0.25">
      <c r="C7991"/>
      <c r="D7991"/>
      <c r="E7991"/>
      <c r="F7991"/>
    </row>
    <row r="7992" spans="3:6" x14ac:dyDescent="0.25">
      <c r="C7992"/>
      <c r="D7992"/>
      <c r="E7992"/>
      <c r="F7992"/>
    </row>
    <row r="7993" spans="3:6" x14ac:dyDescent="0.25">
      <c r="C7993"/>
      <c r="D7993"/>
      <c r="E7993"/>
      <c r="F7993"/>
    </row>
    <row r="7994" spans="3:6" x14ac:dyDescent="0.25">
      <c r="C7994"/>
      <c r="D7994"/>
      <c r="E7994"/>
      <c r="F7994"/>
    </row>
    <row r="7995" spans="3:6" x14ac:dyDescent="0.25">
      <c r="C7995"/>
      <c r="D7995"/>
      <c r="E7995"/>
      <c r="F7995"/>
    </row>
    <row r="7996" spans="3:6" x14ac:dyDescent="0.25">
      <c r="C7996"/>
      <c r="D7996"/>
      <c r="E7996"/>
      <c r="F7996"/>
    </row>
    <row r="7997" spans="3:6" x14ac:dyDescent="0.25">
      <c r="C7997"/>
      <c r="D7997"/>
      <c r="E7997"/>
      <c r="F7997"/>
    </row>
    <row r="7998" spans="3:6" x14ac:dyDescent="0.25">
      <c r="C7998"/>
      <c r="D7998"/>
      <c r="E7998"/>
      <c r="F7998"/>
    </row>
    <row r="7999" spans="3:6" x14ac:dyDescent="0.25">
      <c r="C7999"/>
      <c r="D7999"/>
      <c r="E7999"/>
      <c r="F7999"/>
    </row>
    <row r="8000" spans="3:6" x14ac:dyDescent="0.25">
      <c r="C8000"/>
      <c r="D8000"/>
      <c r="E8000"/>
      <c r="F8000"/>
    </row>
    <row r="8001" spans="3:6" x14ac:dyDescent="0.25">
      <c r="C8001"/>
      <c r="D8001"/>
      <c r="E8001"/>
      <c r="F8001"/>
    </row>
    <row r="8002" spans="3:6" x14ac:dyDescent="0.25">
      <c r="C8002"/>
      <c r="D8002"/>
      <c r="E8002"/>
      <c r="F8002"/>
    </row>
    <row r="8003" spans="3:6" x14ac:dyDescent="0.25">
      <c r="C8003"/>
      <c r="D8003"/>
      <c r="E8003"/>
      <c r="F8003"/>
    </row>
    <row r="8004" spans="3:6" x14ac:dyDescent="0.25">
      <c r="C8004"/>
      <c r="D8004"/>
      <c r="E8004"/>
      <c r="F8004"/>
    </row>
    <row r="8005" spans="3:6" x14ac:dyDescent="0.25">
      <c r="C8005"/>
      <c r="D8005"/>
      <c r="E8005"/>
      <c r="F8005"/>
    </row>
    <row r="8006" spans="3:6" x14ac:dyDescent="0.25">
      <c r="C8006"/>
      <c r="D8006"/>
      <c r="E8006"/>
      <c r="F8006"/>
    </row>
    <row r="8007" spans="3:6" x14ac:dyDescent="0.25">
      <c r="C8007"/>
      <c r="D8007"/>
      <c r="E8007"/>
      <c r="F8007"/>
    </row>
    <row r="8008" spans="3:6" x14ac:dyDescent="0.25">
      <c r="C8008"/>
      <c r="D8008"/>
      <c r="E8008"/>
      <c r="F8008"/>
    </row>
    <row r="8009" spans="3:6" x14ac:dyDescent="0.25">
      <c r="C8009"/>
      <c r="D8009"/>
      <c r="E8009"/>
      <c r="F8009"/>
    </row>
    <row r="8010" spans="3:6" x14ac:dyDescent="0.25">
      <c r="C8010"/>
      <c r="D8010"/>
      <c r="E8010"/>
      <c r="F8010"/>
    </row>
    <row r="8011" spans="3:6" x14ac:dyDescent="0.25">
      <c r="C8011"/>
      <c r="D8011"/>
      <c r="E8011"/>
      <c r="F8011"/>
    </row>
    <row r="8012" spans="3:6" x14ac:dyDescent="0.25">
      <c r="C8012"/>
      <c r="D8012"/>
      <c r="E8012"/>
      <c r="F8012"/>
    </row>
    <row r="8013" spans="3:6" x14ac:dyDescent="0.25">
      <c r="C8013"/>
      <c r="D8013"/>
      <c r="E8013"/>
      <c r="F8013"/>
    </row>
    <row r="8014" spans="3:6" x14ac:dyDescent="0.25">
      <c r="C8014"/>
      <c r="D8014"/>
      <c r="E8014"/>
      <c r="F8014"/>
    </row>
    <row r="8015" spans="3:6" x14ac:dyDescent="0.25">
      <c r="C8015"/>
      <c r="D8015"/>
      <c r="E8015"/>
      <c r="F8015"/>
    </row>
    <row r="8016" spans="3:6" x14ac:dyDescent="0.25">
      <c r="C8016"/>
      <c r="D8016"/>
      <c r="E8016"/>
      <c r="F8016"/>
    </row>
    <row r="8017" spans="3:6" x14ac:dyDescent="0.25">
      <c r="C8017"/>
      <c r="D8017"/>
      <c r="E8017"/>
      <c r="F8017"/>
    </row>
    <row r="8018" spans="3:6" x14ac:dyDescent="0.25">
      <c r="C8018"/>
      <c r="D8018"/>
      <c r="E8018"/>
      <c r="F8018"/>
    </row>
    <row r="8019" spans="3:6" x14ac:dyDescent="0.25">
      <c r="C8019"/>
      <c r="D8019"/>
      <c r="E8019"/>
      <c r="F8019"/>
    </row>
    <row r="8020" spans="3:6" x14ac:dyDescent="0.25">
      <c r="C8020"/>
      <c r="D8020"/>
      <c r="E8020"/>
      <c r="F8020"/>
    </row>
    <row r="8021" spans="3:6" x14ac:dyDescent="0.25">
      <c r="C8021"/>
      <c r="D8021"/>
      <c r="E8021"/>
      <c r="F8021"/>
    </row>
    <row r="8022" spans="3:6" x14ac:dyDescent="0.25">
      <c r="C8022"/>
      <c r="D8022"/>
      <c r="E8022"/>
      <c r="F8022"/>
    </row>
    <row r="8023" spans="3:6" x14ac:dyDescent="0.25">
      <c r="C8023"/>
      <c r="D8023"/>
      <c r="E8023"/>
      <c r="F8023"/>
    </row>
    <row r="8024" spans="3:6" x14ac:dyDescent="0.25">
      <c r="C8024"/>
      <c r="D8024"/>
      <c r="E8024"/>
      <c r="F8024"/>
    </row>
    <row r="8025" spans="3:6" x14ac:dyDescent="0.25">
      <c r="C8025"/>
      <c r="D8025"/>
      <c r="E8025"/>
      <c r="F8025"/>
    </row>
    <row r="8026" spans="3:6" x14ac:dyDescent="0.25">
      <c r="C8026"/>
      <c r="D8026"/>
      <c r="E8026"/>
      <c r="F8026"/>
    </row>
    <row r="8027" spans="3:6" x14ac:dyDescent="0.25">
      <c r="C8027"/>
      <c r="D8027"/>
      <c r="E8027"/>
      <c r="F8027"/>
    </row>
    <row r="8028" spans="3:6" x14ac:dyDescent="0.25">
      <c r="C8028"/>
      <c r="D8028"/>
      <c r="E8028"/>
      <c r="F8028"/>
    </row>
    <row r="8029" spans="3:6" x14ac:dyDescent="0.25">
      <c r="C8029"/>
      <c r="D8029"/>
      <c r="E8029"/>
      <c r="F8029"/>
    </row>
    <row r="8030" spans="3:6" x14ac:dyDescent="0.25">
      <c r="C8030"/>
      <c r="D8030"/>
      <c r="E8030"/>
      <c r="F8030"/>
    </row>
    <row r="8031" spans="3:6" x14ac:dyDescent="0.25">
      <c r="C8031"/>
      <c r="D8031"/>
      <c r="E8031"/>
      <c r="F8031"/>
    </row>
    <row r="8032" spans="3:6" x14ac:dyDescent="0.25">
      <c r="C8032"/>
      <c r="D8032"/>
      <c r="E8032"/>
      <c r="F8032"/>
    </row>
    <row r="8033" spans="3:6" x14ac:dyDescent="0.25">
      <c r="C8033"/>
      <c r="D8033"/>
      <c r="E8033"/>
      <c r="F8033"/>
    </row>
    <row r="8034" spans="3:6" x14ac:dyDescent="0.25">
      <c r="C8034"/>
      <c r="D8034"/>
      <c r="E8034"/>
      <c r="F8034"/>
    </row>
    <row r="8035" spans="3:6" x14ac:dyDescent="0.25">
      <c r="C8035"/>
      <c r="D8035"/>
      <c r="E8035"/>
      <c r="F8035"/>
    </row>
    <row r="8036" spans="3:6" x14ac:dyDescent="0.25">
      <c r="C8036"/>
      <c r="D8036"/>
      <c r="E8036"/>
      <c r="F8036"/>
    </row>
    <row r="8037" spans="3:6" x14ac:dyDescent="0.25">
      <c r="C8037"/>
      <c r="D8037"/>
      <c r="E8037"/>
      <c r="F8037"/>
    </row>
    <row r="8038" spans="3:6" x14ac:dyDescent="0.25">
      <c r="C8038"/>
      <c r="D8038"/>
      <c r="E8038"/>
      <c r="F8038"/>
    </row>
    <row r="8039" spans="3:6" x14ac:dyDescent="0.25">
      <c r="C8039"/>
      <c r="D8039"/>
      <c r="E8039"/>
      <c r="F8039"/>
    </row>
    <row r="8040" spans="3:6" x14ac:dyDescent="0.25">
      <c r="C8040"/>
      <c r="D8040"/>
      <c r="E8040"/>
      <c r="F8040"/>
    </row>
    <row r="8041" spans="3:6" x14ac:dyDescent="0.25">
      <c r="C8041"/>
      <c r="D8041"/>
      <c r="E8041"/>
      <c r="F8041"/>
    </row>
    <row r="8042" spans="3:6" x14ac:dyDescent="0.25">
      <c r="C8042"/>
      <c r="D8042"/>
      <c r="E8042"/>
      <c r="F8042"/>
    </row>
    <row r="8043" spans="3:6" x14ac:dyDescent="0.25">
      <c r="C8043"/>
      <c r="D8043"/>
      <c r="E8043"/>
      <c r="F8043"/>
    </row>
    <row r="8044" spans="3:6" x14ac:dyDescent="0.25">
      <c r="C8044"/>
      <c r="D8044"/>
      <c r="E8044"/>
      <c r="F8044"/>
    </row>
    <row r="8045" spans="3:6" x14ac:dyDescent="0.25">
      <c r="C8045"/>
      <c r="D8045"/>
      <c r="E8045"/>
      <c r="F8045"/>
    </row>
    <row r="8046" spans="3:6" x14ac:dyDescent="0.25">
      <c r="C8046"/>
      <c r="D8046"/>
      <c r="E8046"/>
      <c r="F8046"/>
    </row>
    <row r="8047" spans="3:6" x14ac:dyDescent="0.25">
      <c r="C8047"/>
      <c r="D8047"/>
      <c r="E8047"/>
      <c r="F8047"/>
    </row>
    <row r="8048" spans="3:6" x14ac:dyDescent="0.25">
      <c r="C8048"/>
      <c r="D8048"/>
      <c r="E8048"/>
      <c r="F8048"/>
    </row>
    <row r="8049" spans="3:6" x14ac:dyDescent="0.25">
      <c r="C8049"/>
      <c r="D8049"/>
      <c r="E8049"/>
      <c r="F8049"/>
    </row>
    <row r="8050" spans="3:6" x14ac:dyDescent="0.25">
      <c r="C8050"/>
      <c r="D8050"/>
      <c r="E8050"/>
      <c r="F8050"/>
    </row>
    <row r="8051" spans="3:6" x14ac:dyDescent="0.25">
      <c r="C8051"/>
      <c r="D8051"/>
      <c r="E8051"/>
      <c r="F8051"/>
    </row>
    <row r="8052" spans="3:6" x14ac:dyDescent="0.25">
      <c r="C8052"/>
      <c r="D8052"/>
      <c r="E8052"/>
      <c r="F8052"/>
    </row>
    <row r="8053" spans="3:6" x14ac:dyDescent="0.25">
      <c r="C8053"/>
      <c r="D8053"/>
      <c r="E8053"/>
      <c r="F8053"/>
    </row>
    <row r="8054" spans="3:6" x14ac:dyDescent="0.25">
      <c r="C8054"/>
      <c r="D8054"/>
      <c r="E8054"/>
      <c r="F8054"/>
    </row>
    <row r="8055" spans="3:6" x14ac:dyDescent="0.25">
      <c r="C8055"/>
      <c r="D8055"/>
      <c r="E8055"/>
      <c r="F8055"/>
    </row>
    <row r="8056" spans="3:6" x14ac:dyDescent="0.25">
      <c r="C8056"/>
      <c r="D8056"/>
      <c r="E8056"/>
      <c r="F8056"/>
    </row>
    <row r="8057" spans="3:6" x14ac:dyDescent="0.25">
      <c r="C8057"/>
      <c r="D8057"/>
      <c r="E8057"/>
      <c r="F8057"/>
    </row>
    <row r="8058" spans="3:6" x14ac:dyDescent="0.25">
      <c r="C8058"/>
      <c r="D8058"/>
      <c r="E8058"/>
      <c r="F8058"/>
    </row>
    <row r="8059" spans="3:6" x14ac:dyDescent="0.25">
      <c r="C8059"/>
      <c r="D8059"/>
      <c r="E8059"/>
      <c r="F8059"/>
    </row>
    <row r="8060" spans="3:6" x14ac:dyDescent="0.25">
      <c r="C8060"/>
      <c r="D8060"/>
      <c r="E8060"/>
      <c r="F8060"/>
    </row>
    <row r="8061" spans="3:6" x14ac:dyDescent="0.25">
      <c r="C8061"/>
      <c r="D8061"/>
      <c r="E8061"/>
      <c r="F8061"/>
    </row>
    <row r="8062" spans="3:6" x14ac:dyDescent="0.25">
      <c r="C8062"/>
      <c r="D8062"/>
      <c r="E8062"/>
      <c r="F8062"/>
    </row>
    <row r="8063" spans="3:6" x14ac:dyDescent="0.25">
      <c r="C8063"/>
      <c r="D8063"/>
      <c r="E8063"/>
      <c r="F8063"/>
    </row>
    <row r="8064" spans="3:6" x14ac:dyDescent="0.25">
      <c r="C8064"/>
      <c r="D8064"/>
      <c r="E8064"/>
      <c r="F8064"/>
    </row>
    <row r="8065" spans="3:6" x14ac:dyDescent="0.25">
      <c r="C8065"/>
      <c r="D8065"/>
      <c r="E8065"/>
      <c r="F8065"/>
    </row>
    <row r="8066" spans="3:6" x14ac:dyDescent="0.25">
      <c r="C8066"/>
      <c r="D8066"/>
      <c r="E8066"/>
      <c r="F8066"/>
    </row>
    <row r="8067" spans="3:6" x14ac:dyDescent="0.25">
      <c r="C8067"/>
      <c r="D8067"/>
      <c r="E8067"/>
      <c r="F8067"/>
    </row>
    <row r="8068" spans="3:6" x14ac:dyDescent="0.25">
      <c r="C8068"/>
      <c r="D8068"/>
      <c r="E8068"/>
      <c r="F8068"/>
    </row>
    <row r="8069" spans="3:6" x14ac:dyDescent="0.25">
      <c r="C8069"/>
      <c r="D8069"/>
      <c r="E8069"/>
      <c r="F8069"/>
    </row>
    <row r="8070" spans="3:6" x14ac:dyDescent="0.25">
      <c r="C8070"/>
      <c r="D8070"/>
      <c r="E8070"/>
      <c r="F8070"/>
    </row>
    <row r="8071" spans="3:6" x14ac:dyDescent="0.25">
      <c r="C8071"/>
      <c r="D8071"/>
      <c r="E8071"/>
      <c r="F8071"/>
    </row>
    <row r="8072" spans="3:6" x14ac:dyDescent="0.25">
      <c r="C8072"/>
      <c r="D8072"/>
      <c r="E8072"/>
      <c r="F8072"/>
    </row>
    <row r="8073" spans="3:6" x14ac:dyDescent="0.25">
      <c r="C8073"/>
      <c r="D8073"/>
      <c r="E8073"/>
      <c r="F8073"/>
    </row>
    <row r="8074" spans="3:6" x14ac:dyDescent="0.25">
      <c r="C8074"/>
      <c r="D8074"/>
      <c r="E8074"/>
      <c r="F8074"/>
    </row>
    <row r="8075" spans="3:6" x14ac:dyDescent="0.25">
      <c r="C8075"/>
      <c r="D8075"/>
      <c r="E8075"/>
      <c r="F8075"/>
    </row>
    <row r="8076" spans="3:6" x14ac:dyDescent="0.25">
      <c r="C8076"/>
      <c r="D8076"/>
      <c r="E8076"/>
      <c r="F8076"/>
    </row>
    <row r="8077" spans="3:6" x14ac:dyDescent="0.25">
      <c r="C8077"/>
      <c r="D8077"/>
      <c r="E8077"/>
      <c r="F8077"/>
    </row>
    <row r="8078" spans="3:6" x14ac:dyDescent="0.25">
      <c r="C8078"/>
      <c r="D8078"/>
      <c r="E8078"/>
      <c r="F8078"/>
    </row>
    <row r="8079" spans="3:6" x14ac:dyDescent="0.25">
      <c r="C8079"/>
      <c r="D8079"/>
      <c r="E8079"/>
      <c r="F8079"/>
    </row>
    <row r="8080" spans="3:6" x14ac:dyDescent="0.25">
      <c r="C8080"/>
      <c r="D8080"/>
      <c r="E8080"/>
      <c r="F8080"/>
    </row>
    <row r="8081" spans="3:6" x14ac:dyDescent="0.25">
      <c r="C8081"/>
      <c r="D8081"/>
      <c r="E8081"/>
      <c r="F8081"/>
    </row>
    <row r="8082" spans="3:6" x14ac:dyDescent="0.25">
      <c r="C8082"/>
      <c r="D8082"/>
      <c r="E8082"/>
      <c r="F8082"/>
    </row>
    <row r="8083" spans="3:6" x14ac:dyDescent="0.25">
      <c r="C8083"/>
      <c r="D8083"/>
      <c r="E8083"/>
      <c r="F8083"/>
    </row>
    <row r="8084" spans="3:6" x14ac:dyDescent="0.25">
      <c r="C8084"/>
      <c r="D8084"/>
      <c r="E8084"/>
      <c r="F8084"/>
    </row>
    <row r="8085" spans="3:6" x14ac:dyDescent="0.25">
      <c r="C8085"/>
      <c r="D8085"/>
      <c r="E8085"/>
      <c r="F8085"/>
    </row>
    <row r="8086" spans="3:6" x14ac:dyDescent="0.25">
      <c r="C8086"/>
      <c r="D8086"/>
      <c r="E8086"/>
      <c r="F8086"/>
    </row>
    <row r="8087" spans="3:6" x14ac:dyDescent="0.25">
      <c r="C8087"/>
      <c r="D8087"/>
      <c r="E8087"/>
      <c r="F8087"/>
    </row>
    <row r="8088" spans="3:6" x14ac:dyDescent="0.25">
      <c r="C8088"/>
      <c r="D8088"/>
      <c r="E8088"/>
      <c r="F8088"/>
    </row>
    <row r="8089" spans="3:6" x14ac:dyDescent="0.25">
      <c r="C8089"/>
      <c r="D8089"/>
      <c r="E8089"/>
      <c r="F8089"/>
    </row>
    <row r="8090" spans="3:6" x14ac:dyDescent="0.25">
      <c r="C8090"/>
      <c r="D8090"/>
      <c r="E8090"/>
      <c r="F8090"/>
    </row>
    <row r="8091" spans="3:6" x14ac:dyDescent="0.25">
      <c r="C8091"/>
      <c r="D8091"/>
      <c r="E8091"/>
      <c r="F8091"/>
    </row>
    <row r="8092" spans="3:6" x14ac:dyDescent="0.25">
      <c r="C8092"/>
      <c r="D8092"/>
      <c r="E8092"/>
      <c r="F8092"/>
    </row>
    <row r="8093" spans="3:6" x14ac:dyDescent="0.25">
      <c r="C8093"/>
      <c r="D8093"/>
      <c r="E8093"/>
      <c r="F8093"/>
    </row>
    <row r="8094" spans="3:6" x14ac:dyDescent="0.25">
      <c r="C8094"/>
      <c r="D8094"/>
      <c r="E8094"/>
      <c r="F8094"/>
    </row>
    <row r="8095" spans="3:6" x14ac:dyDescent="0.25">
      <c r="C8095"/>
      <c r="D8095"/>
      <c r="E8095"/>
      <c r="F8095"/>
    </row>
    <row r="8096" spans="3:6" x14ac:dyDescent="0.25">
      <c r="C8096"/>
      <c r="D8096"/>
      <c r="E8096"/>
      <c r="F8096"/>
    </row>
    <row r="8097" spans="3:6" x14ac:dyDescent="0.25">
      <c r="C8097"/>
      <c r="D8097"/>
      <c r="E8097"/>
      <c r="F8097"/>
    </row>
    <row r="8098" spans="3:6" x14ac:dyDescent="0.25">
      <c r="C8098"/>
      <c r="D8098"/>
      <c r="E8098"/>
      <c r="F8098"/>
    </row>
    <row r="8099" spans="3:6" x14ac:dyDescent="0.25">
      <c r="C8099"/>
      <c r="D8099"/>
      <c r="E8099"/>
      <c r="F8099"/>
    </row>
    <row r="8100" spans="3:6" x14ac:dyDescent="0.25">
      <c r="C8100"/>
      <c r="D8100"/>
      <c r="E8100"/>
      <c r="F8100"/>
    </row>
    <row r="8101" spans="3:6" x14ac:dyDescent="0.25">
      <c r="C8101"/>
      <c r="D8101"/>
      <c r="E8101"/>
      <c r="F8101"/>
    </row>
    <row r="8102" spans="3:6" x14ac:dyDescent="0.25">
      <c r="C8102"/>
      <c r="D8102"/>
      <c r="E8102"/>
      <c r="F8102"/>
    </row>
    <row r="8103" spans="3:6" x14ac:dyDescent="0.25">
      <c r="C8103"/>
      <c r="D8103"/>
      <c r="E8103"/>
      <c r="F8103"/>
    </row>
    <row r="8104" spans="3:6" x14ac:dyDescent="0.25">
      <c r="C8104"/>
      <c r="D8104"/>
      <c r="E8104"/>
      <c r="F8104"/>
    </row>
    <row r="8105" spans="3:6" x14ac:dyDescent="0.25">
      <c r="C8105"/>
      <c r="D8105"/>
      <c r="E8105"/>
      <c r="F8105"/>
    </row>
    <row r="8106" spans="3:6" x14ac:dyDescent="0.25">
      <c r="C8106"/>
      <c r="D8106"/>
      <c r="E8106"/>
      <c r="F8106"/>
    </row>
    <row r="8107" spans="3:6" x14ac:dyDescent="0.25">
      <c r="C8107"/>
      <c r="D8107"/>
      <c r="E8107"/>
      <c r="F8107"/>
    </row>
    <row r="8108" spans="3:6" x14ac:dyDescent="0.25">
      <c r="C8108"/>
      <c r="D8108"/>
      <c r="E8108"/>
      <c r="F8108"/>
    </row>
    <row r="8109" spans="3:6" x14ac:dyDescent="0.25">
      <c r="C8109"/>
      <c r="D8109"/>
      <c r="E8109"/>
      <c r="F8109"/>
    </row>
    <row r="8110" spans="3:6" x14ac:dyDescent="0.25">
      <c r="C8110"/>
      <c r="D8110"/>
      <c r="E8110"/>
      <c r="F8110"/>
    </row>
    <row r="8111" spans="3:6" x14ac:dyDescent="0.25">
      <c r="C8111"/>
      <c r="D8111"/>
      <c r="E8111"/>
      <c r="F8111"/>
    </row>
    <row r="8112" spans="3:6" x14ac:dyDescent="0.25">
      <c r="C8112"/>
      <c r="D8112"/>
      <c r="E8112"/>
      <c r="F8112"/>
    </row>
    <row r="8113" spans="3:6" x14ac:dyDescent="0.25">
      <c r="C8113"/>
      <c r="D8113"/>
      <c r="E8113"/>
      <c r="F8113"/>
    </row>
    <row r="8114" spans="3:6" x14ac:dyDescent="0.25">
      <c r="C8114"/>
      <c r="D8114"/>
      <c r="E8114"/>
      <c r="F8114"/>
    </row>
    <row r="8115" spans="3:6" x14ac:dyDescent="0.25">
      <c r="C8115"/>
      <c r="D8115"/>
      <c r="E8115"/>
      <c r="F8115"/>
    </row>
    <row r="8116" spans="3:6" x14ac:dyDescent="0.25">
      <c r="C8116"/>
      <c r="D8116"/>
      <c r="E8116"/>
      <c r="F8116"/>
    </row>
    <row r="8117" spans="3:6" x14ac:dyDescent="0.25">
      <c r="C8117"/>
      <c r="D8117"/>
      <c r="E8117"/>
      <c r="F8117"/>
    </row>
    <row r="8118" spans="3:6" x14ac:dyDescent="0.25">
      <c r="C8118"/>
      <c r="D8118"/>
      <c r="E8118"/>
      <c r="F8118"/>
    </row>
    <row r="8119" spans="3:6" x14ac:dyDescent="0.25">
      <c r="C8119"/>
      <c r="D8119"/>
      <c r="E8119"/>
      <c r="F8119"/>
    </row>
    <row r="8120" spans="3:6" x14ac:dyDescent="0.25">
      <c r="C8120"/>
      <c r="D8120"/>
      <c r="E8120"/>
      <c r="F8120"/>
    </row>
    <row r="8121" spans="3:6" x14ac:dyDescent="0.25">
      <c r="C8121"/>
      <c r="D8121"/>
      <c r="E8121"/>
      <c r="F8121"/>
    </row>
    <row r="8122" spans="3:6" x14ac:dyDescent="0.25">
      <c r="C8122"/>
      <c r="D8122"/>
      <c r="E8122"/>
      <c r="F8122"/>
    </row>
    <row r="8123" spans="3:6" x14ac:dyDescent="0.25">
      <c r="C8123"/>
      <c r="D8123"/>
      <c r="E8123"/>
      <c r="F8123"/>
    </row>
    <row r="8124" spans="3:6" x14ac:dyDescent="0.25">
      <c r="C8124"/>
      <c r="D8124"/>
      <c r="E8124"/>
      <c r="F8124"/>
    </row>
    <row r="8125" spans="3:6" x14ac:dyDescent="0.25">
      <c r="C8125"/>
      <c r="D8125"/>
      <c r="E8125"/>
      <c r="F8125"/>
    </row>
    <row r="8126" spans="3:6" x14ac:dyDescent="0.25">
      <c r="C8126"/>
      <c r="D8126"/>
      <c r="E8126"/>
      <c r="F8126"/>
    </row>
    <row r="8127" spans="3:6" x14ac:dyDescent="0.25">
      <c r="C8127"/>
      <c r="D8127"/>
      <c r="E8127"/>
      <c r="F8127"/>
    </row>
    <row r="8128" spans="3:6" x14ac:dyDescent="0.25">
      <c r="C8128"/>
      <c r="D8128"/>
      <c r="E8128"/>
      <c r="F8128"/>
    </row>
    <row r="8129" spans="3:6" x14ac:dyDescent="0.25">
      <c r="C8129"/>
      <c r="D8129"/>
      <c r="E8129"/>
      <c r="F8129"/>
    </row>
    <row r="8130" spans="3:6" x14ac:dyDescent="0.25">
      <c r="C8130"/>
      <c r="D8130"/>
      <c r="E8130"/>
      <c r="F8130"/>
    </row>
    <row r="8131" spans="3:6" x14ac:dyDescent="0.25">
      <c r="C8131"/>
      <c r="D8131"/>
      <c r="E8131"/>
      <c r="F8131"/>
    </row>
    <row r="8132" spans="3:6" x14ac:dyDescent="0.25">
      <c r="C8132"/>
      <c r="D8132"/>
      <c r="E8132"/>
      <c r="F8132"/>
    </row>
    <row r="8133" spans="3:6" x14ac:dyDescent="0.25">
      <c r="C8133"/>
      <c r="D8133"/>
      <c r="E8133"/>
      <c r="F8133"/>
    </row>
    <row r="8134" spans="3:6" x14ac:dyDescent="0.25">
      <c r="C8134"/>
      <c r="D8134"/>
      <c r="E8134"/>
      <c r="F8134"/>
    </row>
    <row r="8135" spans="3:6" x14ac:dyDescent="0.25">
      <c r="C8135"/>
      <c r="D8135"/>
      <c r="E8135"/>
      <c r="F8135"/>
    </row>
    <row r="8136" spans="3:6" x14ac:dyDescent="0.25">
      <c r="C8136"/>
      <c r="D8136"/>
      <c r="E8136"/>
      <c r="F8136"/>
    </row>
    <row r="8137" spans="3:6" x14ac:dyDescent="0.25">
      <c r="C8137"/>
      <c r="D8137"/>
      <c r="E8137"/>
      <c r="F8137"/>
    </row>
    <row r="8138" spans="3:6" x14ac:dyDescent="0.25">
      <c r="C8138"/>
      <c r="D8138"/>
      <c r="E8138"/>
      <c r="F8138"/>
    </row>
    <row r="8139" spans="3:6" x14ac:dyDescent="0.25">
      <c r="C8139"/>
      <c r="D8139"/>
      <c r="E8139"/>
      <c r="F8139"/>
    </row>
    <row r="8140" spans="3:6" x14ac:dyDescent="0.25">
      <c r="C8140"/>
      <c r="D8140"/>
      <c r="E8140"/>
      <c r="F8140"/>
    </row>
    <row r="8141" spans="3:6" x14ac:dyDescent="0.25">
      <c r="C8141"/>
      <c r="D8141"/>
      <c r="E8141"/>
      <c r="F8141"/>
    </row>
    <row r="8142" spans="3:6" x14ac:dyDescent="0.25">
      <c r="C8142"/>
      <c r="D8142"/>
      <c r="E8142"/>
      <c r="F8142"/>
    </row>
    <row r="8143" spans="3:6" x14ac:dyDescent="0.25">
      <c r="C8143"/>
      <c r="D8143"/>
      <c r="E8143"/>
      <c r="F8143"/>
    </row>
    <row r="8144" spans="3:6" x14ac:dyDescent="0.25">
      <c r="C8144"/>
      <c r="D8144"/>
      <c r="E8144"/>
      <c r="F8144"/>
    </row>
    <row r="8145" spans="3:6" x14ac:dyDescent="0.25">
      <c r="C8145"/>
      <c r="D8145"/>
      <c r="E8145"/>
      <c r="F8145"/>
    </row>
    <row r="8146" spans="3:6" x14ac:dyDescent="0.25">
      <c r="C8146"/>
      <c r="D8146"/>
      <c r="E8146"/>
      <c r="F8146"/>
    </row>
    <row r="8147" spans="3:6" x14ac:dyDescent="0.25">
      <c r="C8147"/>
      <c r="D8147"/>
      <c r="E8147"/>
      <c r="F8147"/>
    </row>
    <row r="8148" spans="3:6" x14ac:dyDescent="0.25">
      <c r="C8148"/>
      <c r="D8148"/>
      <c r="E8148"/>
      <c r="F8148"/>
    </row>
    <row r="8149" spans="3:6" x14ac:dyDescent="0.25">
      <c r="C8149"/>
      <c r="D8149"/>
      <c r="E8149"/>
      <c r="F8149"/>
    </row>
    <row r="8150" spans="3:6" x14ac:dyDescent="0.25">
      <c r="C8150"/>
      <c r="D8150"/>
      <c r="E8150"/>
      <c r="F8150"/>
    </row>
    <row r="8151" spans="3:6" x14ac:dyDescent="0.25">
      <c r="C8151"/>
      <c r="D8151"/>
      <c r="E8151"/>
      <c r="F8151"/>
    </row>
    <row r="8152" spans="3:6" x14ac:dyDescent="0.25">
      <c r="C8152"/>
      <c r="D8152"/>
      <c r="E8152"/>
      <c r="F8152"/>
    </row>
    <row r="8153" spans="3:6" x14ac:dyDescent="0.25">
      <c r="C8153"/>
      <c r="D8153"/>
      <c r="E8153"/>
      <c r="F8153"/>
    </row>
    <row r="8154" spans="3:6" x14ac:dyDescent="0.25">
      <c r="C8154"/>
      <c r="D8154"/>
      <c r="E8154"/>
      <c r="F8154"/>
    </row>
    <row r="8155" spans="3:6" x14ac:dyDescent="0.25">
      <c r="C8155"/>
      <c r="D8155"/>
      <c r="E8155"/>
      <c r="F8155"/>
    </row>
    <row r="8156" spans="3:6" x14ac:dyDescent="0.25">
      <c r="C8156"/>
      <c r="D8156"/>
      <c r="E8156"/>
      <c r="F8156"/>
    </row>
    <row r="8157" spans="3:6" x14ac:dyDescent="0.25">
      <c r="C8157"/>
      <c r="D8157"/>
      <c r="E8157"/>
      <c r="F8157"/>
    </row>
    <row r="8158" spans="3:6" x14ac:dyDescent="0.25">
      <c r="C8158"/>
      <c r="D8158"/>
      <c r="E8158"/>
      <c r="F8158"/>
    </row>
    <row r="8159" spans="3:6" x14ac:dyDescent="0.25">
      <c r="C8159"/>
      <c r="D8159"/>
      <c r="E8159"/>
      <c r="F8159"/>
    </row>
    <row r="8160" spans="3:6" x14ac:dyDescent="0.25">
      <c r="C8160"/>
      <c r="D8160"/>
      <c r="E8160"/>
      <c r="F8160"/>
    </row>
    <row r="8161" spans="3:6" x14ac:dyDescent="0.25">
      <c r="C8161"/>
      <c r="D8161"/>
      <c r="E8161"/>
      <c r="F8161"/>
    </row>
    <row r="8162" spans="3:6" x14ac:dyDescent="0.25">
      <c r="C8162"/>
      <c r="D8162"/>
      <c r="E8162"/>
      <c r="F8162"/>
    </row>
    <row r="8163" spans="3:6" x14ac:dyDescent="0.25">
      <c r="C8163"/>
      <c r="D8163"/>
      <c r="E8163"/>
      <c r="F8163"/>
    </row>
    <row r="8164" spans="3:6" x14ac:dyDescent="0.25">
      <c r="C8164"/>
      <c r="D8164"/>
      <c r="E8164"/>
      <c r="F8164"/>
    </row>
    <row r="8165" spans="3:6" x14ac:dyDescent="0.25">
      <c r="C8165"/>
      <c r="D8165"/>
      <c r="E8165"/>
      <c r="F8165"/>
    </row>
    <row r="8166" spans="3:6" x14ac:dyDescent="0.25">
      <c r="C8166"/>
      <c r="D8166"/>
      <c r="E8166"/>
      <c r="F8166"/>
    </row>
    <row r="8167" spans="3:6" x14ac:dyDescent="0.25">
      <c r="C8167"/>
      <c r="D8167"/>
      <c r="E8167"/>
      <c r="F8167"/>
    </row>
    <row r="8168" spans="3:6" x14ac:dyDescent="0.25">
      <c r="C8168"/>
      <c r="D8168"/>
      <c r="E8168"/>
      <c r="F8168"/>
    </row>
    <row r="8169" spans="3:6" x14ac:dyDescent="0.25">
      <c r="C8169"/>
      <c r="D8169"/>
      <c r="E8169"/>
      <c r="F8169"/>
    </row>
    <row r="8170" spans="3:6" x14ac:dyDescent="0.25">
      <c r="C8170"/>
      <c r="D8170"/>
      <c r="E8170"/>
      <c r="F8170"/>
    </row>
    <row r="8171" spans="3:6" x14ac:dyDescent="0.25">
      <c r="C8171"/>
      <c r="D8171"/>
      <c r="E8171"/>
      <c r="F8171"/>
    </row>
    <row r="8172" spans="3:6" x14ac:dyDescent="0.25">
      <c r="C8172"/>
      <c r="D8172"/>
      <c r="E8172"/>
      <c r="F8172"/>
    </row>
    <row r="8173" spans="3:6" x14ac:dyDescent="0.25">
      <c r="C8173"/>
      <c r="D8173"/>
      <c r="E8173"/>
      <c r="F8173"/>
    </row>
    <row r="8174" spans="3:6" x14ac:dyDescent="0.25">
      <c r="C8174"/>
      <c r="D8174"/>
      <c r="E8174"/>
      <c r="F8174"/>
    </row>
    <row r="8175" spans="3:6" x14ac:dyDescent="0.25">
      <c r="C8175"/>
      <c r="D8175"/>
      <c r="E8175"/>
      <c r="F8175"/>
    </row>
    <row r="8176" spans="3:6" x14ac:dyDescent="0.25">
      <c r="C8176"/>
      <c r="D8176"/>
      <c r="E8176"/>
      <c r="F8176"/>
    </row>
    <row r="8177" spans="3:6" x14ac:dyDescent="0.25">
      <c r="C8177"/>
      <c r="D8177"/>
      <c r="E8177"/>
      <c r="F8177"/>
    </row>
    <row r="8178" spans="3:6" x14ac:dyDescent="0.25">
      <c r="C8178"/>
      <c r="D8178"/>
      <c r="E8178"/>
      <c r="F8178"/>
    </row>
    <row r="8179" spans="3:6" x14ac:dyDescent="0.25">
      <c r="C8179"/>
      <c r="D8179"/>
      <c r="E8179"/>
      <c r="F8179"/>
    </row>
    <row r="8180" spans="3:6" x14ac:dyDescent="0.25">
      <c r="C8180"/>
      <c r="D8180"/>
      <c r="E8180"/>
      <c r="F8180"/>
    </row>
    <row r="8181" spans="3:6" x14ac:dyDescent="0.25">
      <c r="C8181"/>
      <c r="D8181"/>
      <c r="E8181"/>
      <c r="F8181"/>
    </row>
    <row r="8182" spans="3:6" x14ac:dyDescent="0.25">
      <c r="C8182"/>
      <c r="D8182"/>
      <c r="E8182"/>
      <c r="F8182"/>
    </row>
    <row r="8183" spans="3:6" x14ac:dyDescent="0.25">
      <c r="C8183"/>
      <c r="D8183"/>
      <c r="E8183"/>
      <c r="F8183"/>
    </row>
    <row r="8184" spans="3:6" x14ac:dyDescent="0.25">
      <c r="C8184"/>
      <c r="D8184"/>
      <c r="E8184"/>
      <c r="F8184"/>
    </row>
    <row r="8185" spans="3:6" x14ac:dyDescent="0.25">
      <c r="C8185"/>
      <c r="D8185"/>
      <c r="E8185"/>
      <c r="F8185"/>
    </row>
    <row r="8186" spans="3:6" x14ac:dyDescent="0.25">
      <c r="C8186"/>
      <c r="D8186"/>
      <c r="E8186"/>
      <c r="F8186"/>
    </row>
    <row r="8187" spans="3:6" x14ac:dyDescent="0.25">
      <c r="C8187"/>
      <c r="D8187"/>
      <c r="E8187"/>
      <c r="F8187"/>
    </row>
    <row r="8188" spans="3:6" x14ac:dyDescent="0.25">
      <c r="C8188"/>
      <c r="D8188"/>
      <c r="E8188"/>
      <c r="F8188"/>
    </row>
    <row r="8189" spans="3:6" x14ac:dyDescent="0.25">
      <c r="C8189"/>
      <c r="D8189"/>
      <c r="E8189"/>
      <c r="F8189"/>
    </row>
    <row r="8190" spans="3:6" x14ac:dyDescent="0.25">
      <c r="C8190"/>
      <c r="D8190"/>
      <c r="E8190"/>
      <c r="F8190"/>
    </row>
    <row r="8191" spans="3:6" x14ac:dyDescent="0.25">
      <c r="C8191"/>
      <c r="D8191"/>
      <c r="E8191"/>
      <c r="F8191"/>
    </row>
    <row r="8192" spans="3:6" x14ac:dyDescent="0.25">
      <c r="C8192"/>
      <c r="D8192"/>
      <c r="E8192"/>
      <c r="F8192"/>
    </row>
    <row r="8193" spans="3:6" x14ac:dyDescent="0.25">
      <c r="C8193"/>
      <c r="D8193"/>
      <c r="E8193"/>
      <c r="F8193"/>
    </row>
    <row r="8194" spans="3:6" x14ac:dyDescent="0.25">
      <c r="C8194"/>
      <c r="D8194"/>
      <c r="E8194"/>
      <c r="F8194"/>
    </row>
    <row r="8195" spans="3:6" x14ac:dyDescent="0.25">
      <c r="C8195"/>
      <c r="D8195"/>
      <c r="E8195"/>
      <c r="F8195"/>
    </row>
    <row r="8196" spans="3:6" x14ac:dyDescent="0.25">
      <c r="C8196"/>
      <c r="D8196"/>
      <c r="E8196"/>
      <c r="F8196"/>
    </row>
    <row r="8197" spans="3:6" x14ac:dyDescent="0.25">
      <c r="C8197"/>
      <c r="D8197"/>
      <c r="E8197"/>
      <c r="F8197"/>
    </row>
    <row r="8198" spans="3:6" x14ac:dyDescent="0.25">
      <c r="C8198"/>
      <c r="D8198"/>
      <c r="E8198"/>
      <c r="F8198"/>
    </row>
    <row r="8199" spans="3:6" x14ac:dyDescent="0.25">
      <c r="C8199"/>
      <c r="D8199"/>
      <c r="E8199"/>
      <c r="F8199"/>
    </row>
    <row r="8200" spans="3:6" x14ac:dyDescent="0.25">
      <c r="C8200"/>
      <c r="D8200"/>
      <c r="E8200"/>
      <c r="F8200"/>
    </row>
    <row r="8201" spans="3:6" x14ac:dyDescent="0.25">
      <c r="C8201"/>
      <c r="D8201"/>
      <c r="E8201"/>
      <c r="F8201"/>
    </row>
    <row r="8202" spans="3:6" x14ac:dyDescent="0.25">
      <c r="C8202"/>
      <c r="D8202"/>
      <c r="E8202"/>
      <c r="F8202"/>
    </row>
    <row r="8203" spans="3:6" x14ac:dyDescent="0.25">
      <c r="C8203"/>
      <c r="D8203"/>
      <c r="E8203"/>
      <c r="F8203"/>
    </row>
    <row r="8204" spans="3:6" x14ac:dyDescent="0.25">
      <c r="C8204"/>
      <c r="D8204"/>
      <c r="E8204"/>
      <c r="F8204"/>
    </row>
    <row r="8205" spans="3:6" x14ac:dyDescent="0.25">
      <c r="C8205"/>
      <c r="D8205"/>
      <c r="E8205"/>
      <c r="F8205"/>
    </row>
    <row r="8206" spans="3:6" x14ac:dyDescent="0.25">
      <c r="C8206"/>
      <c r="D8206"/>
      <c r="E8206"/>
      <c r="F8206"/>
    </row>
    <row r="8207" spans="3:6" x14ac:dyDescent="0.25">
      <c r="C8207"/>
      <c r="D8207"/>
      <c r="E8207"/>
      <c r="F8207"/>
    </row>
    <row r="8208" spans="3:6" x14ac:dyDescent="0.25">
      <c r="C8208"/>
      <c r="D8208"/>
      <c r="E8208"/>
      <c r="F8208"/>
    </row>
    <row r="8209" spans="3:6" x14ac:dyDescent="0.25">
      <c r="C8209"/>
      <c r="D8209"/>
      <c r="E8209"/>
      <c r="F8209"/>
    </row>
    <row r="8210" spans="3:6" x14ac:dyDescent="0.25">
      <c r="C8210"/>
      <c r="D8210"/>
      <c r="E8210"/>
      <c r="F8210"/>
    </row>
    <row r="8211" spans="3:6" x14ac:dyDescent="0.25">
      <c r="C8211"/>
      <c r="D8211"/>
      <c r="E8211"/>
      <c r="F8211"/>
    </row>
    <row r="8212" spans="3:6" x14ac:dyDescent="0.25">
      <c r="C8212"/>
      <c r="D8212"/>
      <c r="E8212"/>
      <c r="F8212"/>
    </row>
    <row r="8213" spans="3:6" x14ac:dyDescent="0.25">
      <c r="C8213"/>
      <c r="D8213"/>
      <c r="E8213"/>
      <c r="F8213"/>
    </row>
    <row r="8214" spans="3:6" x14ac:dyDescent="0.25">
      <c r="C8214"/>
      <c r="D8214"/>
      <c r="E8214"/>
      <c r="F8214"/>
    </row>
    <row r="8215" spans="3:6" x14ac:dyDescent="0.25">
      <c r="C8215"/>
      <c r="D8215"/>
      <c r="E8215"/>
      <c r="F8215"/>
    </row>
    <row r="8216" spans="3:6" x14ac:dyDescent="0.25">
      <c r="C8216"/>
      <c r="D8216"/>
      <c r="E8216"/>
      <c r="F8216"/>
    </row>
    <row r="8217" spans="3:6" x14ac:dyDescent="0.25">
      <c r="C8217"/>
      <c r="D8217"/>
      <c r="E8217"/>
      <c r="F8217"/>
    </row>
    <row r="8218" spans="3:6" x14ac:dyDescent="0.25">
      <c r="C8218"/>
      <c r="D8218"/>
      <c r="E8218"/>
      <c r="F8218"/>
    </row>
    <row r="8219" spans="3:6" x14ac:dyDescent="0.25">
      <c r="C8219"/>
      <c r="D8219"/>
      <c r="E8219"/>
      <c r="F8219"/>
    </row>
    <row r="8220" spans="3:6" x14ac:dyDescent="0.25">
      <c r="C8220"/>
      <c r="D8220"/>
      <c r="E8220"/>
      <c r="F8220"/>
    </row>
    <row r="8221" spans="3:6" x14ac:dyDescent="0.25">
      <c r="C8221"/>
      <c r="D8221"/>
      <c r="E8221"/>
      <c r="F8221"/>
    </row>
    <row r="8222" spans="3:6" x14ac:dyDescent="0.25">
      <c r="C8222"/>
      <c r="D8222"/>
      <c r="E8222"/>
      <c r="F8222"/>
    </row>
    <row r="8223" spans="3:6" x14ac:dyDescent="0.25">
      <c r="C8223"/>
      <c r="D8223"/>
      <c r="E8223"/>
      <c r="F8223"/>
    </row>
    <row r="8224" spans="3:6" x14ac:dyDescent="0.25">
      <c r="C8224"/>
      <c r="D8224"/>
      <c r="E8224"/>
      <c r="F8224"/>
    </row>
    <row r="8225" spans="3:6" x14ac:dyDescent="0.25">
      <c r="C8225"/>
      <c r="D8225"/>
      <c r="E8225"/>
      <c r="F8225"/>
    </row>
    <row r="8226" spans="3:6" x14ac:dyDescent="0.25">
      <c r="C8226"/>
      <c r="D8226"/>
      <c r="E8226"/>
      <c r="F8226"/>
    </row>
    <row r="8227" spans="3:6" x14ac:dyDescent="0.25">
      <c r="C8227"/>
      <c r="D8227"/>
      <c r="E8227"/>
      <c r="F8227"/>
    </row>
    <row r="8228" spans="3:6" x14ac:dyDescent="0.25">
      <c r="C8228"/>
      <c r="D8228"/>
      <c r="E8228"/>
      <c r="F8228"/>
    </row>
    <row r="8229" spans="3:6" x14ac:dyDescent="0.25">
      <c r="C8229"/>
      <c r="D8229"/>
      <c r="E8229"/>
      <c r="F8229"/>
    </row>
    <row r="8230" spans="3:6" x14ac:dyDescent="0.25">
      <c r="C8230"/>
      <c r="D8230"/>
      <c r="E8230"/>
      <c r="F8230"/>
    </row>
    <row r="8231" spans="3:6" x14ac:dyDescent="0.25">
      <c r="C8231"/>
      <c r="D8231"/>
      <c r="E8231"/>
      <c r="F8231"/>
    </row>
    <row r="8232" spans="3:6" x14ac:dyDescent="0.25">
      <c r="C8232"/>
      <c r="D8232"/>
      <c r="E8232"/>
      <c r="F8232"/>
    </row>
    <row r="8233" spans="3:6" x14ac:dyDescent="0.25">
      <c r="C8233"/>
      <c r="D8233"/>
      <c r="E8233"/>
      <c r="F8233"/>
    </row>
    <row r="8234" spans="3:6" x14ac:dyDescent="0.25">
      <c r="C8234"/>
      <c r="D8234"/>
      <c r="E8234"/>
      <c r="F8234"/>
    </row>
    <row r="8235" spans="3:6" x14ac:dyDescent="0.25">
      <c r="C8235"/>
      <c r="D8235"/>
      <c r="E8235"/>
      <c r="F8235"/>
    </row>
    <row r="8236" spans="3:6" x14ac:dyDescent="0.25">
      <c r="C8236"/>
      <c r="D8236"/>
      <c r="E8236"/>
      <c r="F8236"/>
    </row>
    <row r="8237" spans="3:6" x14ac:dyDescent="0.25">
      <c r="C8237"/>
      <c r="D8237"/>
      <c r="E8237"/>
      <c r="F8237"/>
    </row>
    <row r="8238" spans="3:6" x14ac:dyDescent="0.25">
      <c r="C8238"/>
      <c r="D8238"/>
      <c r="E8238"/>
      <c r="F8238"/>
    </row>
    <row r="8239" spans="3:6" x14ac:dyDescent="0.25">
      <c r="C8239"/>
      <c r="D8239"/>
      <c r="E8239"/>
      <c r="F8239"/>
    </row>
    <row r="8240" spans="3:6" x14ac:dyDescent="0.25">
      <c r="C8240"/>
      <c r="D8240"/>
      <c r="E8240"/>
      <c r="F8240"/>
    </row>
    <row r="8241" spans="3:6" x14ac:dyDescent="0.25">
      <c r="C8241"/>
      <c r="D8241"/>
      <c r="E8241"/>
      <c r="F8241"/>
    </row>
    <row r="8242" spans="3:6" x14ac:dyDescent="0.25">
      <c r="C8242"/>
      <c r="D8242"/>
      <c r="E8242"/>
      <c r="F8242"/>
    </row>
    <row r="8243" spans="3:6" x14ac:dyDescent="0.25">
      <c r="C8243"/>
      <c r="D8243"/>
      <c r="E8243"/>
      <c r="F8243"/>
    </row>
    <row r="8244" spans="3:6" x14ac:dyDescent="0.25">
      <c r="C8244"/>
      <c r="D8244"/>
      <c r="E8244"/>
      <c r="F8244"/>
    </row>
    <row r="8245" spans="3:6" x14ac:dyDescent="0.25">
      <c r="C8245"/>
      <c r="D8245"/>
      <c r="E8245"/>
      <c r="F8245"/>
    </row>
    <row r="8246" spans="3:6" x14ac:dyDescent="0.25">
      <c r="C8246"/>
      <c r="D8246"/>
      <c r="E8246"/>
      <c r="F8246"/>
    </row>
    <row r="8247" spans="3:6" x14ac:dyDescent="0.25">
      <c r="C8247"/>
      <c r="D8247"/>
      <c r="E8247"/>
      <c r="F8247"/>
    </row>
    <row r="8248" spans="3:6" x14ac:dyDescent="0.25">
      <c r="C8248"/>
      <c r="D8248"/>
      <c r="E8248"/>
      <c r="F8248"/>
    </row>
    <row r="8249" spans="3:6" x14ac:dyDescent="0.25">
      <c r="C8249"/>
      <c r="D8249"/>
      <c r="E8249"/>
      <c r="F8249"/>
    </row>
    <row r="8250" spans="3:6" x14ac:dyDescent="0.25">
      <c r="C8250"/>
      <c r="D8250"/>
      <c r="E8250"/>
      <c r="F8250"/>
    </row>
    <row r="8251" spans="3:6" x14ac:dyDescent="0.25">
      <c r="C8251"/>
      <c r="D8251"/>
      <c r="E8251"/>
      <c r="F8251"/>
    </row>
    <row r="8252" spans="3:6" x14ac:dyDescent="0.25">
      <c r="C8252"/>
      <c r="D8252"/>
      <c r="E8252"/>
      <c r="F8252"/>
    </row>
    <row r="8253" spans="3:6" x14ac:dyDescent="0.25">
      <c r="C8253"/>
      <c r="D8253"/>
      <c r="E8253"/>
      <c r="F8253"/>
    </row>
    <row r="8254" spans="3:6" x14ac:dyDescent="0.25">
      <c r="C8254"/>
      <c r="D8254"/>
      <c r="E8254"/>
      <c r="F8254"/>
    </row>
    <row r="8255" spans="3:6" x14ac:dyDescent="0.25">
      <c r="C8255"/>
      <c r="D8255"/>
      <c r="E8255"/>
      <c r="F8255"/>
    </row>
    <row r="8256" spans="3:6" x14ac:dyDescent="0.25">
      <c r="C8256"/>
      <c r="D8256"/>
      <c r="E8256"/>
      <c r="F8256"/>
    </row>
    <row r="8257" spans="3:6" x14ac:dyDescent="0.25">
      <c r="C8257"/>
      <c r="D8257"/>
      <c r="E8257"/>
      <c r="F8257"/>
    </row>
    <row r="8258" spans="3:6" x14ac:dyDescent="0.25">
      <c r="C8258"/>
      <c r="D8258"/>
      <c r="E8258"/>
      <c r="F8258"/>
    </row>
    <row r="8259" spans="3:6" x14ac:dyDescent="0.25">
      <c r="C8259"/>
      <c r="D8259"/>
      <c r="E8259"/>
      <c r="F8259"/>
    </row>
    <row r="8260" spans="3:6" x14ac:dyDescent="0.25">
      <c r="C8260"/>
      <c r="D8260"/>
      <c r="E8260"/>
      <c r="F8260"/>
    </row>
    <row r="8261" spans="3:6" x14ac:dyDescent="0.25">
      <c r="C8261"/>
      <c r="D8261"/>
      <c r="E8261"/>
      <c r="F8261"/>
    </row>
    <row r="8262" spans="3:6" x14ac:dyDescent="0.25">
      <c r="C8262"/>
      <c r="D8262"/>
      <c r="E8262"/>
      <c r="F8262"/>
    </row>
    <row r="8263" spans="3:6" x14ac:dyDescent="0.25">
      <c r="C8263"/>
      <c r="D8263"/>
      <c r="E8263"/>
      <c r="F8263"/>
    </row>
    <row r="8264" spans="3:6" x14ac:dyDescent="0.25">
      <c r="C8264"/>
      <c r="D8264"/>
      <c r="E8264"/>
      <c r="F8264"/>
    </row>
    <row r="8265" spans="3:6" x14ac:dyDescent="0.25">
      <c r="C8265"/>
      <c r="D8265"/>
      <c r="E8265"/>
      <c r="F8265"/>
    </row>
    <row r="8266" spans="3:6" x14ac:dyDescent="0.25">
      <c r="C8266"/>
      <c r="D8266"/>
      <c r="E8266"/>
      <c r="F8266"/>
    </row>
    <row r="8267" spans="3:6" x14ac:dyDescent="0.25">
      <c r="C8267"/>
      <c r="D8267"/>
      <c r="E8267"/>
      <c r="F8267"/>
    </row>
    <row r="8268" spans="3:6" x14ac:dyDescent="0.25">
      <c r="C8268"/>
      <c r="D8268"/>
      <c r="E8268"/>
      <c r="F8268"/>
    </row>
    <row r="8269" spans="3:6" x14ac:dyDescent="0.25">
      <c r="C8269"/>
      <c r="D8269"/>
      <c r="E8269"/>
      <c r="F8269"/>
    </row>
    <row r="8270" spans="3:6" x14ac:dyDescent="0.25">
      <c r="C8270"/>
      <c r="D8270"/>
      <c r="E8270"/>
      <c r="F8270"/>
    </row>
    <row r="8271" spans="3:6" x14ac:dyDescent="0.25">
      <c r="C8271"/>
      <c r="D8271"/>
      <c r="E8271"/>
      <c r="F8271"/>
    </row>
    <row r="8272" spans="3:6" x14ac:dyDescent="0.25">
      <c r="C8272"/>
      <c r="D8272"/>
      <c r="E8272"/>
      <c r="F8272"/>
    </row>
    <row r="8273" spans="3:6" x14ac:dyDescent="0.25">
      <c r="C8273"/>
      <c r="D8273"/>
      <c r="E8273"/>
      <c r="F8273"/>
    </row>
    <row r="8274" spans="3:6" x14ac:dyDescent="0.25">
      <c r="C8274"/>
      <c r="D8274"/>
      <c r="E8274"/>
      <c r="F8274"/>
    </row>
    <row r="8275" spans="3:6" x14ac:dyDescent="0.25">
      <c r="C8275"/>
      <c r="D8275"/>
      <c r="E8275"/>
      <c r="F8275"/>
    </row>
    <row r="8276" spans="3:6" x14ac:dyDescent="0.25">
      <c r="C8276"/>
      <c r="D8276"/>
      <c r="E8276"/>
      <c r="F8276"/>
    </row>
    <row r="8277" spans="3:6" x14ac:dyDescent="0.25">
      <c r="C8277"/>
      <c r="D8277"/>
      <c r="E8277"/>
      <c r="F8277"/>
    </row>
    <row r="8278" spans="3:6" x14ac:dyDescent="0.25">
      <c r="C8278"/>
      <c r="D8278"/>
      <c r="E8278"/>
      <c r="F8278"/>
    </row>
    <row r="8279" spans="3:6" x14ac:dyDescent="0.25">
      <c r="C8279"/>
      <c r="D8279"/>
      <c r="E8279"/>
      <c r="F8279"/>
    </row>
    <row r="8280" spans="3:6" x14ac:dyDescent="0.25">
      <c r="C8280"/>
      <c r="D8280"/>
      <c r="E8280"/>
      <c r="F8280"/>
    </row>
    <row r="8281" spans="3:6" x14ac:dyDescent="0.25">
      <c r="C8281"/>
      <c r="D8281"/>
      <c r="E8281"/>
      <c r="F8281"/>
    </row>
    <row r="8282" spans="3:6" x14ac:dyDescent="0.25">
      <c r="C8282"/>
      <c r="D8282"/>
      <c r="E8282"/>
      <c r="F8282"/>
    </row>
    <row r="8283" spans="3:6" x14ac:dyDescent="0.25">
      <c r="C8283"/>
      <c r="D8283"/>
      <c r="E8283"/>
      <c r="F8283"/>
    </row>
    <row r="8284" spans="3:6" x14ac:dyDescent="0.25">
      <c r="C8284"/>
      <c r="D8284"/>
      <c r="E8284"/>
      <c r="F8284"/>
    </row>
    <row r="8285" spans="3:6" x14ac:dyDescent="0.25">
      <c r="C8285"/>
      <c r="D8285"/>
      <c r="E8285"/>
      <c r="F8285"/>
    </row>
    <row r="8286" spans="3:6" x14ac:dyDescent="0.25">
      <c r="C8286"/>
      <c r="D8286"/>
      <c r="E8286"/>
      <c r="F8286"/>
    </row>
    <row r="8287" spans="3:6" x14ac:dyDescent="0.25">
      <c r="C8287"/>
      <c r="D8287"/>
      <c r="E8287"/>
      <c r="F8287"/>
    </row>
    <row r="8288" spans="3:6" x14ac:dyDescent="0.25">
      <c r="C8288"/>
      <c r="D8288"/>
      <c r="E8288"/>
      <c r="F8288"/>
    </row>
    <row r="8289" spans="3:6" x14ac:dyDescent="0.25">
      <c r="C8289"/>
      <c r="D8289"/>
      <c r="E8289"/>
      <c r="F8289"/>
    </row>
    <row r="8290" spans="3:6" x14ac:dyDescent="0.25">
      <c r="C8290"/>
      <c r="D8290"/>
      <c r="E8290"/>
      <c r="F8290"/>
    </row>
    <row r="8291" spans="3:6" x14ac:dyDescent="0.25">
      <c r="C8291"/>
      <c r="D8291"/>
      <c r="E8291"/>
      <c r="F8291"/>
    </row>
    <row r="8292" spans="3:6" x14ac:dyDescent="0.25">
      <c r="C8292"/>
      <c r="D8292"/>
      <c r="E8292"/>
      <c r="F8292"/>
    </row>
    <row r="8293" spans="3:6" x14ac:dyDescent="0.25">
      <c r="C8293"/>
      <c r="D8293"/>
      <c r="E8293"/>
      <c r="F8293"/>
    </row>
    <row r="8294" spans="3:6" x14ac:dyDescent="0.25">
      <c r="C8294"/>
      <c r="D8294"/>
      <c r="E8294"/>
      <c r="F8294"/>
    </row>
    <row r="8295" spans="3:6" x14ac:dyDescent="0.25">
      <c r="C8295"/>
      <c r="D8295"/>
      <c r="E8295"/>
      <c r="F8295"/>
    </row>
    <row r="8296" spans="3:6" x14ac:dyDescent="0.25">
      <c r="C8296"/>
      <c r="D8296"/>
      <c r="E8296"/>
      <c r="F8296"/>
    </row>
    <row r="8297" spans="3:6" x14ac:dyDescent="0.25">
      <c r="C8297"/>
      <c r="D8297"/>
      <c r="E8297"/>
      <c r="F8297"/>
    </row>
    <row r="8298" spans="3:6" x14ac:dyDescent="0.25">
      <c r="C8298"/>
      <c r="D8298"/>
      <c r="E8298"/>
      <c r="F8298"/>
    </row>
    <row r="8299" spans="3:6" x14ac:dyDescent="0.25">
      <c r="C8299"/>
      <c r="D8299"/>
      <c r="E8299"/>
      <c r="F8299"/>
    </row>
    <row r="8300" spans="3:6" x14ac:dyDescent="0.25">
      <c r="C8300"/>
      <c r="D8300"/>
      <c r="E8300"/>
      <c r="F8300"/>
    </row>
    <row r="8301" spans="3:6" x14ac:dyDescent="0.25">
      <c r="C8301"/>
      <c r="D8301"/>
      <c r="E8301"/>
      <c r="F8301"/>
    </row>
    <row r="8302" spans="3:6" x14ac:dyDescent="0.25">
      <c r="C8302"/>
      <c r="D8302"/>
      <c r="E8302"/>
      <c r="F8302"/>
    </row>
    <row r="8303" spans="3:6" x14ac:dyDescent="0.25">
      <c r="C8303"/>
      <c r="D8303"/>
      <c r="E8303"/>
      <c r="F8303"/>
    </row>
    <row r="8304" spans="3:6" x14ac:dyDescent="0.25">
      <c r="C8304"/>
      <c r="D8304"/>
      <c r="E8304"/>
      <c r="F8304"/>
    </row>
    <row r="8305" spans="3:6" x14ac:dyDescent="0.25">
      <c r="C8305"/>
      <c r="D8305"/>
      <c r="E8305"/>
      <c r="F8305"/>
    </row>
    <row r="8306" spans="3:6" x14ac:dyDescent="0.25">
      <c r="C8306"/>
      <c r="D8306"/>
      <c r="E8306"/>
      <c r="F8306"/>
    </row>
    <row r="8307" spans="3:6" x14ac:dyDescent="0.25">
      <c r="C8307"/>
      <c r="D8307"/>
      <c r="E8307"/>
      <c r="F8307"/>
    </row>
    <row r="8308" spans="3:6" x14ac:dyDescent="0.25">
      <c r="C8308"/>
      <c r="D8308"/>
      <c r="E8308"/>
      <c r="F8308"/>
    </row>
    <row r="8309" spans="3:6" x14ac:dyDescent="0.25">
      <c r="C8309"/>
      <c r="D8309"/>
      <c r="E8309"/>
      <c r="F8309"/>
    </row>
    <row r="8310" spans="3:6" x14ac:dyDescent="0.25">
      <c r="C8310"/>
      <c r="D8310"/>
      <c r="E8310"/>
      <c r="F8310"/>
    </row>
    <row r="8311" spans="3:6" x14ac:dyDescent="0.25">
      <c r="C8311"/>
      <c r="D8311"/>
      <c r="E8311"/>
      <c r="F8311"/>
    </row>
    <row r="8312" spans="3:6" x14ac:dyDescent="0.25">
      <c r="C8312"/>
      <c r="D8312"/>
      <c r="E8312"/>
      <c r="F8312"/>
    </row>
    <row r="8313" spans="3:6" x14ac:dyDescent="0.25">
      <c r="C8313"/>
      <c r="D8313"/>
      <c r="E8313"/>
      <c r="F8313"/>
    </row>
    <row r="8314" spans="3:6" x14ac:dyDescent="0.25">
      <c r="C8314"/>
      <c r="D8314"/>
      <c r="E8314"/>
      <c r="F8314"/>
    </row>
    <row r="8315" spans="3:6" x14ac:dyDescent="0.25">
      <c r="C8315"/>
      <c r="D8315"/>
      <c r="E8315"/>
      <c r="F8315"/>
    </row>
    <row r="8316" spans="3:6" x14ac:dyDescent="0.25">
      <c r="C8316"/>
      <c r="D8316"/>
      <c r="E8316"/>
      <c r="F8316"/>
    </row>
    <row r="8317" spans="3:6" x14ac:dyDescent="0.25">
      <c r="C8317"/>
      <c r="D8317"/>
      <c r="E8317"/>
      <c r="F8317"/>
    </row>
    <row r="8318" spans="3:6" x14ac:dyDescent="0.25">
      <c r="C8318"/>
      <c r="D8318"/>
      <c r="E8318"/>
      <c r="F8318"/>
    </row>
    <row r="8319" spans="3:6" x14ac:dyDescent="0.25">
      <c r="C8319"/>
      <c r="D8319"/>
      <c r="E8319"/>
      <c r="F8319"/>
    </row>
    <row r="8320" spans="3:6" x14ac:dyDescent="0.25">
      <c r="C8320"/>
      <c r="D8320"/>
      <c r="E8320"/>
      <c r="F8320"/>
    </row>
    <row r="8321" spans="3:6" x14ac:dyDescent="0.25">
      <c r="C8321"/>
      <c r="D8321"/>
      <c r="E8321"/>
      <c r="F8321"/>
    </row>
    <row r="8322" spans="3:6" x14ac:dyDescent="0.25">
      <c r="C8322"/>
      <c r="D8322"/>
      <c r="E8322"/>
      <c r="F8322"/>
    </row>
    <row r="8323" spans="3:6" x14ac:dyDescent="0.25">
      <c r="C8323"/>
      <c r="D8323"/>
      <c r="E8323"/>
      <c r="F8323"/>
    </row>
    <row r="8324" spans="3:6" x14ac:dyDescent="0.25">
      <c r="C8324"/>
      <c r="D8324"/>
      <c r="E8324"/>
      <c r="F8324"/>
    </row>
    <row r="8325" spans="3:6" x14ac:dyDescent="0.25">
      <c r="C8325"/>
      <c r="D8325"/>
      <c r="E8325"/>
      <c r="F8325"/>
    </row>
    <row r="8326" spans="3:6" x14ac:dyDescent="0.25">
      <c r="C8326"/>
      <c r="D8326"/>
      <c r="E8326"/>
      <c r="F8326"/>
    </row>
    <row r="8327" spans="3:6" x14ac:dyDescent="0.25">
      <c r="C8327"/>
      <c r="D8327"/>
      <c r="E8327"/>
      <c r="F8327"/>
    </row>
    <row r="8328" spans="3:6" x14ac:dyDescent="0.25">
      <c r="C8328"/>
      <c r="D8328"/>
      <c r="E8328"/>
      <c r="F8328"/>
    </row>
    <row r="8329" spans="3:6" x14ac:dyDescent="0.25">
      <c r="C8329"/>
      <c r="D8329"/>
      <c r="E8329"/>
      <c r="F8329"/>
    </row>
    <row r="8330" spans="3:6" x14ac:dyDescent="0.25">
      <c r="C8330"/>
      <c r="D8330"/>
      <c r="E8330"/>
      <c r="F8330"/>
    </row>
    <row r="8331" spans="3:6" x14ac:dyDescent="0.25">
      <c r="C8331"/>
      <c r="D8331"/>
      <c r="E8331"/>
      <c r="F8331"/>
    </row>
    <row r="8332" spans="3:6" x14ac:dyDescent="0.25">
      <c r="C8332"/>
      <c r="D8332"/>
      <c r="E8332"/>
      <c r="F8332"/>
    </row>
    <row r="8333" spans="3:6" x14ac:dyDescent="0.25">
      <c r="C8333"/>
      <c r="D8333"/>
      <c r="E8333"/>
      <c r="F8333"/>
    </row>
    <row r="8334" spans="3:6" x14ac:dyDescent="0.25">
      <c r="C8334"/>
      <c r="D8334"/>
      <c r="E8334"/>
      <c r="F8334"/>
    </row>
    <row r="8335" spans="3:6" x14ac:dyDescent="0.25">
      <c r="C8335"/>
      <c r="D8335"/>
      <c r="E8335"/>
      <c r="F8335"/>
    </row>
    <row r="8336" spans="3:6" x14ac:dyDescent="0.25">
      <c r="C8336"/>
      <c r="D8336"/>
      <c r="E8336"/>
      <c r="F8336"/>
    </row>
    <row r="8337" spans="3:6" x14ac:dyDescent="0.25">
      <c r="C8337"/>
      <c r="D8337"/>
      <c r="E8337"/>
      <c r="F8337"/>
    </row>
    <row r="8338" spans="3:6" x14ac:dyDescent="0.25">
      <c r="C8338"/>
      <c r="D8338"/>
      <c r="E8338"/>
      <c r="F8338"/>
    </row>
    <row r="8339" spans="3:6" x14ac:dyDescent="0.25">
      <c r="C8339"/>
      <c r="D8339"/>
      <c r="E8339"/>
      <c r="F8339"/>
    </row>
    <row r="8340" spans="3:6" x14ac:dyDescent="0.25">
      <c r="C8340"/>
      <c r="D8340"/>
      <c r="E8340"/>
      <c r="F8340"/>
    </row>
    <row r="8341" spans="3:6" x14ac:dyDescent="0.25">
      <c r="C8341"/>
      <c r="D8341"/>
      <c r="E8341"/>
      <c r="F8341"/>
    </row>
    <row r="8342" spans="3:6" x14ac:dyDescent="0.25">
      <c r="C8342"/>
      <c r="D8342"/>
      <c r="E8342"/>
      <c r="F8342"/>
    </row>
    <row r="8343" spans="3:6" x14ac:dyDescent="0.25">
      <c r="C8343"/>
      <c r="D8343"/>
      <c r="E8343"/>
      <c r="F8343"/>
    </row>
    <row r="8344" spans="3:6" x14ac:dyDescent="0.25">
      <c r="C8344"/>
      <c r="D8344"/>
      <c r="E8344"/>
      <c r="F8344"/>
    </row>
    <row r="8345" spans="3:6" x14ac:dyDescent="0.25">
      <c r="C8345"/>
      <c r="D8345"/>
      <c r="E8345"/>
      <c r="F8345"/>
    </row>
    <row r="8346" spans="3:6" x14ac:dyDescent="0.25">
      <c r="C8346"/>
      <c r="D8346"/>
      <c r="E8346"/>
      <c r="F8346"/>
    </row>
    <row r="8347" spans="3:6" x14ac:dyDescent="0.25">
      <c r="C8347"/>
      <c r="D8347"/>
      <c r="E8347"/>
      <c r="F8347"/>
    </row>
    <row r="8348" spans="3:6" x14ac:dyDescent="0.25">
      <c r="C8348"/>
      <c r="D8348"/>
      <c r="E8348"/>
      <c r="F8348"/>
    </row>
    <row r="8349" spans="3:6" x14ac:dyDescent="0.25">
      <c r="C8349"/>
      <c r="D8349"/>
      <c r="E8349"/>
      <c r="F8349"/>
    </row>
    <row r="8350" spans="3:6" x14ac:dyDescent="0.25">
      <c r="C8350"/>
      <c r="D8350"/>
      <c r="E8350"/>
      <c r="F8350"/>
    </row>
    <row r="8351" spans="3:6" x14ac:dyDescent="0.25">
      <c r="C8351"/>
      <c r="D8351"/>
      <c r="E8351"/>
      <c r="F8351"/>
    </row>
    <row r="8352" spans="3:6" x14ac:dyDescent="0.25">
      <c r="C8352"/>
      <c r="D8352"/>
      <c r="E8352"/>
      <c r="F8352"/>
    </row>
    <row r="8353" spans="3:6" x14ac:dyDescent="0.25">
      <c r="C8353"/>
      <c r="D8353"/>
      <c r="E8353"/>
      <c r="F8353"/>
    </row>
    <row r="8354" spans="3:6" x14ac:dyDescent="0.25">
      <c r="C8354"/>
      <c r="D8354"/>
      <c r="E8354"/>
      <c r="F8354"/>
    </row>
    <row r="8355" spans="3:6" x14ac:dyDescent="0.25">
      <c r="C8355"/>
      <c r="D8355"/>
      <c r="E8355"/>
      <c r="F8355"/>
    </row>
    <row r="8356" spans="3:6" x14ac:dyDescent="0.25">
      <c r="C8356"/>
      <c r="D8356"/>
      <c r="E8356"/>
      <c r="F8356"/>
    </row>
    <row r="8357" spans="3:6" x14ac:dyDescent="0.25">
      <c r="C8357"/>
      <c r="D8357"/>
      <c r="E8357"/>
      <c r="F8357"/>
    </row>
    <row r="8358" spans="3:6" x14ac:dyDescent="0.25">
      <c r="C8358"/>
      <c r="D8358"/>
      <c r="E8358"/>
      <c r="F8358"/>
    </row>
    <row r="8359" spans="3:6" x14ac:dyDescent="0.25">
      <c r="C8359"/>
      <c r="D8359"/>
      <c r="E8359"/>
      <c r="F8359"/>
    </row>
    <row r="8360" spans="3:6" x14ac:dyDescent="0.25">
      <c r="C8360"/>
      <c r="D8360"/>
      <c r="E8360"/>
      <c r="F8360"/>
    </row>
    <row r="8361" spans="3:6" x14ac:dyDescent="0.25">
      <c r="C8361"/>
      <c r="D8361"/>
      <c r="E8361"/>
      <c r="F8361"/>
    </row>
    <row r="8362" spans="3:6" x14ac:dyDescent="0.25">
      <c r="C8362"/>
      <c r="D8362"/>
      <c r="E8362"/>
      <c r="F8362"/>
    </row>
    <row r="8363" spans="3:6" x14ac:dyDescent="0.25">
      <c r="C8363"/>
      <c r="D8363"/>
      <c r="E8363"/>
      <c r="F8363"/>
    </row>
    <row r="8364" spans="3:6" x14ac:dyDescent="0.25">
      <c r="C8364"/>
      <c r="D8364"/>
      <c r="E8364"/>
      <c r="F8364"/>
    </row>
    <row r="8365" spans="3:6" x14ac:dyDescent="0.25">
      <c r="C8365"/>
      <c r="D8365"/>
      <c r="E8365"/>
      <c r="F8365"/>
    </row>
    <row r="8366" spans="3:6" x14ac:dyDescent="0.25">
      <c r="C8366"/>
      <c r="D8366"/>
      <c r="E8366"/>
      <c r="F8366"/>
    </row>
    <row r="8367" spans="3:6" x14ac:dyDescent="0.25">
      <c r="C8367"/>
      <c r="D8367"/>
      <c r="E8367"/>
      <c r="F8367"/>
    </row>
    <row r="8368" spans="3:6" x14ac:dyDescent="0.25">
      <c r="C8368"/>
      <c r="D8368"/>
      <c r="E8368"/>
      <c r="F8368"/>
    </row>
    <row r="8369" spans="3:6" x14ac:dyDescent="0.25">
      <c r="C8369"/>
      <c r="D8369"/>
      <c r="E8369"/>
      <c r="F8369"/>
    </row>
    <row r="8370" spans="3:6" x14ac:dyDescent="0.25">
      <c r="C8370"/>
      <c r="D8370"/>
      <c r="E8370"/>
      <c r="F8370"/>
    </row>
    <row r="8371" spans="3:6" x14ac:dyDescent="0.25">
      <c r="C8371"/>
      <c r="D8371"/>
      <c r="E8371"/>
      <c r="F8371"/>
    </row>
    <row r="8372" spans="3:6" x14ac:dyDescent="0.25">
      <c r="C8372"/>
      <c r="D8372"/>
      <c r="E8372"/>
      <c r="F8372"/>
    </row>
    <row r="8373" spans="3:6" x14ac:dyDescent="0.25">
      <c r="C8373"/>
      <c r="D8373"/>
      <c r="E8373"/>
      <c r="F8373"/>
    </row>
    <row r="8374" spans="3:6" x14ac:dyDescent="0.25">
      <c r="C8374"/>
      <c r="D8374"/>
      <c r="E8374"/>
      <c r="F8374"/>
    </row>
    <row r="8375" spans="3:6" x14ac:dyDescent="0.25">
      <c r="C8375"/>
      <c r="D8375"/>
      <c r="E8375"/>
      <c r="F8375"/>
    </row>
    <row r="8376" spans="3:6" x14ac:dyDescent="0.25">
      <c r="C8376"/>
      <c r="D8376"/>
      <c r="E8376"/>
      <c r="F8376"/>
    </row>
    <row r="8377" spans="3:6" x14ac:dyDescent="0.25">
      <c r="C8377"/>
      <c r="D8377"/>
      <c r="E8377"/>
      <c r="F8377"/>
    </row>
    <row r="8378" spans="3:6" x14ac:dyDescent="0.25">
      <c r="C8378"/>
      <c r="D8378"/>
      <c r="E8378"/>
      <c r="F8378"/>
    </row>
    <row r="8379" spans="3:6" x14ac:dyDescent="0.25">
      <c r="C8379"/>
      <c r="D8379"/>
      <c r="E8379"/>
      <c r="F8379"/>
    </row>
    <row r="8380" spans="3:6" x14ac:dyDescent="0.25">
      <c r="C8380"/>
      <c r="D8380"/>
      <c r="E8380"/>
      <c r="F8380"/>
    </row>
    <row r="8381" spans="3:6" x14ac:dyDescent="0.25">
      <c r="C8381"/>
      <c r="D8381"/>
      <c r="E8381"/>
      <c r="F8381"/>
    </row>
    <row r="8382" spans="3:6" x14ac:dyDescent="0.25">
      <c r="C8382"/>
      <c r="D8382"/>
      <c r="E8382"/>
      <c r="F8382"/>
    </row>
    <row r="8383" spans="3:6" x14ac:dyDescent="0.25">
      <c r="C8383"/>
      <c r="D8383"/>
      <c r="E8383"/>
      <c r="F8383"/>
    </row>
    <row r="8384" spans="3:6" x14ac:dyDescent="0.25">
      <c r="C8384"/>
      <c r="D8384"/>
      <c r="E8384"/>
      <c r="F8384"/>
    </row>
    <row r="8385" spans="3:6" x14ac:dyDescent="0.25">
      <c r="C8385"/>
      <c r="D8385"/>
      <c r="E8385"/>
      <c r="F8385"/>
    </row>
    <row r="8386" spans="3:6" x14ac:dyDescent="0.25">
      <c r="C8386"/>
      <c r="D8386"/>
      <c r="E8386"/>
      <c r="F8386"/>
    </row>
    <row r="8387" spans="3:6" x14ac:dyDescent="0.25">
      <c r="C8387"/>
      <c r="D8387"/>
      <c r="E8387"/>
      <c r="F8387"/>
    </row>
    <row r="8388" spans="3:6" x14ac:dyDescent="0.25">
      <c r="C8388"/>
      <c r="D8388"/>
      <c r="E8388"/>
      <c r="F8388"/>
    </row>
    <row r="8389" spans="3:6" x14ac:dyDescent="0.25">
      <c r="C8389"/>
      <c r="D8389"/>
      <c r="E8389"/>
      <c r="F8389"/>
    </row>
    <row r="8390" spans="3:6" x14ac:dyDescent="0.25">
      <c r="C8390"/>
      <c r="D8390"/>
      <c r="E8390"/>
      <c r="F8390"/>
    </row>
    <row r="8391" spans="3:6" x14ac:dyDescent="0.25">
      <c r="C8391"/>
      <c r="D8391"/>
      <c r="E8391"/>
      <c r="F8391"/>
    </row>
    <row r="8392" spans="3:6" x14ac:dyDescent="0.25">
      <c r="C8392"/>
      <c r="D8392"/>
      <c r="E8392"/>
      <c r="F8392"/>
    </row>
    <row r="8393" spans="3:6" x14ac:dyDescent="0.25">
      <c r="C8393"/>
      <c r="D8393"/>
      <c r="E8393"/>
      <c r="F8393"/>
    </row>
    <row r="8394" spans="3:6" x14ac:dyDescent="0.25">
      <c r="C8394"/>
      <c r="D8394"/>
      <c r="E8394"/>
      <c r="F8394"/>
    </row>
    <row r="8395" spans="3:6" x14ac:dyDescent="0.25">
      <c r="C8395"/>
      <c r="D8395"/>
      <c r="E8395"/>
      <c r="F8395"/>
    </row>
    <row r="8396" spans="3:6" x14ac:dyDescent="0.25">
      <c r="C8396"/>
      <c r="D8396"/>
      <c r="E8396"/>
      <c r="F8396"/>
    </row>
    <row r="8397" spans="3:6" x14ac:dyDescent="0.25">
      <c r="C8397"/>
      <c r="D8397"/>
      <c r="E8397"/>
      <c r="F8397"/>
    </row>
    <row r="8398" spans="3:6" x14ac:dyDescent="0.25">
      <c r="C8398"/>
      <c r="D8398"/>
      <c r="E8398"/>
      <c r="F8398"/>
    </row>
    <row r="8399" spans="3:6" x14ac:dyDescent="0.25">
      <c r="C8399"/>
      <c r="D8399"/>
      <c r="E8399"/>
      <c r="F8399"/>
    </row>
    <row r="8400" spans="3:6" x14ac:dyDescent="0.25">
      <c r="C8400"/>
      <c r="D8400"/>
      <c r="E8400"/>
      <c r="F8400"/>
    </row>
    <row r="8401" spans="3:6" x14ac:dyDescent="0.25">
      <c r="C8401"/>
      <c r="D8401"/>
      <c r="E8401"/>
      <c r="F8401"/>
    </row>
    <row r="8402" spans="3:6" x14ac:dyDescent="0.25">
      <c r="C8402"/>
      <c r="D8402"/>
      <c r="E8402"/>
      <c r="F8402"/>
    </row>
    <row r="8403" spans="3:6" x14ac:dyDescent="0.25">
      <c r="C8403"/>
      <c r="D8403"/>
      <c r="E8403"/>
      <c r="F8403"/>
    </row>
    <row r="8404" spans="3:6" x14ac:dyDescent="0.25">
      <c r="C8404"/>
      <c r="D8404"/>
      <c r="E8404"/>
      <c r="F8404"/>
    </row>
    <row r="8405" spans="3:6" x14ac:dyDescent="0.25">
      <c r="C8405"/>
      <c r="D8405"/>
      <c r="E8405"/>
      <c r="F8405"/>
    </row>
    <row r="8406" spans="3:6" x14ac:dyDescent="0.25">
      <c r="C8406"/>
      <c r="D8406"/>
      <c r="E8406"/>
      <c r="F8406"/>
    </row>
    <row r="8407" spans="3:6" x14ac:dyDescent="0.25">
      <c r="C8407"/>
      <c r="D8407"/>
      <c r="E8407"/>
      <c r="F8407"/>
    </row>
    <row r="8408" spans="3:6" x14ac:dyDescent="0.25">
      <c r="C8408"/>
      <c r="D8408"/>
      <c r="E8408"/>
      <c r="F8408"/>
    </row>
    <row r="8409" spans="3:6" x14ac:dyDescent="0.25">
      <c r="C8409"/>
      <c r="D8409"/>
      <c r="E8409"/>
      <c r="F8409"/>
    </row>
    <row r="8410" spans="3:6" x14ac:dyDescent="0.25">
      <c r="C8410"/>
      <c r="D8410"/>
      <c r="E8410"/>
      <c r="F8410"/>
    </row>
    <row r="8411" spans="3:6" x14ac:dyDescent="0.25">
      <c r="C8411"/>
      <c r="D8411"/>
      <c r="E8411"/>
      <c r="F8411"/>
    </row>
    <row r="8412" spans="3:6" x14ac:dyDescent="0.25">
      <c r="C8412"/>
      <c r="D8412"/>
      <c r="E8412"/>
      <c r="F8412"/>
    </row>
    <row r="8413" spans="3:6" x14ac:dyDescent="0.25">
      <c r="C8413"/>
      <c r="D8413"/>
      <c r="E8413"/>
      <c r="F8413"/>
    </row>
    <row r="8414" spans="3:6" x14ac:dyDescent="0.25">
      <c r="C8414"/>
      <c r="D8414"/>
      <c r="E8414"/>
      <c r="F8414"/>
    </row>
    <row r="8415" spans="3:6" x14ac:dyDescent="0.25">
      <c r="C8415"/>
      <c r="D8415"/>
      <c r="E8415"/>
      <c r="F8415"/>
    </row>
    <row r="8416" spans="3:6" x14ac:dyDescent="0.25">
      <c r="C8416"/>
      <c r="D8416"/>
      <c r="E8416"/>
      <c r="F8416"/>
    </row>
    <row r="8417" spans="3:6" x14ac:dyDescent="0.25">
      <c r="C8417"/>
      <c r="D8417"/>
      <c r="E8417"/>
      <c r="F8417"/>
    </row>
    <row r="8418" spans="3:6" x14ac:dyDescent="0.25">
      <c r="C8418"/>
      <c r="D8418"/>
      <c r="E8418"/>
      <c r="F8418"/>
    </row>
    <row r="8419" spans="3:6" x14ac:dyDescent="0.25">
      <c r="C8419"/>
      <c r="D8419"/>
      <c r="E8419"/>
      <c r="F8419"/>
    </row>
    <row r="8420" spans="3:6" x14ac:dyDescent="0.25">
      <c r="C8420"/>
      <c r="D8420"/>
      <c r="E8420"/>
      <c r="F8420"/>
    </row>
    <row r="8421" spans="3:6" x14ac:dyDescent="0.25">
      <c r="C8421"/>
      <c r="D8421"/>
      <c r="E8421"/>
      <c r="F8421"/>
    </row>
    <row r="8422" spans="3:6" x14ac:dyDescent="0.25">
      <c r="C8422"/>
      <c r="D8422"/>
      <c r="E8422"/>
      <c r="F8422"/>
    </row>
    <row r="8423" spans="3:6" x14ac:dyDescent="0.25">
      <c r="C8423"/>
      <c r="D8423"/>
      <c r="E8423"/>
      <c r="F8423"/>
    </row>
    <row r="8424" spans="3:6" x14ac:dyDescent="0.25">
      <c r="C8424"/>
      <c r="D8424"/>
      <c r="E8424"/>
      <c r="F8424"/>
    </row>
    <row r="8425" spans="3:6" x14ac:dyDescent="0.25">
      <c r="C8425"/>
      <c r="D8425"/>
      <c r="E8425"/>
      <c r="F8425"/>
    </row>
    <row r="8426" spans="3:6" x14ac:dyDescent="0.25">
      <c r="C8426"/>
      <c r="D8426"/>
      <c r="E8426"/>
      <c r="F8426"/>
    </row>
    <row r="8427" spans="3:6" x14ac:dyDescent="0.25">
      <c r="C8427"/>
      <c r="D8427"/>
      <c r="E8427"/>
      <c r="F8427"/>
    </row>
    <row r="8428" spans="3:6" x14ac:dyDescent="0.25">
      <c r="C8428"/>
      <c r="D8428"/>
      <c r="E8428"/>
      <c r="F8428"/>
    </row>
    <row r="8429" spans="3:6" x14ac:dyDescent="0.25">
      <c r="C8429"/>
      <c r="D8429"/>
      <c r="E8429"/>
      <c r="F8429"/>
    </row>
    <row r="8430" spans="3:6" x14ac:dyDescent="0.25">
      <c r="C8430"/>
      <c r="D8430"/>
      <c r="E8430"/>
      <c r="F8430"/>
    </row>
    <row r="8431" spans="3:6" x14ac:dyDescent="0.25">
      <c r="C8431"/>
      <c r="D8431"/>
      <c r="E8431"/>
      <c r="F8431"/>
    </row>
    <row r="8432" spans="3:6" x14ac:dyDescent="0.25">
      <c r="C8432"/>
      <c r="D8432"/>
      <c r="E8432"/>
      <c r="F8432"/>
    </row>
    <row r="8433" spans="3:6" x14ac:dyDescent="0.25">
      <c r="C8433"/>
      <c r="D8433"/>
      <c r="E8433"/>
      <c r="F8433"/>
    </row>
    <row r="8434" spans="3:6" x14ac:dyDescent="0.25">
      <c r="C8434"/>
      <c r="D8434"/>
      <c r="E8434"/>
      <c r="F8434"/>
    </row>
    <row r="8435" spans="3:6" x14ac:dyDescent="0.25">
      <c r="C8435"/>
      <c r="D8435"/>
      <c r="E8435"/>
      <c r="F8435"/>
    </row>
    <row r="8436" spans="3:6" x14ac:dyDescent="0.25">
      <c r="C8436"/>
      <c r="D8436"/>
      <c r="E8436"/>
      <c r="F8436"/>
    </row>
    <row r="8437" spans="3:6" x14ac:dyDescent="0.25">
      <c r="C8437"/>
      <c r="D8437"/>
      <c r="E8437"/>
      <c r="F8437"/>
    </row>
    <row r="8438" spans="3:6" x14ac:dyDescent="0.25">
      <c r="C8438"/>
      <c r="D8438"/>
      <c r="E8438"/>
      <c r="F8438"/>
    </row>
    <row r="8439" spans="3:6" x14ac:dyDescent="0.25">
      <c r="C8439"/>
      <c r="D8439"/>
      <c r="E8439"/>
      <c r="F8439"/>
    </row>
    <row r="8440" spans="3:6" x14ac:dyDescent="0.25">
      <c r="C8440"/>
      <c r="D8440"/>
      <c r="E8440"/>
      <c r="F8440"/>
    </row>
    <row r="8441" spans="3:6" x14ac:dyDescent="0.25">
      <c r="C8441"/>
      <c r="D8441"/>
      <c r="E8441"/>
      <c r="F8441"/>
    </row>
    <row r="8442" spans="3:6" x14ac:dyDescent="0.25">
      <c r="C8442"/>
      <c r="D8442"/>
      <c r="E8442"/>
      <c r="F8442"/>
    </row>
    <row r="8443" spans="3:6" x14ac:dyDescent="0.25">
      <c r="C8443"/>
      <c r="D8443"/>
      <c r="E8443"/>
      <c r="F8443"/>
    </row>
    <row r="8444" spans="3:6" x14ac:dyDescent="0.25">
      <c r="C8444"/>
      <c r="D8444"/>
      <c r="E8444"/>
      <c r="F8444"/>
    </row>
    <row r="8445" spans="3:6" x14ac:dyDescent="0.25">
      <c r="C8445"/>
      <c r="D8445"/>
      <c r="E8445"/>
      <c r="F8445"/>
    </row>
    <row r="8446" spans="3:6" x14ac:dyDescent="0.25">
      <c r="C8446"/>
      <c r="D8446"/>
      <c r="E8446"/>
      <c r="F8446"/>
    </row>
    <row r="8447" spans="3:6" x14ac:dyDescent="0.25">
      <c r="C8447"/>
      <c r="D8447"/>
      <c r="E8447"/>
      <c r="F8447"/>
    </row>
    <row r="8448" spans="3:6" x14ac:dyDescent="0.25">
      <c r="C8448"/>
      <c r="D8448"/>
      <c r="E8448"/>
      <c r="F8448"/>
    </row>
    <row r="8449" spans="3:6" x14ac:dyDescent="0.25">
      <c r="C8449"/>
      <c r="D8449"/>
      <c r="E8449"/>
      <c r="F8449"/>
    </row>
    <row r="8450" spans="3:6" x14ac:dyDescent="0.25">
      <c r="C8450"/>
      <c r="D8450"/>
      <c r="E8450"/>
      <c r="F8450"/>
    </row>
    <row r="8451" spans="3:6" x14ac:dyDescent="0.25">
      <c r="C8451"/>
      <c r="D8451"/>
      <c r="E8451"/>
      <c r="F8451"/>
    </row>
    <row r="8452" spans="3:6" x14ac:dyDescent="0.25">
      <c r="C8452"/>
      <c r="D8452"/>
      <c r="E8452"/>
      <c r="F8452"/>
    </row>
    <row r="8453" spans="3:6" x14ac:dyDescent="0.25">
      <c r="C8453"/>
      <c r="D8453"/>
      <c r="E8453"/>
      <c r="F8453"/>
    </row>
    <row r="8454" spans="3:6" x14ac:dyDescent="0.25">
      <c r="C8454"/>
      <c r="D8454"/>
      <c r="E8454"/>
      <c r="F8454"/>
    </row>
    <row r="8455" spans="3:6" x14ac:dyDescent="0.25">
      <c r="C8455"/>
      <c r="D8455"/>
      <c r="E8455"/>
      <c r="F8455"/>
    </row>
    <row r="8456" spans="3:6" x14ac:dyDescent="0.25">
      <c r="C8456"/>
      <c r="D8456"/>
      <c r="E8456"/>
      <c r="F8456"/>
    </row>
    <row r="8457" spans="3:6" x14ac:dyDescent="0.25">
      <c r="C8457"/>
      <c r="D8457"/>
      <c r="E8457"/>
      <c r="F8457"/>
    </row>
    <row r="8458" spans="3:6" x14ac:dyDescent="0.25">
      <c r="C8458"/>
      <c r="D8458"/>
      <c r="E8458"/>
      <c r="F8458"/>
    </row>
    <row r="8459" spans="3:6" x14ac:dyDescent="0.25">
      <c r="C8459"/>
      <c r="D8459"/>
      <c r="E8459"/>
      <c r="F8459"/>
    </row>
    <row r="8460" spans="3:6" x14ac:dyDescent="0.25">
      <c r="C8460"/>
      <c r="D8460"/>
      <c r="E8460"/>
      <c r="F8460"/>
    </row>
    <row r="8461" spans="3:6" x14ac:dyDescent="0.25">
      <c r="C8461"/>
      <c r="D8461"/>
      <c r="E8461"/>
      <c r="F8461"/>
    </row>
    <row r="8462" spans="3:6" x14ac:dyDescent="0.25">
      <c r="C8462"/>
      <c r="D8462"/>
      <c r="E8462"/>
      <c r="F8462"/>
    </row>
    <row r="8463" spans="3:6" x14ac:dyDescent="0.25">
      <c r="C8463"/>
      <c r="D8463"/>
      <c r="E8463"/>
      <c r="F8463"/>
    </row>
    <row r="8464" spans="3:6" x14ac:dyDescent="0.25">
      <c r="C8464"/>
      <c r="D8464"/>
      <c r="E8464"/>
      <c r="F8464"/>
    </row>
    <row r="8465" spans="3:6" x14ac:dyDescent="0.25">
      <c r="C8465"/>
      <c r="D8465"/>
      <c r="E8465"/>
      <c r="F8465"/>
    </row>
    <row r="8466" spans="3:6" x14ac:dyDescent="0.25">
      <c r="C8466"/>
      <c r="D8466"/>
      <c r="E8466"/>
      <c r="F8466"/>
    </row>
    <row r="8467" spans="3:6" x14ac:dyDescent="0.25">
      <c r="C8467"/>
      <c r="D8467"/>
      <c r="E8467"/>
      <c r="F8467"/>
    </row>
    <row r="8468" spans="3:6" x14ac:dyDescent="0.25">
      <c r="C8468"/>
      <c r="D8468"/>
      <c r="E8468"/>
      <c r="F8468"/>
    </row>
    <row r="8469" spans="3:6" x14ac:dyDescent="0.25">
      <c r="C8469"/>
      <c r="D8469"/>
      <c r="E8469"/>
      <c r="F8469"/>
    </row>
    <row r="8470" spans="3:6" x14ac:dyDescent="0.25">
      <c r="C8470"/>
      <c r="D8470"/>
      <c r="E8470"/>
      <c r="F8470"/>
    </row>
    <row r="8471" spans="3:6" x14ac:dyDescent="0.25">
      <c r="C8471"/>
      <c r="D8471"/>
      <c r="E8471"/>
      <c r="F8471"/>
    </row>
    <row r="8472" spans="3:6" x14ac:dyDescent="0.25">
      <c r="C8472"/>
      <c r="D8472"/>
      <c r="E8472"/>
      <c r="F8472"/>
    </row>
    <row r="8473" spans="3:6" x14ac:dyDescent="0.25">
      <c r="C8473"/>
      <c r="D8473"/>
      <c r="E8473"/>
      <c r="F8473"/>
    </row>
    <row r="8474" spans="3:6" x14ac:dyDescent="0.25">
      <c r="C8474"/>
      <c r="D8474"/>
      <c r="E8474"/>
      <c r="F8474"/>
    </row>
    <row r="8475" spans="3:6" x14ac:dyDescent="0.25">
      <c r="C8475"/>
      <c r="D8475"/>
      <c r="E8475"/>
      <c r="F8475"/>
    </row>
    <row r="8476" spans="3:6" x14ac:dyDescent="0.25">
      <c r="C8476"/>
      <c r="D8476"/>
      <c r="E8476"/>
      <c r="F8476"/>
    </row>
    <row r="8477" spans="3:6" x14ac:dyDescent="0.25">
      <c r="C8477"/>
      <c r="D8477"/>
      <c r="E8477"/>
      <c r="F8477"/>
    </row>
    <row r="8478" spans="3:6" x14ac:dyDescent="0.25">
      <c r="C8478"/>
      <c r="D8478"/>
      <c r="E8478"/>
      <c r="F8478"/>
    </row>
    <row r="8479" spans="3:6" x14ac:dyDescent="0.25">
      <c r="C8479"/>
      <c r="D8479"/>
      <c r="E8479"/>
      <c r="F8479"/>
    </row>
    <row r="8480" spans="3:6" x14ac:dyDescent="0.25">
      <c r="C8480"/>
      <c r="D8480"/>
      <c r="E8480"/>
      <c r="F8480"/>
    </row>
    <row r="8481" spans="3:6" x14ac:dyDescent="0.25">
      <c r="C8481"/>
      <c r="D8481"/>
      <c r="E8481"/>
      <c r="F8481"/>
    </row>
    <row r="8482" spans="3:6" x14ac:dyDescent="0.25">
      <c r="C8482"/>
      <c r="D8482"/>
      <c r="E8482"/>
      <c r="F8482"/>
    </row>
    <row r="8483" spans="3:6" x14ac:dyDescent="0.25">
      <c r="C8483"/>
      <c r="D8483"/>
      <c r="E8483"/>
      <c r="F8483"/>
    </row>
    <row r="8484" spans="3:6" x14ac:dyDescent="0.25">
      <c r="C8484"/>
      <c r="D8484"/>
      <c r="E8484"/>
      <c r="F8484"/>
    </row>
    <row r="8485" spans="3:6" x14ac:dyDescent="0.25">
      <c r="C8485"/>
      <c r="D8485"/>
      <c r="E8485"/>
      <c r="F8485"/>
    </row>
    <row r="8486" spans="3:6" x14ac:dyDescent="0.25">
      <c r="C8486"/>
      <c r="D8486"/>
      <c r="E8486"/>
      <c r="F8486"/>
    </row>
    <row r="8487" spans="3:6" x14ac:dyDescent="0.25">
      <c r="C8487"/>
      <c r="D8487"/>
      <c r="E8487"/>
      <c r="F8487"/>
    </row>
    <row r="8488" spans="3:6" x14ac:dyDescent="0.25">
      <c r="C8488"/>
      <c r="D8488"/>
      <c r="E8488"/>
      <c r="F8488"/>
    </row>
    <row r="8489" spans="3:6" x14ac:dyDescent="0.25">
      <c r="C8489"/>
      <c r="D8489"/>
      <c r="E8489"/>
      <c r="F8489"/>
    </row>
    <row r="8490" spans="3:6" x14ac:dyDescent="0.25">
      <c r="C8490"/>
      <c r="D8490"/>
      <c r="E8490"/>
      <c r="F8490"/>
    </row>
    <row r="8491" spans="3:6" x14ac:dyDescent="0.25">
      <c r="C8491"/>
      <c r="D8491"/>
      <c r="E8491"/>
      <c r="F8491"/>
    </row>
    <row r="8492" spans="3:6" x14ac:dyDescent="0.25">
      <c r="C8492"/>
      <c r="D8492"/>
      <c r="E8492"/>
      <c r="F8492"/>
    </row>
    <row r="8493" spans="3:6" x14ac:dyDescent="0.25">
      <c r="C8493"/>
      <c r="D8493"/>
      <c r="E8493"/>
      <c r="F8493"/>
    </row>
    <row r="8494" spans="3:6" x14ac:dyDescent="0.25">
      <c r="C8494"/>
      <c r="D8494"/>
      <c r="E8494"/>
      <c r="F8494"/>
    </row>
    <row r="8495" spans="3:6" x14ac:dyDescent="0.25">
      <c r="C8495"/>
      <c r="D8495"/>
      <c r="E8495"/>
      <c r="F8495"/>
    </row>
    <row r="8496" spans="3:6" x14ac:dyDescent="0.25">
      <c r="C8496"/>
      <c r="D8496"/>
      <c r="E8496"/>
      <c r="F8496"/>
    </row>
    <row r="8497" spans="3:6" x14ac:dyDescent="0.25">
      <c r="C8497"/>
      <c r="D8497"/>
      <c r="E8497"/>
      <c r="F8497"/>
    </row>
    <row r="8498" spans="3:6" x14ac:dyDescent="0.25">
      <c r="C8498"/>
      <c r="D8498"/>
      <c r="E8498"/>
      <c r="F8498"/>
    </row>
    <row r="8499" spans="3:6" x14ac:dyDescent="0.25">
      <c r="C8499"/>
      <c r="D8499"/>
      <c r="E8499"/>
      <c r="F8499"/>
    </row>
    <row r="8500" spans="3:6" x14ac:dyDescent="0.25">
      <c r="C8500"/>
      <c r="D8500"/>
      <c r="E8500"/>
      <c r="F8500"/>
    </row>
    <row r="8501" spans="3:6" x14ac:dyDescent="0.25">
      <c r="C8501"/>
      <c r="D8501"/>
      <c r="E8501"/>
      <c r="F8501"/>
    </row>
    <row r="8502" spans="3:6" x14ac:dyDescent="0.25">
      <c r="C8502"/>
      <c r="D8502"/>
      <c r="E8502"/>
      <c r="F8502"/>
    </row>
    <row r="8503" spans="3:6" x14ac:dyDescent="0.25">
      <c r="C8503"/>
      <c r="D8503"/>
      <c r="E8503"/>
      <c r="F8503"/>
    </row>
    <row r="8504" spans="3:6" x14ac:dyDescent="0.25">
      <c r="C8504"/>
      <c r="D8504"/>
      <c r="E8504"/>
      <c r="F8504"/>
    </row>
    <row r="8505" spans="3:6" x14ac:dyDescent="0.25">
      <c r="C8505"/>
      <c r="D8505"/>
      <c r="E8505"/>
      <c r="F8505"/>
    </row>
    <row r="8506" spans="3:6" x14ac:dyDescent="0.25">
      <c r="C8506"/>
      <c r="D8506"/>
      <c r="E8506"/>
      <c r="F8506"/>
    </row>
    <row r="8507" spans="3:6" x14ac:dyDescent="0.25">
      <c r="C8507"/>
      <c r="D8507"/>
      <c r="E8507"/>
      <c r="F8507"/>
    </row>
    <row r="8508" spans="3:6" x14ac:dyDescent="0.25">
      <c r="C8508"/>
      <c r="D8508"/>
      <c r="E8508"/>
      <c r="F8508"/>
    </row>
    <row r="8509" spans="3:6" x14ac:dyDescent="0.25">
      <c r="C8509"/>
      <c r="D8509"/>
      <c r="E8509"/>
      <c r="F8509"/>
    </row>
    <row r="8510" spans="3:6" x14ac:dyDescent="0.25">
      <c r="C8510"/>
      <c r="D8510"/>
      <c r="E8510"/>
      <c r="F8510"/>
    </row>
    <row r="8511" spans="3:6" x14ac:dyDescent="0.25">
      <c r="C8511"/>
      <c r="D8511"/>
      <c r="E8511"/>
      <c r="F8511"/>
    </row>
    <row r="8512" spans="3:6" x14ac:dyDescent="0.25">
      <c r="C8512"/>
      <c r="D8512"/>
      <c r="E8512"/>
      <c r="F8512"/>
    </row>
    <row r="8513" spans="3:6" x14ac:dyDescent="0.25">
      <c r="C8513"/>
      <c r="D8513"/>
      <c r="E8513"/>
      <c r="F8513"/>
    </row>
    <row r="8514" spans="3:6" x14ac:dyDescent="0.25">
      <c r="C8514"/>
      <c r="D8514"/>
      <c r="E8514"/>
      <c r="F8514"/>
    </row>
    <row r="8515" spans="3:6" x14ac:dyDescent="0.25">
      <c r="C8515"/>
      <c r="D8515"/>
      <c r="E8515"/>
      <c r="F8515"/>
    </row>
    <row r="8516" spans="3:6" x14ac:dyDescent="0.25">
      <c r="C8516"/>
      <c r="D8516"/>
      <c r="E8516"/>
      <c r="F8516"/>
    </row>
    <row r="8517" spans="3:6" x14ac:dyDescent="0.25">
      <c r="C8517"/>
      <c r="D8517"/>
      <c r="E8517"/>
      <c r="F8517"/>
    </row>
    <row r="8518" spans="3:6" x14ac:dyDescent="0.25">
      <c r="C8518"/>
      <c r="D8518"/>
      <c r="E8518"/>
      <c r="F8518"/>
    </row>
    <row r="8519" spans="3:6" x14ac:dyDescent="0.25">
      <c r="C8519"/>
      <c r="D8519"/>
      <c r="E8519"/>
      <c r="F8519"/>
    </row>
    <row r="8520" spans="3:6" x14ac:dyDescent="0.25">
      <c r="C8520"/>
      <c r="D8520"/>
      <c r="E8520"/>
      <c r="F8520"/>
    </row>
    <row r="8521" spans="3:6" x14ac:dyDescent="0.25">
      <c r="C8521"/>
      <c r="D8521"/>
      <c r="E8521"/>
      <c r="F8521"/>
    </row>
    <row r="8522" spans="3:6" x14ac:dyDescent="0.25">
      <c r="C8522"/>
      <c r="D8522"/>
      <c r="E8522"/>
      <c r="F8522"/>
    </row>
    <row r="8523" spans="3:6" x14ac:dyDescent="0.25">
      <c r="C8523"/>
      <c r="D8523"/>
      <c r="E8523"/>
      <c r="F8523"/>
    </row>
    <row r="8524" spans="3:6" x14ac:dyDescent="0.25">
      <c r="C8524"/>
      <c r="D8524"/>
      <c r="E8524"/>
      <c r="F8524"/>
    </row>
    <row r="8525" spans="3:6" x14ac:dyDescent="0.25">
      <c r="C8525"/>
      <c r="D8525"/>
      <c r="E8525"/>
      <c r="F8525"/>
    </row>
    <row r="8526" spans="3:6" x14ac:dyDescent="0.25">
      <c r="C8526"/>
      <c r="D8526"/>
      <c r="E8526"/>
      <c r="F8526"/>
    </row>
    <row r="8527" spans="3:6" x14ac:dyDescent="0.25">
      <c r="C8527"/>
      <c r="D8527"/>
      <c r="E8527"/>
      <c r="F8527"/>
    </row>
    <row r="8528" spans="3:6" x14ac:dyDescent="0.25">
      <c r="C8528"/>
      <c r="D8528"/>
      <c r="E8528"/>
      <c r="F8528"/>
    </row>
    <row r="8529" spans="3:6" x14ac:dyDescent="0.25">
      <c r="C8529"/>
      <c r="D8529"/>
      <c r="E8529"/>
      <c r="F8529"/>
    </row>
    <row r="8530" spans="3:6" x14ac:dyDescent="0.25">
      <c r="C8530"/>
      <c r="D8530"/>
      <c r="E8530"/>
      <c r="F8530"/>
    </row>
    <row r="8531" spans="3:6" x14ac:dyDescent="0.25">
      <c r="C8531"/>
      <c r="D8531"/>
      <c r="E8531"/>
      <c r="F8531"/>
    </row>
    <row r="8532" spans="3:6" x14ac:dyDescent="0.25">
      <c r="C8532"/>
      <c r="D8532"/>
      <c r="E8532"/>
      <c r="F8532"/>
    </row>
    <row r="8533" spans="3:6" x14ac:dyDescent="0.25">
      <c r="C8533"/>
      <c r="D8533"/>
      <c r="E8533"/>
      <c r="F8533"/>
    </row>
    <row r="8534" spans="3:6" x14ac:dyDescent="0.25">
      <c r="C8534"/>
      <c r="D8534"/>
      <c r="E8534"/>
      <c r="F8534"/>
    </row>
    <row r="8535" spans="3:6" x14ac:dyDescent="0.25">
      <c r="C8535"/>
      <c r="D8535"/>
      <c r="E8535"/>
      <c r="F8535"/>
    </row>
    <row r="8536" spans="3:6" x14ac:dyDescent="0.25">
      <c r="C8536"/>
      <c r="D8536"/>
      <c r="E8536"/>
      <c r="F8536"/>
    </row>
    <row r="8537" spans="3:6" x14ac:dyDescent="0.25">
      <c r="C8537"/>
      <c r="D8537"/>
      <c r="E8537"/>
      <c r="F8537"/>
    </row>
    <row r="8538" spans="3:6" x14ac:dyDescent="0.25">
      <c r="C8538"/>
      <c r="D8538"/>
      <c r="E8538"/>
      <c r="F8538"/>
    </row>
    <row r="8539" spans="3:6" x14ac:dyDescent="0.25">
      <c r="C8539"/>
      <c r="D8539"/>
      <c r="E8539"/>
      <c r="F8539"/>
    </row>
    <row r="8540" spans="3:6" x14ac:dyDescent="0.25">
      <c r="C8540"/>
      <c r="D8540"/>
      <c r="E8540"/>
      <c r="F8540"/>
    </row>
    <row r="8541" spans="3:6" x14ac:dyDescent="0.25">
      <c r="C8541"/>
      <c r="D8541"/>
      <c r="E8541"/>
      <c r="F8541"/>
    </row>
    <row r="8542" spans="3:6" x14ac:dyDescent="0.25">
      <c r="C8542"/>
      <c r="D8542"/>
      <c r="E8542"/>
      <c r="F8542"/>
    </row>
    <row r="8543" spans="3:6" x14ac:dyDescent="0.25">
      <c r="C8543"/>
      <c r="D8543"/>
      <c r="E8543"/>
      <c r="F8543"/>
    </row>
    <row r="8544" spans="3:6" x14ac:dyDescent="0.25">
      <c r="C8544"/>
      <c r="D8544"/>
      <c r="E8544"/>
      <c r="F8544"/>
    </row>
    <row r="8545" spans="3:6" x14ac:dyDescent="0.25">
      <c r="C8545"/>
      <c r="D8545"/>
      <c r="E8545"/>
      <c r="F8545"/>
    </row>
    <row r="8546" spans="3:6" x14ac:dyDescent="0.25">
      <c r="C8546"/>
      <c r="D8546"/>
      <c r="E8546"/>
      <c r="F8546"/>
    </row>
    <row r="8547" spans="3:6" x14ac:dyDescent="0.25">
      <c r="C8547"/>
      <c r="D8547"/>
      <c r="E8547"/>
      <c r="F8547"/>
    </row>
    <row r="8548" spans="3:6" x14ac:dyDescent="0.25">
      <c r="C8548"/>
      <c r="D8548"/>
      <c r="E8548"/>
      <c r="F8548"/>
    </row>
    <row r="8549" spans="3:6" x14ac:dyDescent="0.25">
      <c r="C8549"/>
      <c r="D8549"/>
      <c r="E8549"/>
      <c r="F8549"/>
    </row>
    <row r="8550" spans="3:6" x14ac:dyDescent="0.25">
      <c r="C8550"/>
      <c r="D8550"/>
      <c r="E8550"/>
      <c r="F8550"/>
    </row>
    <row r="8551" spans="3:6" x14ac:dyDescent="0.25">
      <c r="C8551"/>
      <c r="D8551"/>
      <c r="E8551"/>
      <c r="F8551"/>
    </row>
    <row r="8552" spans="3:6" x14ac:dyDescent="0.25">
      <c r="C8552"/>
      <c r="D8552"/>
      <c r="E8552"/>
      <c r="F8552"/>
    </row>
    <row r="8553" spans="3:6" x14ac:dyDescent="0.25">
      <c r="C8553"/>
      <c r="D8553"/>
      <c r="E8553"/>
      <c r="F8553"/>
    </row>
    <row r="8554" spans="3:6" x14ac:dyDescent="0.25">
      <c r="C8554"/>
      <c r="D8554"/>
      <c r="E8554"/>
      <c r="F8554"/>
    </row>
    <row r="8555" spans="3:6" x14ac:dyDescent="0.25">
      <c r="C8555"/>
      <c r="D8555"/>
      <c r="E8555"/>
      <c r="F8555"/>
    </row>
    <row r="8556" spans="3:6" x14ac:dyDescent="0.25">
      <c r="C8556"/>
      <c r="D8556"/>
      <c r="E8556"/>
      <c r="F8556"/>
    </row>
    <row r="8557" spans="3:6" x14ac:dyDescent="0.25">
      <c r="C8557"/>
      <c r="D8557"/>
      <c r="E8557"/>
      <c r="F8557"/>
    </row>
    <row r="8558" spans="3:6" x14ac:dyDescent="0.25">
      <c r="C8558"/>
      <c r="D8558"/>
      <c r="E8558"/>
      <c r="F8558"/>
    </row>
    <row r="8559" spans="3:6" x14ac:dyDescent="0.25">
      <c r="C8559"/>
      <c r="D8559"/>
      <c r="E8559"/>
      <c r="F8559"/>
    </row>
    <row r="8560" spans="3:6" x14ac:dyDescent="0.25">
      <c r="C8560"/>
      <c r="D8560"/>
      <c r="E8560"/>
      <c r="F8560"/>
    </row>
    <row r="8561" spans="3:6" x14ac:dyDescent="0.25">
      <c r="C8561"/>
      <c r="D8561"/>
      <c r="E8561"/>
      <c r="F8561"/>
    </row>
    <row r="8562" spans="3:6" x14ac:dyDescent="0.25">
      <c r="C8562"/>
      <c r="D8562"/>
      <c r="E8562"/>
      <c r="F8562"/>
    </row>
    <row r="8563" spans="3:6" x14ac:dyDescent="0.25">
      <c r="C8563"/>
      <c r="D8563"/>
      <c r="E8563"/>
      <c r="F8563"/>
    </row>
    <row r="8564" spans="3:6" x14ac:dyDescent="0.25">
      <c r="C8564"/>
      <c r="D8564"/>
      <c r="E8564"/>
      <c r="F8564"/>
    </row>
    <row r="8565" spans="3:6" x14ac:dyDescent="0.25">
      <c r="C8565"/>
      <c r="D8565"/>
      <c r="E8565"/>
      <c r="F8565"/>
    </row>
    <row r="8566" spans="3:6" x14ac:dyDescent="0.25">
      <c r="C8566"/>
      <c r="D8566"/>
      <c r="E8566"/>
      <c r="F8566"/>
    </row>
    <row r="8567" spans="3:6" x14ac:dyDescent="0.25">
      <c r="C8567"/>
      <c r="D8567"/>
      <c r="E8567"/>
      <c r="F8567"/>
    </row>
    <row r="8568" spans="3:6" x14ac:dyDescent="0.25">
      <c r="C8568"/>
      <c r="D8568"/>
      <c r="E8568"/>
      <c r="F8568"/>
    </row>
    <row r="8569" spans="3:6" x14ac:dyDescent="0.25">
      <c r="C8569"/>
      <c r="D8569"/>
      <c r="E8569"/>
      <c r="F8569"/>
    </row>
    <row r="8570" spans="3:6" x14ac:dyDescent="0.25">
      <c r="C8570"/>
      <c r="D8570"/>
      <c r="E8570"/>
      <c r="F8570"/>
    </row>
    <row r="8571" spans="3:6" x14ac:dyDescent="0.25">
      <c r="C8571"/>
      <c r="D8571"/>
      <c r="E8571"/>
      <c r="F8571"/>
    </row>
    <row r="8572" spans="3:6" x14ac:dyDescent="0.25">
      <c r="C8572"/>
      <c r="D8572"/>
      <c r="E8572"/>
      <c r="F8572"/>
    </row>
    <row r="8573" spans="3:6" x14ac:dyDescent="0.25">
      <c r="C8573"/>
      <c r="D8573"/>
      <c r="E8573"/>
      <c r="F8573"/>
    </row>
    <row r="8574" spans="3:6" x14ac:dyDescent="0.25">
      <c r="C8574"/>
      <c r="D8574"/>
      <c r="E8574"/>
      <c r="F8574"/>
    </row>
    <row r="8575" spans="3:6" x14ac:dyDescent="0.25">
      <c r="C8575"/>
      <c r="D8575"/>
      <c r="E8575"/>
      <c r="F8575"/>
    </row>
    <row r="8576" spans="3:6" x14ac:dyDescent="0.25">
      <c r="C8576"/>
      <c r="D8576"/>
      <c r="E8576"/>
      <c r="F8576"/>
    </row>
    <row r="8577" spans="3:6" x14ac:dyDescent="0.25">
      <c r="C8577"/>
      <c r="D8577"/>
      <c r="E8577"/>
      <c r="F8577"/>
    </row>
    <row r="8578" spans="3:6" x14ac:dyDescent="0.25">
      <c r="C8578"/>
      <c r="D8578"/>
      <c r="E8578"/>
      <c r="F8578"/>
    </row>
    <row r="8579" spans="3:6" x14ac:dyDescent="0.25">
      <c r="C8579"/>
      <c r="D8579"/>
      <c r="E8579"/>
      <c r="F8579"/>
    </row>
    <row r="8580" spans="3:6" x14ac:dyDescent="0.25">
      <c r="C8580"/>
      <c r="D8580"/>
      <c r="E8580"/>
      <c r="F8580"/>
    </row>
    <row r="8581" spans="3:6" x14ac:dyDescent="0.25">
      <c r="C8581"/>
      <c r="D8581"/>
      <c r="E8581"/>
      <c r="F8581"/>
    </row>
    <row r="8582" spans="3:6" x14ac:dyDescent="0.25">
      <c r="C8582"/>
      <c r="D8582"/>
      <c r="E8582"/>
      <c r="F8582"/>
    </row>
    <row r="8583" spans="3:6" x14ac:dyDescent="0.25">
      <c r="C8583"/>
      <c r="D8583"/>
      <c r="E8583"/>
      <c r="F8583"/>
    </row>
    <row r="8584" spans="3:6" x14ac:dyDescent="0.25">
      <c r="C8584"/>
      <c r="D8584"/>
      <c r="E8584"/>
      <c r="F8584"/>
    </row>
    <row r="8585" spans="3:6" x14ac:dyDescent="0.25">
      <c r="C8585"/>
      <c r="D8585"/>
      <c r="E8585"/>
      <c r="F8585"/>
    </row>
    <row r="8586" spans="3:6" x14ac:dyDescent="0.25">
      <c r="C8586"/>
      <c r="D8586"/>
      <c r="E8586"/>
      <c r="F8586"/>
    </row>
    <row r="8587" spans="3:6" x14ac:dyDescent="0.25">
      <c r="C8587"/>
      <c r="D8587"/>
      <c r="E8587"/>
      <c r="F8587"/>
    </row>
    <row r="8588" spans="3:6" x14ac:dyDescent="0.25">
      <c r="C8588"/>
      <c r="D8588"/>
      <c r="E8588"/>
      <c r="F8588"/>
    </row>
    <row r="8589" spans="3:6" x14ac:dyDescent="0.25">
      <c r="C8589"/>
      <c r="D8589"/>
      <c r="E8589"/>
      <c r="F8589"/>
    </row>
    <row r="8590" spans="3:6" x14ac:dyDescent="0.25">
      <c r="C8590"/>
      <c r="D8590"/>
      <c r="E8590"/>
      <c r="F8590"/>
    </row>
    <row r="8591" spans="3:6" x14ac:dyDescent="0.25">
      <c r="C8591"/>
      <c r="D8591"/>
      <c r="E8591"/>
      <c r="F8591"/>
    </row>
    <row r="8592" spans="3:6" x14ac:dyDescent="0.25">
      <c r="C8592"/>
      <c r="D8592"/>
      <c r="E8592"/>
      <c r="F8592"/>
    </row>
    <row r="8593" spans="3:6" x14ac:dyDescent="0.25">
      <c r="C8593"/>
      <c r="D8593"/>
      <c r="E8593"/>
      <c r="F8593"/>
    </row>
    <row r="8594" spans="3:6" x14ac:dyDescent="0.25">
      <c r="C8594"/>
      <c r="D8594"/>
      <c r="E8594"/>
      <c r="F8594"/>
    </row>
    <row r="8595" spans="3:6" x14ac:dyDescent="0.25">
      <c r="C8595"/>
      <c r="D8595"/>
      <c r="E8595"/>
      <c r="F8595"/>
    </row>
    <row r="8596" spans="3:6" x14ac:dyDescent="0.25">
      <c r="C8596"/>
      <c r="D8596"/>
      <c r="E8596"/>
      <c r="F8596"/>
    </row>
    <row r="8597" spans="3:6" x14ac:dyDescent="0.25">
      <c r="C8597"/>
      <c r="D8597"/>
      <c r="E8597"/>
      <c r="F8597"/>
    </row>
    <row r="8598" spans="3:6" x14ac:dyDescent="0.25">
      <c r="C8598"/>
      <c r="D8598"/>
      <c r="E8598"/>
      <c r="F8598"/>
    </row>
    <row r="8599" spans="3:6" x14ac:dyDescent="0.25">
      <c r="C8599"/>
      <c r="D8599"/>
      <c r="E8599"/>
      <c r="F8599"/>
    </row>
    <row r="8600" spans="3:6" x14ac:dyDescent="0.25">
      <c r="C8600"/>
      <c r="D8600"/>
      <c r="E8600"/>
      <c r="F8600"/>
    </row>
    <row r="8601" spans="3:6" x14ac:dyDescent="0.25">
      <c r="C8601"/>
      <c r="D8601"/>
      <c r="E8601"/>
      <c r="F8601"/>
    </row>
    <row r="8602" spans="3:6" x14ac:dyDescent="0.25">
      <c r="C8602"/>
      <c r="D8602"/>
      <c r="E8602"/>
      <c r="F8602"/>
    </row>
    <row r="8603" spans="3:6" x14ac:dyDescent="0.25">
      <c r="C8603"/>
      <c r="D8603"/>
      <c r="E8603"/>
      <c r="F8603"/>
    </row>
    <row r="8604" spans="3:6" x14ac:dyDescent="0.25">
      <c r="C8604"/>
      <c r="D8604"/>
      <c r="E8604"/>
      <c r="F8604"/>
    </row>
    <row r="8605" spans="3:6" x14ac:dyDescent="0.25">
      <c r="C8605"/>
      <c r="D8605"/>
      <c r="E8605"/>
      <c r="F8605"/>
    </row>
    <row r="8606" spans="3:6" x14ac:dyDescent="0.25">
      <c r="C8606"/>
      <c r="D8606"/>
      <c r="E8606"/>
      <c r="F8606"/>
    </row>
    <row r="8607" spans="3:6" x14ac:dyDescent="0.25">
      <c r="C8607"/>
      <c r="D8607"/>
      <c r="E8607"/>
      <c r="F8607"/>
    </row>
    <row r="8608" spans="3:6" x14ac:dyDescent="0.25">
      <c r="C8608"/>
      <c r="D8608"/>
      <c r="E8608"/>
      <c r="F8608"/>
    </row>
    <row r="8609" spans="3:6" x14ac:dyDescent="0.25">
      <c r="C8609"/>
      <c r="D8609"/>
      <c r="E8609"/>
      <c r="F8609"/>
    </row>
    <row r="8610" spans="3:6" x14ac:dyDescent="0.25">
      <c r="C8610"/>
      <c r="D8610"/>
      <c r="E8610"/>
      <c r="F8610"/>
    </row>
    <row r="8611" spans="3:6" x14ac:dyDescent="0.25">
      <c r="C8611"/>
      <c r="D8611"/>
      <c r="E8611"/>
      <c r="F8611"/>
    </row>
    <row r="8612" spans="3:6" x14ac:dyDescent="0.25">
      <c r="C8612"/>
      <c r="D8612"/>
      <c r="E8612"/>
      <c r="F8612"/>
    </row>
    <row r="8613" spans="3:6" x14ac:dyDescent="0.25">
      <c r="C8613"/>
      <c r="D8613"/>
      <c r="E8613"/>
      <c r="F8613"/>
    </row>
    <row r="8614" spans="3:6" x14ac:dyDescent="0.25">
      <c r="C8614"/>
      <c r="D8614"/>
      <c r="E8614"/>
      <c r="F8614"/>
    </row>
    <row r="8615" spans="3:6" x14ac:dyDescent="0.25">
      <c r="C8615"/>
      <c r="D8615"/>
      <c r="E8615"/>
      <c r="F8615"/>
    </row>
    <row r="8616" spans="3:6" x14ac:dyDescent="0.25">
      <c r="C8616"/>
      <c r="D8616"/>
      <c r="E8616"/>
      <c r="F8616"/>
    </row>
    <row r="8617" spans="3:6" x14ac:dyDescent="0.25">
      <c r="C8617"/>
      <c r="D8617"/>
      <c r="E8617"/>
      <c r="F8617"/>
    </row>
    <row r="8618" spans="3:6" x14ac:dyDescent="0.25">
      <c r="C8618"/>
      <c r="D8618"/>
      <c r="E8618"/>
      <c r="F8618"/>
    </row>
    <row r="8619" spans="3:6" x14ac:dyDescent="0.25">
      <c r="C8619"/>
      <c r="D8619"/>
      <c r="E8619"/>
      <c r="F8619"/>
    </row>
    <row r="8620" spans="3:6" x14ac:dyDescent="0.25">
      <c r="C8620"/>
      <c r="D8620"/>
      <c r="E8620"/>
      <c r="F8620"/>
    </row>
    <row r="8621" spans="3:6" x14ac:dyDescent="0.25">
      <c r="C8621"/>
      <c r="D8621"/>
      <c r="E8621"/>
      <c r="F8621"/>
    </row>
    <row r="8622" spans="3:6" x14ac:dyDescent="0.25">
      <c r="C8622"/>
      <c r="D8622"/>
      <c r="E8622"/>
      <c r="F8622"/>
    </row>
    <row r="8623" spans="3:6" x14ac:dyDescent="0.25">
      <c r="C8623"/>
      <c r="D8623"/>
      <c r="E8623"/>
      <c r="F8623"/>
    </row>
    <row r="8624" spans="3:6" x14ac:dyDescent="0.25">
      <c r="C8624"/>
      <c r="D8624"/>
      <c r="E8624"/>
      <c r="F8624"/>
    </row>
    <row r="8625" spans="3:6" x14ac:dyDescent="0.25">
      <c r="C8625"/>
      <c r="D8625"/>
      <c r="E8625"/>
      <c r="F8625"/>
    </row>
    <row r="8626" spans="3:6" x14ac:dyDescent="0.25">
      <c r="C8626"/>
      <c r="D8626"/>
      <c r="E8626"/>
      <c r="F8626"/>
    </row>
    <row r="8627" spans="3:6" x14ac:dyDescent="0.25">
      <c r="C8627"/>
      <c r="D8627"/>
      <c r="E8627"/>
      <c r="F8627"/>
    </row>
    <row r="8628" spans="3:6" x14ac:dyDescent="0.25">
      <c r="C8628"/>
      <c r="D8628"/>
      <c r="E8628"/>
      <c r="F8628"/>
    </row>
    <row r="8629" spans="3:6" x14ac:dyDescent="0.25">
      <c r="C8629"/>
      <c r="D8629"/>
      <c r="E8629"/>
      <c r="F8629"/>
    </row>
    <row r="8630" spans="3:6" x14ac:dyDescent="0.25">
      <c r="C8630"/>
      <c r="D8630"/>
      <c r="E8630"/>
      <c r="F8630"/>
    </row>
    <row r="8631" spans="3:6" x14ac:dyDescent="0.25">
      <c r="C8631"/>
      <c r="D8631"/>
      <c r="E8631"/>
      <c r="F8631"/>
    </row>
    <row r="8632" spans="3:6" x14ac:dyDescent="0.25">
      <c r="C8632"/>
      <c r="D8632"/>
      <c r="E8632"/>
      <c r="F8632"/>
    </row>
    <row r="8633" spans="3:6" x14ac:dyDescent="0.25">
      <c r="C8633"/>
      <c r="D8633"/>
      <c r="E8633"/>
      <c r="F8633"/>
    </row>
    <row r="8634" spans="3:6" x14ac:dyDescent="0.25">
      <c r="C8634"/>
      <c r="D8634"/>
      <c r="E8634"/>
      <c r="F8634"/>
    </row>
    <row r="8635" spans="3:6" x14ac:dyDescent="0.25">
      <c r="C8635"/>
      <c r="D8635"/>
      <c r="E8635"/>
      <c r="F8635"/>
    </row>
    <row r="8636" spans="3:6" x14ac:dyDescent="0.25">
      <c r="C8636"/>
      <c r="D8636"/>
      <c r="E8636"/>
      <c r="F8636"/>
    </row>
    <row r="8637" spans="3:6" x14ac:dyDescent="0.25">
      <c r="C8637"/>
      <c r="D8637"/>
      <c r="E8637"/>
      <c r="F8637"/>
    </row>
    <row r="8638" spans="3:6" x14ac:dyDescent="0.25">
      <c r="C8638"/>
      <c r="D8638"/>
      <c r="E8638"/>
      <c r="F8638"/>
    </row>
    <row r="8639" spans="3:6" x14ac:dyDescent="0.25">
      <c r="C8639"/>
      <c r="D8639"/>
      <c r="E8639"/>
      <c r="F8639"/>
    </row>
    <row r="8640" spans="3:6" x14ac:dyDescent="0.25">
      <c r="C8640"/>
      <c r="D8640"/>
      <c r="E8640"/>
      <c r="F8640"/>
    </row>
    <row r="8641" spans="3:6" x14ac:dyDescent="0.25">
      <c r="C8641"/>
      <c r="D8641"/>
      <c r="E8641"/>
      <c r="F8641"/>
    </row>
    <row r="8642" spans="3:6" x14ac:dyDescent="0.25">
      <c r="C8642"/>
      <c r="D8642"/>
      <c r="E8642"/>
      <c r="F8642"/>
    </row>
    <row r="8643" spans="3:6" x14ac:dyDescent="0.25">
      <c r="C8643"/>
      <c r="D8643"/>
      <c r="E8643"/>
      <c r="F8643"/>
    </row>
    <row r="8644" spans="3:6" x14ac:dyDescent="0.25">
      <c r="C8644"/>
      <c r="D8644"/>
      <c r="E8644"/>
      <c r="F8644"/>
    </row>
    <row r="8645" spans="3:6" x14ac:dyDescent="0.25">
      <c r="C8645"/>
      <c r="D8645"/>
      <c r="E8645"/>
      <c r="F8645"/>
    </row>
    <row r="8646" spans="3:6" x14ac:dyDescent="0.25">
      <c r="C8646"/>
      <c r="D8646"/>
      <c r="E8646"/>
      <c r="F8646"/>
    </row>
    <row r="8647" spans="3:6" x14ac:dyDescent="0.25">
      <c r="C8647"/>
      <c r="D8647"/>
      <c r="E8647"/>
      <c r="F8647"/>
    </row>
    <row r="8648" spans="3:6" x14ac:dyDescent="0.25">
      <c r="C8648"/>
      <c r="D8648"/>
      <c r="E8648"/>
      <c r="F8648"/>
    </row>
    <row r="8649" spans="3:6" x14ac:dyDescent="0.25">
      <c r="C8649"/>
      <c r="D8649"/>
      <c r="E8649"/>
      <c r="F8649"/>
    </row>
    <row r="8650" spans="3:6" x14ac:dyDescent="0.25">
      <c r="C8650"/>
      <c r="D8650"/>
      <c r="E8650"/>
      <c r="F8650"/>
    </row>
    <row r="8651" spans="3:6" x14ac:dyDescent="0.25">
      <c r="C8651"/>
      <c r="D8651"/>
      <c r="E8651"/>
      <c r="F8651"/>
    </row>
    <row r="8652" spans="3:6" x14ac:dyDescent="0.25">
      <c r="C8652"/>
      <c r="D8652"/>
      <c r="E8652"/>
      <c r="F8652"/>
    </row>
    <row r="8653" spans="3:6" x14ac:dyDescent="0.25">
      <c r="C8653"/>
      <c r="D8653"/>
      <c r="E8653"/>
      <c r="F8653"/>
    </row>
    <row r="8654" spans="3:6" x14ac:dyDescent="0.25">
      <c r="C8654"/>
      <c r="D8654"/>
      <c r="E8654"/>
      <c r="F8654"/>
    </row>
    <row r="8655" spans="3:6" x14ac:dyDescent="0.25">
      <c r="C8655"/>
      <c r="D8655"/>
      <c r="E8655"/>
      <c r="F8655"/>
    </row>
    <row r="8656" spans="3:6" x14ac:dyDescent="0.25">
      <c r="C8656"/>
      <c r="D8656"/>
      <c r="E8656"/>
      <c r="F8656"/>
    </row>
    <row r="8657" spans="3:6" x14ac:dyDescent="0.25">
      <c r="C8657"/>
      <c r="D8657"/>
      <c r="E8657"/>
      <c r="F8657"/>
    </row>
    <row r="8658" spans="3:6" x14ac:dyDescent="0.25">
      <c r="C8658"/>
      <c r="D8658"/>
      <c r="E8658"/>
      <c r="F8658"/>
    </row>
    <row r="8659" spans="3:6" x14ac:dyDescent="0.25">
      <c r="C8659"/>
      <c r="D8659"/>
      <c r="E8659"/>
      <c r="F8659"/>
    </row>
    <row r="8660" spans="3:6" x14ac:dyDescent="0.25">
      <c r="C8660"/>
      <c r="D8660"/>
      <c r="E8660"/>
      <c r="F8660"/>
    </row>
    <row r="8661" spans="3:6" x14ac:dyDescent="0.25">
      <c r="C8661"/>
      <c r="D8661"/>
      <c r="E8661"/>
      <c r="F8661"/>
    </row>
    <row r="8662" spans="3:6" x14ac:dyDescent="0.25">
      <c r="C8662"/>
      <c r="D8662"/>
      <c r="E8662"/>
      <c r="F8662"/>
    </row>
    <row r="8663" spans="3:6" x14ac:dyDescent="0.25">
      <c r="C8663"/>
      <c r="D8663"/>
      <c r="E8663"/>
      <c r="F8663"/>
    </row>
    <row r="8664" spans="3:6" x14ac:dyDescent="0.25">
      <c r="C8664"/>
      <c r="D8664"/>
      <c r="E8664"/>
      <c r="F8664"/>
    </row>
    <row r="8665" spans="3:6" x14ac:dyDescent="0.25">
      <c r="C8665"/>
      <c r="D8665"/>
      <c r="E8665"/>
      <c r="F8665"/>
    </row>
    <row r="8666" spans="3:6" x14ac:dyDescent="0.25">
      <c r="C8666"/>
      <c r="D8666"/>
      <c r="E8666"/>
      <c r="F8666"/>
    </row>
    <row r="8667" spans="3:6" x14ac:dyDescent="0.25">
      <c r="C8667"/>
      <c r="D8667"/>
      <c r="E8667"/>
      <c r="F8667"/>
    </row>
    <row r="8668" spans="3:6" x14ac:dyDescent="0.25">
      <c r="C8668"/>
      <c r="D8668"/>
      <c r="E8668"/>
      <c r="F8668"/>
    </row>
    <row r="8669" spans="3:6" x14ac:dyDescent="0.25">
      <c r="C8669"/>
      <c r="D8669"/>
      <c r="E8669"/>
      <c r="F8669"/>
    </row>
    <row r="8670" spans="3:6" x14ac:dyDescent="0.25">
      <c r="C8670"/>
      <c r="D8670"/>
      <c r="E8670"/>
      <c r="F8670"/>
    </row>
    <row r="8671" spans="3:6" x14ac:dyDescent="0.25">
      <c r="C8671"/>
      <c r="D8671"/>
      <c r="E8671"/>
      <c r="F8671"/>
    </row>
    <row r="8672" spans="3:6" x14ac:dyDescent="0.25">
      <c r="C8672"/>
      <c r="D8672"/>
      <c r="E8672"/>
      <c r="F8672"/>
    </row>
    <row r="8673" spans="3:6" x14ac:dyDescent="0.25">
      <c r="C8673"/>
      <c r="D8673"/>
      <c r="E8673"/>
      <c r="F8673"/>
    </row>
    <row r="8674" spans="3:6" x14ac:dyDescent="0.25">
      <c r="C8674"/>
      <c r="D8674"/>
      <c r="E8674"/>
      <c r="F8674"/>
    </row>
    <row r="8675" spans="3:6" x14ac:dyDescent="0.25">
      <c r="C8675"/>
      <c r="D8675"/>
      <c r="E8675"/>
      <c r="F8675"/>
    </row>
    <row r="8676" spans="3:6" x14ac:dyDescent="0.25">
      <c r="C8676"/>
      <c r="D8676"/>
      <c r="E8676"/>
      <c r="F8676"/>
    </row>
    <row r="8677" spans="3:6" x14ac:dyDescent="0.25">
      <c r="C8677"/>
      <c r="D8677"/>
      <c r="E8677"/>
      <c r="F8677"/>
    </row>
    <row r="8678" spans="3:6" x14ac:dyDescent="0.25">
      <c r="C8678"/>
      <c r="D8678"/>
      <c r="E8678"/>
      <c r="F8678"/>
    </row>
    <row r="8679" spans="3:6" x14ac:dyDescent="0.25">
      <c r="C8679"/>
      <c r="D8679"/>
      <c r="E8679"/>
      <c r="F8679"/>
    </row>
    <row r="8680" spans="3:6" x14ac:dyDescent="0.25">
      <c r="C8680"/>
      <c r="D8680"/>
      <c r="E8680"/>
      <c r="F8680"/>
    </row>
    <row r="8681" spans="3:6" x14ac:dyDescent="0.25">
      <c r="C8681"/>
      <c r="D8681"/>
      <c r="E8681"/>
      <c r="F8681"/>
    </row>
    <row r="8682" spans="3:6" x14ac:dyDescent="0.25">
      <c r="C8682"/>
      <c r="D8682"/>
      <c r="E8682"/>
      <c r="F8682"/>
    </row>
    <row r="8683" spans="3:6" x14ac:dyDescent="0.25">
      <c r="C8683"/>
      <c r="D8683"/>
      <c r="E8683"/>
      <c r="F8683"/>
    </row>
    <row r="8684" spans="3:6" x14ac:dyDescent="0.25">
      <c r="C8684"/>
      <c r="D8684"/>
      <c r="E8684"/>
      <c r="F8684"/>
    </row>
    <row r="8685" spans="3:6" x14ac:dyDescent="0.25">
      <c r="C8685"/>
      <c r="D8685"/>
      <c r="E8685"/>
      <c r="F8685"/>
    </row>
    <row r="8686" spans="3:6" x14ac:dyDescent="0.25">
      <c r="C8686"/>
      <c r="D8686"/>
      <c r="E8686"/>
      <c r="F8686"/>
    </row>
    <row r="8687" spans="3:6" x14ac:dyDescent="0.25">
      <c r="C8687"/>
      <c r="D8687"/>
      <c r="E8687"/>
      <c r="F8687"/>
    </row>
    <row r="8688" spans="3:6" x14ac:dyDescent="0.25">
      <c r="C8688"/>
      <c r="D8688"/>
      <c r="E8688"/>
      <c r="F8688"/>
    </row>
    <row r="8689" spans="3:6" x14ac:dyDescent="0.25">
      <c r="C8689"/>
      <c r="D8689"/>
      <c r="E8689"/>
      <c r="F8689"/>
    </row>
    <row r="8690" spans="3:6" x14ac:dyDescent="0.25">
      <c r="C8690"/>
      <c r="D8690"/>
      <c r="E8690"/>
      <c r="F8690"/>
    </row>
    <row r="8691" spans="3:6" x14ac:dyDescent="0.25">
      <c r="C8691"/>
      <c r="D8691"/>
      <c r="E8691"/>
      <c r="F8691"/>
    </row>
    <row r="8692" spans="3:6" x14ac:dyDescent="0.25">
      <c r="C8692"/>
      <c r="D8692"/>
      <c r="E8692"/>
      <c r="F8692"/>
    </row>
    <row r="8693" spans="3:6" x14ac:dyDescent="0.25">
      <c r="C8693"/>
      <c r="D8693"/>
      <c r="E8693"/>
      <c r="F8693"/>
    </row>
    <row r="8694" spans="3:6" x14ac:dyDescent="0.25">
      <c r="C8694"/>
      <c r="D8694"/>
      <c r="E8694"/>
      <c r="F8694"/>
    </row>
    <row r="8695" spans="3:6" x14ac:dyDescent="0.25">
      <c r="C8695"/>
      <c r="D8695"/>
      <c r="E8695"/>
      <c r="F8695"/>
    </row>
    <row r="8696" spans="3:6" x14ac:dyDescent="0.25">
      <c r="C8696"/>
      <c r="D8696"/>
      <c r="E8696"/>
      <c r="F8696"/>
    </row>
    <row r="8697" spans="3:6" x14ac:dyDescent="0.25">
      <c r="C8697"/>
      <c r="D8697"/>
      <c r="E8697"/>
      <c r="F8697"/>
    </row>
    <row r="8698" spans="3:6" x14ac:dyDescent="0.25">
      <c r="C8698"/>
      <c r="D8698"/>
      <c r="E8698"/>
      <c r="F8698"/>
    </row>
    <row r="8699" spans="3:6" x14ac:dyDescent="0.25">
      <c r="C8699"/>
      <c r="D8699"/>
      <c r="E8699"/>
      <c r="F8699"/>
    </row>
    <row r="8700" spans="3:6" x14ac:dyDescent="0.25">
      <c r="C8700"/>
      <c r="D8700"/>
      <c r="E8700"/>
      <c r="F8700"/>
    </row>
    <row r="8701" spans="3:6" x14ac:dyDescent="0.25">
      <c r="C8701"/>
      <c r="D8701"/>
      <c r="E8701"/>
      <c r="F8701"/>
    </row>
    <row r="8702" spans="3:6" x14ac:dyDescent="0.25">
      <c r="C8702"/>
      <c r="D8702"/>
      <c r="E8702"/>
      <c r="F8702"/>
    </row>
    <row r="8703" spans="3:6" x14ac:dyDescent="0.25">
      <c r="C8703"/>
      <c r="D8703"/>
      <c r="E8703"/>
      <c r="F8703"/>
    </row>
    <row r="8704" spans="3:6" x14ac:dyDescent="0.25">
      <c r="C8704"/>
      <c r="D8704"/>
      <c r="E8704"/>
      <c r="F8704"/>
    </row>
    <row r="8705" spans="3:6" x14ac:dyDescent="0.25">
      <c r="C8705"/>
      <c r="D8705"/>
      <c r="E8705"/>
      <c r="F8705"/>
    </row>
    <row r="8706" spans="3:6" x14ac:dyDescent="0.25">
      <c r="C8706"/>
      <c r="D8706"/>
      <c r="E8706"/>
      <c r="F8706"/>
    </row>
    <row r="8707" spans="3:6" x14ac:dyDescent="0.25">
      <c r="C8707"/>
      <c r="D8707"/>
      <c r="E8707"/>
      <c r="F8707"/>
    </row>
    <row r="8708" spans="3:6" x14ac:dyDescent="0.25">
      <c r="C8708"/>
      <c r="D8708"/>
      <c r="E8708"/>
      <c r="F8708"/>
    </row>
    <row r="8709" spans="3:6" x14ac:dyDescent="0.25">
      <c r="C8709"/>
      <c r="D8709"/>
      <c r="E8709"/>
      <c r="F8709"/>
    </row>
    <row r="8710" spans="3:6" x14ac:dyDescent="0.25">
      <c r="C8710"/>
      <c r="D8710"/>
      <c r="E8710"/>
      <c r="F8710"/>
    </row>
    <row r="8711" spans="3:6" x14ac:dyDescent="0.25">
      <c r="C8711"/>
      <c r="D8711"/>
      <c r="E8711"/>
      <c r="F8711"/>
    </row>
    <row r="8712" spans="3:6" x14ac:dyDescent="0.25">
      <c r="C8712"/>
      <c r="D8712"/>
      <c r="E8712"/>
      <c r="F8712"/>
    </row>
    <row r="8713" spans="3:6" x14ac:dyDescent="0.25">
      <c r="C8713"/>
      <c r="D8713"/>
      <c r="E8713"/>
      <c r="F8713"/>
    </row>
    <row r="8714" spans="3:6" x14ac:dyDescent="0.25">
      <c r="C8714"/>
      <c r="D8714"/>
      <c r="E8714"/>
      <c r="F8714"/>
    </row>
    <row r="8715" spans="3:6" x14ac:dyDescent="0.25">
      <c r="C8715"/>
      <c r="D8715"/>
      <c r="E8715"/>
      <c r="F8715"/>
    </row>
    <row r="8716" spans="3:6" x14ac:dyDescent="0.25">
      <c r="C8716"/>
      <c r="D8716"/>
      <c r="E8716"/>
      <c r="F8716"/>
    </row>
    <row r="8717" spans="3:6" x14ac:dyDescent="0.25">
      <c r="C8717"/>
      <c r="D8717"/>
      <c r="E8717"/>
      <c r="F8717"/>
    </row>
    <row r="8718" spans="3:6" x14ac:dyDescent="0.25">
      <c r="C8718"/>
      <c r="D8718"/>
      <c r="E8718"/>
      <c r="F8718"/>
    </row>
    <row r="8719" spans="3:6" x14ac:dyDescent="0.25">
      <c r="C8719"/>
      <c r="D8719"/>
      <c r="E8719"/>
      <c r="F8719"/>
    </row>
    <row r="8720" spans="3:6" x14ac:dyDescent="0.25">
      <c r="C8720"/>
      <c r="D8720"/>
      <c r="E8720"/>
      <c r="F8720"/>
    </row>
    <row r="8721" spans="3:6" x14ac:dyDescent="0.25">
      <c r="C8721"/>
      <c r="D8721"/>
      <c r="E8721"/>
      <c r="F8721"/>
    </row>
    <row r="8722" spans="3:6" x14ac:dyDescent="0.25">
      <c r="C8722"/>
      <c r="D8722"/>
      <c r="E8722"/>
      <c r="F8722"/>
    </row>
    <row r="8723" spans="3:6" x14ac:dyDescent="0.25">
      <c r="C8723"/>
      <c r="D8723"/>
      <c r="E8723"/>
      <c r="F8723"/>
    </row>
    <row r="8724" spans="3:6" x14ac:dyDescent="0.25">
      <c r="C8724"/>
      <c r="D8724"/>
      <c r="E8724"/>
      <c r="F8724"/>
    </row>
    <row r="8725" spans="3:6" x14ac:dyDescent="0.25">
      <c r="C8725"/>
      <c r="D8725"/>
      <c r="E8725"/>
      <c r="F8725"/>
    </row>
    <row r="8726" spans="3:6" x14ac:dyDescent="0.25">
      <c r="C8726"/>
      <c r="D8726"/>
      <c r="E8726"/>
      <c r="F8726"/>
    </row>
    <row r="8727" spans="3:6" x14ac:dyDescent="0.25">
      <c r="C8727"/>
      <c r="D8727"/>
      <c r="E8727"/>
      <c r="F8727"/>
    </row>
    <row r="8728" spans="3:6" x14ac:dyDescent="0.25">
      <c r="C8728"/>
      <c r="D8728"/>
      <c r="E8728"/>
      <c r="F8728"/>
    </row>
    <row r="8729" spans="3:6" x14ac:dyDescent="0.25">
      <c r="C8729"/>
      <c r="D8729"/>
      <c r="E8729"/>
      <c r="F8729"/>
    </row>
    <row r="8730" spans="3:6" x14ac:dyDescent="0.25">
      <c r="C8730"/>
      <c r="D8730"/>
      <c r="E8730"/>
      <c r="F8730"/>
    </row>
    <row r="8731" spans="3:6" x14ac:dyDescent="0.25">
      <c r="C8731"/>
      <c r="D8731"/>
      <c r="E8731"/>
      <c r="F8731"/>
    </row>
    <row r="8732" spans="3:6" x14ac:dyDescent="0.25">
      <c r="C8732"/>
      <c r="D8732"/>
      <c r="E8732"/>
      <c r="F8732"/>
    </row>
    <row r="8733" spans="3:6" x14ac:dyDescent="0.25">
      <c r="C8733"/>
      <c r="D8733"/>
      <c r="E8733"/>
      <c r="F8733"/>
    </row>
    <row r="8734" spans="3:6" x14ac:dyDescent="0.25">
      <c r="C8734"/>
      <c r="D8734"/>
      <c r="E8734"/>
      <c r="F8734"/>
    </row>
    <row r="8735" spans="3:6" x14ac:dyDescent="0.25">
      <c r="C8735"/>
      <c r="D8735"/>
      <c r="E8735"/>
      <c r="F8735"/>
    </row>
    <row r="8736" spans="3:6" x14ac:dyDescent="0.25">
      <c r="C8736"/>
      <c r="D8736"/>
      <c r="E8736"/>
      <c r="F8736"/>
    </row>
    <row r="8737" spans="3:6" x14ac:dyDescent="0.25">
      <c r="C8737"/>
      <c r="D8737"/>
      <c r="E8737"/>
      <c r="F8737"/>
    </row>
    <row r="8738" spans="3:6" x14ac:dyDescent="0.25">
      <c r="C8738"/>
      <c r="D8738"/>
      <c r="E8738"/>
      <c r="F8738"/>
    </row>
    <row r="8739" spans="3:6" x14ac:dyDescent="0.25">
      <c r="C8739"/>
      <c r="D8739"/>
      <c r="E8739"/>
      <c r="F8739"/>
    </row>
    <row r="8740" spans="3:6" x14ac:dyDescent="0.25">
      <c r="C8740"/>
      <c r="D8740"/>
      <c r="E8740"/>
      <c r="F8740"/>
    </row>
    <row r="8741" spans="3:6" x14ac:dyDescent="0.25">
      <c r="C8741"/>
      <c r="D8741"/>
      <c r="E8741"/>
      <c r="F8741"/>
    </row>
    <row r="8742" spans="3:6" x14ac:dyDescent="0.25">
      <c r="C8742"/>
      <c r="D8742"/>
      <c r="E8742"/>
      <c r="F8742"/>
    </row>
    <row r="8743" spans="3:6" x14ac:dyDescent="0.25">
      <c r="C8743"/>
      <c r="D8743"/>
      <c r="E8743"/>
      <c r="F8743"/>
    </row>
    <row r="8744" spans="3:6" x14ac:dyDescent="0.25">
      <c r="C8744"/>
      <c r="D8744"/>
      <c r="E8744"/>
      <c r="F8744"/>
    </row>
    <row r="8745" spans="3:6" x14ac:dyDescent="0.25">
      <c r="C8745"/>
      <c r="D8745"/>
      <c r="E8745"/>
      <c r="F8745"/>
    </row>
    <row r="8746" spans="3:6" x14ac:dyDescent="0.25">
      <c r="C8746"/>
      <c r="D8746"/>
      <c r="E8746"/>
      <c r="F8746"/>
    </row>
    <row r="8747" spans="3:6" x14ac:dyDescent="0.25">
      <c r="C8747"/>
      <c r="D8747"/>
      <c r="E8747"/>
      <c r="F8747"/>
    </row>
    <row r="8748" spans="3:6" x14ac:dyDescent="0.25">
      <c r="C8748"/>
      <c r="D8748"/>
      <c r="E8748"/>
      <c r="F8748"/>
    </row>
    <row r="8749" spans="3:6" x14ac:dyDescent="0.25">
      <c r="C8749"/>
      <c r="D8749"/>
      <c r="E8749"/>
      <c r="F8749"/>
    </row>
    <row r="8750" spans="3:6" x14ac:dyDescent="0.25">
      <c r="C8750"/>
      <c r="D8750"/>
      <c r="E8750"/>
      <c r="F8750"/>
    </row>
    <row r="8751" spans="3:6" x14ac:dyDescent="0.25">
      <c r="C8751"/>
      <c r="D8751"/>
      <c r="E8751"/>
      <c r="F8751"/>
    </row>
    <row r="8752" spans="3:6" x14ac:dyDescent="0.25">
      <c r="C8752"/>
      <c r="D8752"/>
      <c r="E8752"/>
      <c r="F8752"/>
    </row>
    <row r="8753" spans="3:6" x14ac:dyDescent="0.25">
      <c r="C8753"/>
      <c r="D8753"/>
      <c r="E8753"/>
      <c r="F8753"/>
    </row>
    <row r="8754" spans="3:6" x14ac:dyDescent="0.25">
      <c r="C8754"/>
      <c r="D8754"/>
      <c r="E8754"/>
      <c r="F8754"/>
    </row>
    <row r="8755" spans="3:6" x14ac:dyDescent="0.25">
      <c r="C8755"/>
      <c r="D8755"/>
      <c r="E8755"/>
      <c r="F8755"/>
    </row>
    <row r="8756" spans="3:6" x14ac:dyDescent="0.25">
      <c r="C8756"/>
      <c r="D8756"/>
      <c r="E8756"/>
      <c r="F8756"/>
    </row>
    <row r="8757" spans="3:6" x14ac:dyDescent="0.25">
      <c r="C8757"/>
      <c r="D8757"/>
      <c r="E8757"/>
      <c r="F8757"/>
    </row>
    <row r="8758" spans="3:6" x14ac:dyDescent="0.25">
      <c r="C8758"/>
      <c r="D8758"/>
      <c r="E8758"/>
      <c r="F8758"/>
    </row>
    <row r="8759" spans="3:6" x14ac:dyDescent="0.25">
      <c r="C8759"/>
      <c r="D8759"/>
      <c r="E8759"/>
      <c r="F8759"/>
    </row>
    <row r="8760" spans="3:6" x14ac:dyDescent="0.25">
      <c r="C8760"/>
      <c r="D8760"/>
      <c r="E8760"/>
      <c r="F8760"/>
    </row>
    <row r="8761" spans="3:6" x14ac:dyDescent="0.25">
      <c r="C8761"/>
      <c r="D8761"/>
      <c r="E8761"/>
      <c r="F8761"/>
    </row>
    <row r="8762" spans="3:6" x14ac:dyDescent="0.25">
      <c r="C8762"/>
      <c r="D8762"/>
      <c r="E8762"/>
      <c r="F8762"/>
    </row>
    <row r="8763" spans="3:6" x14ac:dyDescent="0.25">
      <c r="C8763"/>
      <c r="D8763"/>
      <c r="E8763"/>
      <c r="F8763"/>
    </row>
    <row r="8764" spans="3:6" x14ac:dyDescent="0.25">
      <c r="C8764"/>
      <c r="D8764"/>
      <c r="E8764"/>
      <c r="F8764"/>
    </row>
    <row r="8765" spans="3:6" x14ac:dyDescent="0.25">
      <c r="C8765"/>
      <c r="D8765"/>
      <c r="E8765"/>
      <c r="F8765"/>
    </row>
    <row r="8766" spans="3:6" x14ac:dyDescent="0.25">
      <c r="C8766"/>
      <c r="D8766"/>
      <c r="E8766"/>
      <c r="F8766"/>
    </row>
    <row r="8767" spans="3:6" x14ac:dyDescent="0.25">
      <c r="C8767"/>
      <c r="D8767"/>
      <c r="E8767"/>
      <c r="F8767"/>
    </row>
    <row r="8768" spans="3:6" x14ac:dyDescent="0.25">
      <c r="C8768"/>
      <c r="D8768"/>
      <c r="E8768"/>
      <c r="F8768"/>
    </row>
    <row r="8769" spans="3:6" x14ac:dyDescent="0.25">
      <c r="C8769"/>
      <c r="D8769"/>
      <c r="E8769"/>
      <c r="F8769"/>
    </row>
    <row r="8770" spans="3:6" x14ac:dyDescent="0.25">
      <c r="C8770"/>
      <c r="D8770"/>
      <c r="E8770"/>
      <c r="F8770"/>
    </row>
    <row r="8771" spans="3:6" x14ac:dyDescent="0.25">
      <c r="C8771"/>
      <c r="D8771"/>
      <c r="E8771"/>
      <c r="F8771"/>
    </row>
    <row r="8772" spans="3:6" x14ac:dyDescent="0.25">
      <c r="C8772"/>
      <c r="D8772"/>
      <c r="E8772"/>
      <c r="F8772"/>
    </row>
    <row r="8773" spans="3:6" x14ac:dyDescent="0.25">
      <c r="C8773"/>
      <c r="D8773"/>
      <c r="E8773"/>
      <c r="F8773"/>
    </row>
    <row r="8774" spans="3:6" x14ac:dyDescent="0.25">
      <c r="C8774"/>
      <c r="D8774"/>
      <c r="E8774"/>
      <c r="F8774"/>
    </row>
    <row r="8775" spans="3:6" x14ac:dyDescent="0.25">
      <c r="C8775"/>
      <c r="D8775"/>
      <c r="E8775"/>
      <c r="F8775"/>
    </row>
    <row r="8776" spans="3:6" x14ac:dyDescent="0.25">
      <c r="C8776"/>
      <c r="D8776"/>
      <c r="E8776"/>
      <c r="F8776"/>
    </row>
    <row r="8777" spans="3:6" x14ac:dyDescent="0.25">
      <c r="C8777"/>
      <c r="D8777"/>
      <c r="E8777"/>
      <c r="F8777"/>
    </row>
    <row r="8778" spans="3:6" x14ac:dyDescent="0.25">
      <c r="C8778"/>
      <c r="D8778"/>
      <c r="E8778"/>
      <c r="F8778"/>
    </row>
    <row r="8779" spans="3:6" x14ac:dyDescent="0.25">
      <c r="C8779"/>
      <c r="D8779"/>
      <c r="E8779"/>
      <c r="F8779"/>
    </row>
    <row r="8780" spans="3:6" x14ac:dyDescent="0.25">
      <c r="C8780"/>
      <c r="D8780"/>
      <c r="E8780"/>
      <c r="F8780"/>
    </row>
    <row r="8781" spans="3:6" x14ac:dyDescent="0.25">
      <c r="C8781"/>
      <c r="D8781"/>
      <c r="E8781"/>
      <c r="F8781"/>
    </row>
    <row r="8782" spans="3:6" x14ac:dyDescent="0.25">
      <c r="C8782"/>
      <c r="D8782"/>
      <c r="E8782"/>
      <c r="F8782"/>
    </row>
    <row r="8783" spans="3:6" x14ac:dyDescent="0.25">
      <c r="C8783"/>
      <c r="D8783"/>
      <c r="E8783"/>
      <c r="F8783"/>
    </row>
    <row r="8784" spans="3:6" x14ac:dyDescent="0.25">
      <c r="C8784"/>
      <c r="D8784"/>
      <c r="E8784"/>
      <c r="F8784"/>
    </row>
    <row r="8785" spans="3:6" x14ac:dyDescent="0.25">
      <c r="C8785"/>
      <c r="D8785"/>
      <c r="E8785"/>
      <c r="F8785"/>
    </row>
    <row r="8786" spans="3:6" x14ac:dyDescent="0.25">
      <c r="C8786"/>
      <c r="D8786"/>
      <c r="E8786"/>
      <c r="F8786"/>
    </row>
    <row r="8787" spans="3:6" x14ac:dyDescent="0.25">
      <c r="C8787"/>
      <c r="D8787"/>
      <c r="E8787"/>
      <c r="F8787"/>
    </row>
    <row r="8788" spans="3:6" x14ac:dyDescent="0.25">
      <c r="C8788"/>
      <c r="D8788"/>
      <c r="E8788"/>
      <c r="F8788"/>
    </row>
    <row r="8789" spans="3:6" x14ac:dyDescent="0.25">
      <c r="C8789"/>
      <c r="D8789"/>
      <c r="E8789"/>
      <c r="F8789"/>
    </row>
    <row r="8790" spans="3:6" x14ac:dyDescent="0.25">
      <c r="C8790"/>
      <c r="D8790"/>
      <c r="E8790"/>
      <c r="F8790"/>
    </row>
    <row r="8791" spans="3:6" x14ac:dyDescent="0.25">
      <c r="C8791"/>
      <c r="D8791"/>
      <c r="E8791"/>
      <c r="F8791"/>
    </row>
    <row r="8792" spans="3:6" x14ac:dyDescent="0.25">
      <c r="C8792"/>
      <c r="D8792"/>
      <c r="E8792"/>
      <c r="F8792"/>
    </row>
    <row r="8793" spans="3:6" x14ac:dyDescent="0.25">
      <c r="C8793"/>
      <c r="D8793"/>
      <c r="E8793"/>
      <c r="F8793"/>
    </row>
    <row r="8794" spans="3:6" x14ac:dyDescent="0.25">
      <c r="C8794"/>
      <c r="D8794"/>
      <c r="E8794"/>
      <c r="F8794"/>
    </row>
    <row r="8795" spans="3:6" x14ac:dyDescent="0.25">
      <c r="C8795"/>
      <c r="D8795"/>
      <c r="E8795"/>
      <c r="F8795"/>
    </row>
    <row r="8796" spans="3:6" x14ac:dyDescent="0.25">
      <c r="C8796"/>
      <c r="D8796"/>
      <c r="E8796"/>
      <c r="F8796"/>
    </row>
    <row r="8797" spans="3:6" x14ac:dyDescent="0.25">
      <c r="C8797"/>
      <c r="D8797"/>
      <c r="E8797"/>
      <c r="F8797"/>
    </row>
    <row r="8798" spans="3:6" x14ac:dyDescent="0.25">
      <c r="C8798"/>
      <c r="D8798"/>
      <c r="E8798"/>
      <c r="F8798"/>
    </row>
    <row r="8799" spans="3:6" x14ac:dyDescent="0.25">
      <c r="C8799"/>
      <c r="D8799"/>
      <c r="E8799"/>
      <c r="F8799"/>
    </row>
    <row r="8800" spans="3:6" x14ac:dyDescent="0.25">
      <c r="C8800"/>
      <c r="D8800"/>
      <c r="E8800"/>
      <c r="F8800"/>
    </row>
    <row r="8801" spans="3:6" x14ac:dyDescent="0.25">
      <c r="C8801"/>
      <c r="D8801"/>
      <c r="E8801"/>
      <c r="F8801"/>
    </row>
    <row r="8802" spans="3:6" x14ac:dyDescent="0.25">
      <c r="C8802"/>
      <c r="D8802"/>
      <c r="E8802"/>
      <c r="F8802"/>
    </row>
    <row r="8803" spans="3:6" x14ac:dyDescent="0.25">
      <c r="C8803"/>
      <c r="D8803"/>
      <c r="E8803"/>
      <c r="F8803"/>
    </row>
    <row r="8804" spans="3:6" x14ac:dyDescent="0.25">
      <c r="C8804"/>
      <c r="D8804"/>
      <c r="E8804"/>
      <c r="F8804"/>
    </row>
    <row r="8805" spans="3:6" x14ac:dyDescent="0.25">
      <c r="C8805"/>
      <c r="D8805"/>
      <c r="E8805"/>
      <c r="F8805"/>
    </row>
    <row r="8806" spans="3:6" x14ac:dyDescent="0.25">
      <c r="C8806"/>
      <c r="D8806"/>
      <c r="E8806"/>
      <c r="F8806"/>
    </row>
    <row r="8807" spans="3:6" x14ac:dyDescent="0.25">
      <c r="C8807"/>
      <c r="D8807"/>
      <c r="E8807"/>
      <c r="F8807"/>
    </row>
    <row r="8808" spans="3:6" x14ac:dyDescent="0.25">
      <c r="C8808"/>
      <c r="D8808"/>
      <c r="E8808"/>
      <c r="F8808"/>
    </row>
    <row r="8809" spans="3:6" x14ac:dyDescent="0.25">
      <c r="C8809"/>
      <c r="D8809"/>
      <c r="E8809"/>
      <c r="F8809"/>
    </row>
    <row r="8810" spans="3:6" x14ac:dyDescent="0.25">
      <c r="C8810"/>
      <c r="D8810"/>
      <c r="E8810"/>
      <c r="F8810"/>
    </row>
    <row r="8811" spans="3:6" x14ac:dyDescent="0.25">
      <c r="C8811"/>
      <c r="D8811"/>
      <c r="E8811"/>
      <c r="F8811"/>
    </row>
    <row r="8812" spans="3:6" x14ac:dyDescent="0.25">
      <c r="C8812"/>
      <c r="D8812"/>
      <c r="E8812"/>
      <c r="F8812"/>
    </row>
    <row r="8813" spans="3:6" x14ac:dyDescent="0.25">
      <c r="C8813"/>
      <c r="D8813"/>
      <c r="E8813"/>
      <c r="F8813"/>
    </row>
    <row r="8814" spans="3:6" x14ac:dyDescent="0.25">
      <c r="C8814"/>
      <c r="D8814"/>
      <c r="E8814"/>
      <c r="F8814"/>
    </row>
    <row r="8815" spans="3:6" x14ac:dyDescent="0.25">
      <c r="C8815"/>
      <c r="D8815"/>
      <c r="E8815"/>
      <c r="F8815"/>
    </row>
    <row r="8816" spans="3:6" x14ac:dyDescent="0.25">
      <c r="C8816"/>
      <c r="D8816"/>
      <c r="E8816"/>
      <c r="F8816"/>
    </row>
    <row r="8817" spans="3:6" x14ac:dyDescent="0.25">
      <c r="C8817"/>
      <c r="D8817"/>
      <c r="E8817"/>
      <c r="F8817"/>
    </row>
    <row r="8818" spans="3:6" x14ac:dyDescent="0.25">
      <c r="C8818"/>
      <c r="D8818"/>
      <c r="E8818"/>
      <c r="F8818"/>
    </row>
    <row r="8819" spans="3:6" x14ac:dyDescent="0.25">
      <c r="C8819"/>
      <c r="D8819"/>
      <c r="E8819"/>
      <c r="F8819"/>
    </row>
    <row r="8820" spans="3:6" x14ac:dyDescent="0.25">
      <c r="C8820"/>
      <c r="D8820"/>
      <c r="E8820"/>
      <c r="F8820"/>
    </row>
    <row r="8821" spans="3:6" x14ac:dyDescent="0.25">
      <c r="C8821"/>
      <c r="D8821"/>
      <c r="E8821"/>
      <c r="F8821"/>
    </row>
    <row r="8822" spans="3:6" x14ac:dyDescent="0.25">
      <c r="C8822"/>
      <c r="D8822"/>
      <c r="E8822"/>
      <c r="F8822"/>
    </row>
    <row r="8823" spans="3:6" x14ac:dyDescent="0.25">
      <c r="C8823"/>
      <c r="D8823"/>
      <c r="E8823"/>
      <c r="F8823"/>
    </row>
    <row r="8824" spans="3:6" x14ac:dyDescent="0.25">
      <c r="C8824"/>
      <c r="D8824"/>
      <c r="E8824"/>
      <c r="F8824"/>
    </row>
    <row r="8825" spans="3:6" x14ac:dyDescent="0.25">
      <c r="C8825"/>
      <c r="D8825"/>
      <c r="E8825"/>
      <c r="F8825"/>
    </row>
    <row r="8826" spans="3:6" x14ac:dyDescent="0.25">
      <c r="C8826"/>
      <c r="D8826"/>
      <c r="E8826"/>
      <c r="F8826"/>
    </row>
    <row r="8827" spans="3:6" x14ac:dyDescent="0.25">
      <c r="C8827"/>
      <c r="D8827"/>
      <c r="E8827"/>
      <c r="F8827"/>
    </row>
    <row r="8828" spans="3:6" x14ac:dyDescent="0.25">
      <c r="C8828"/>
      <c r="D8828"/>
      <c r="E8828"/>
      <c r="F8828"/>
    </row>
    <row r="8829" spans="3:6" x14ac:dyDescent="0.25">
      <c r="C8829"/>
      <c r="D8829"/>
      <c r="E8829"/>
      <c r="F8829"/>
    </row>
    <row r="8830" spans="3:6" x14ac:dyDescent="0.25">
      <c r="C8830"/>
      <c r="D8830"/>
      <c r="E8830"/>
      <c r="F8830"/>
    </row>
    <row r="8831" spans="3:6" x14ac:dyDescent="0.25">
      <c r="C8831"/>
      <c r="D8831"/>
      <c r="E8831"/>
      <c r="F8831"/>
    </row>
    <row r="8832" spans="3:6" x14ac:dyDescent="0.25">
      <c r="C8832"/>
      <c r="D8832"/>
      <c r="E8832"/>
      <c r="F8832"/>
    </row>
    <row r="8833" spans="3:6" x14ac:dyDescent="0.25">
      <c r="C8833"/>
      <c r="D8833"/>
      <c r="E8833"/>
      <c r="F8833"/>
    </row>
    <row r="8834" spans="3:6" x14ac:dyDescent="0.25">
      <c r="C8834"/>
      <c r="D8834"/>
      <c r="E8834"/>
      <c r="F8834"/>
    </row>
    <row r="8835" spans="3:6" x14ac:dyDescent="0.25">
      <c r="C8835"/>
      <c r="D8835"/>
      <c r="E8835"/>
      <c r="F8835"/>
    </row>
    <row r="8836" spans="3:6" x14ac:dyDescent="0.25">
      <c r="C8836"/>
      <c r="D8836"/>
      <c r="E8836"/>
      <c r="F8836"/>
    </row>
    <row r="8837" spans="3:6" x14ac:dyDescent="0.25">
      <c r="C8837"/>
      <c r="D8837"/>
      <c r="E8837"/>
      <c r="F8837"/>
    </row>
    <row r="8838" spans="3:6" x14ac:dyDescent="0.25">
      <c r="C8838"/>
      <c r="D8838"/>
      <c r="E8838"/>
      <c r="F8838"/>
    </row>
    <row r="8839" spans="3:6" x14ac:dyDescent="0.25">
      <c r="C8839"/>
      <c r="D8839"/>
      <c r="E8839"/>
      <c r="F8839"/>
    </row>
    <row r="8840" spans="3:6" x14ac:dyDescent="0.25">
      <c r="C8840"/>
      <c r="D8840"/>
      <c r="E8840"/>
      <c r="F8840"/>
    </row>
    <row r="8841" spans="3:6" x14ac:dyDescent="0.25">
      <c r="C8841"/>
      <c r="D8841"/>
      <c r="E8841"/>
      <c r="F8841"/>
    </row>
    <row r="8842" spans="3:6" x14ac:dyDescent="0.25">
      <c r="C8842"/>
      <c r="D8842"/>
      <c r="E8842"/>
      <c r="F8842"/>
    </row>
    <row r="8843" spans="3:6" x14ac:dyDescent="0.25">
      <c r="C8843"/>
      <c r="D8843"/>
      <c r="E8843"/>
      <c r="F8843"/>
    </row>
    <row r="8844" spans="3:6" x14ac:dyDescent="0.25">
      <c r="C8844"/>
      <c r="D8844"/>
      <c r="E8844"/>
      <c r="F8844"/>
    </row>
    <row r="8845" spans="3:6" x14ac:dyDescent="0.25">
      <c r="C8845"/>
      <c r="D8845"/>
      <c r="E8845"/>
      <c r="F8845"/>
    </row>
    <row r="8846" spans="3:6" x14ac:dyDescent="0.25">
      <c r="C8846"/>
      <c r="D8846"/>
      <c r="E8846"/>
      <c r="F8846"/>
    </row>
    <row r="8847" spans="3:6" x14ac:dyDescent="0.25">
      <c r="C8847"/>
      <c r="D8847"/>
      <c r="E8847"/>
      <c r="F8847"/>
    </row>
    <row r="8848" spans="3:6" x14ac:dyDescent="0.25">
      <c r="C8848"/>
      <c r="D8848"/>
      <c r="E8848"/>
      <c r="F8848"/>
    </row>
    <row r="8849" spans="3:6" x14ac:dyDescent="0.25">
      <c r="C8849"/>
      <c r="D8849"/>
      <c r="E8849"/>
      <c r="F8849"/>
    </row>
    <row r="8850" spans="3:6" x14ac:dyDescent="0.25">
      <c r="C8850"/>
      <c r="D8850"/>
      <c r="E8850"/>
      <c r="F8850"/>
    </row>
    <row r="8851" spans="3:6" x14ac:dyDescent="0.25">
      <c r="C8851"/>
      <c r="D8851"/>
      <c r="E8851"/>
      <c r="F8851"/>
    </row>
    <row r="8852" spans="3:6" x14ac:dyDescent="0.25">
      <c r="C8852"/>
      <c r="D8852"/>
      <c r="E8852"/>
      <c r="F8852"/>
    </row>
    <row r="8853" spans="3:6" x14ac:dyDescent="0.25">
      <c r="C8853"/>
      <c r="D8853"/>
      <c r="E8853"/>
      <c r="F8853"/>
    </row>
    <row r="8854" spans="3:6" x14ac:dyDescent="0.25">
      <c r="C8854"/>
      <c r="D8854"/>
      <c r="E8854"/>
      <c r="F8854"/>
    </row>
    <row r="8855" spans="3:6" x14ac:dyDescent="0.25">
      <c r="C8855"/>
      <c r="D8855"/>
      <c r="E8855"/>
      <c r="F8855"/>
    </row>
    <row r="8856" spans="3:6" x14ac:dyDescent="0.25">
      <c r="C8856"/>
      <c r="D8856"/>
      <c r="E8856"/>
      <c r="F8856"/>
    </row>
    <row r="8857" spans="3:6" x14ac:dyDescent="0.25">
      <c r="C8857"/>
      <c r="D8857"/>
      <c r="E8857"/>
      <c r="F8857"/>
    </row>
    <row r="8858" spans="3:6" x14ac:dyDescent="0.25">
      <c r="C8858"/>
      <c r="D8858"/>
      <c r="E8858"/>
      <c r="F8858"/>
    </row>
    <row r="8859" spans="3:6" x14ac:dyDescent="0.25">
      <c r="C8859"/>
      <c r="D8859"/>
      <c r="E8859"/>
      <c r="F8859"/>
    </row>
    <row r="8860" spans="3:6" x14ac:dyDescent="0.25">
      <c r="C8860"/>
      <c r="D8860"/>
      <c r="E8860"/>
      <c r="F8860"/>
    </row>
    <row r="8861" spans="3:6" x14ac:dyDescent="0.25">
      <c r="C8861"/>
      <c r="D8861"/>
      <c r="E8861"/>
      <c r="F8861"/>
    </row>
    <row r="8862" spans="3:6" x14ac:dyDescent="0.25">
      <c r="C8862"/>
      <c r="D8862"/>
      <c r="E8862"/>
      <c r="F8862"/>
    </row>
    <row r="8863" spans="3:6" x14ac:dyDescent="0.25">
      <c r="C8863"/>
      <c r="D8863"/>
      <c r="E8863"/>
      <c r="F8863"/>
    </row>
    <row r="8864" spans="3:6" x14ac:dyDescent="0.25">
      <c r="C8864"/>
      <c r="D8864"/>
      <c r="E8864"/>
      <c r="F8864"/>
    </row>
    <row r="8865" spans="3:6" x14ac:dyDescent="0.25">
      <c r="C8865"/>
      <c r="D8865"/>
      <c r="E8865"/>
      <c r="F8865"/>
    </row>
    <row r="8866" spans="3:6" x14ac:dyDescent="0.25">
      <c r="C8866"/>
      <c r="D8866"/>
      <c r="E8866"/>
      <c r="F8866"/>
    </row>
    <row r="8867" spans="3:6" x14ac:dyDescent="0.25">
      <c r="C8867"/>
      <c r="D8867"/>
      <c r="E8867"/>
      <c r="F8867"/>
    </row>
    <row r="8868" spans="3:6" x14ac:dyDescent="0.25">
      <c r="C8868"/>
      <c r="D8868"/>
      <c r="E8868"/>
      <c r="F8868"/>
    </row>
    <row r="8869" spans="3:6" x14ac:dyDescent="0.25">
      <c r="C8869"/>
      <c r="D8869"/>
      <c r="E8869"/>
      <c r="F8869"/>
    </row>
    <row r="8870" spans="3:6" x14ac:dyDescent="0.25">
      <c r="C8870"/>
      <c r="D8870"/>
      <c r="E8870"/>
      <c r="F8870"/>
    </row>
    <row r="8871" spans="3:6" x14ac:dyDescent="0.25">
      <c r="C8871"/>
      <c r="D8871"/>
      <c r="E8871"/>
      <c r="F8871"/>
    </row>
    <row r="8872" spans="3:6" x14ac:dyDescent="0.25">
      <c r="C8872"/>
      <c r="D8872"/>
      <c r="E8872"/>
      <c r="F8872"/>
    </row>
    <row r="8873" spans="3:6" x14ac:dyDescent="0.25">
      <c r="C8873"/>
      <c r="D8873"/>
      <c r="E8873"/>
      <c r="F8873"/>
    </row>
    <row r="8874" spans="3:6" x14ac:dyDescent="0.25">
      <c r="C8874"/>
      <c r="D8874"/>
      <c r="E8874"/>
      <c r="F8874"/>
    </row>
    <row r="8875" spans="3:6" x14ac:dyDescent="0.25">
      <c r="C8875"/>
      <c r="D8875"/>
      <c r="E8875"/>
      <c r="F8875"/>
    </row>
    <row r="8876" spans="3:6" x14ac:dyDescent="0.25">
      <c r="C8876"/>
      <c r="D8876"/>
      <c r="E8876"/>
      <c r="F8876"/>
    </row>
    <row r="8877" spans="3:6" x14ac:dyDescent="0.25">
      <c r="C8877"/>
      <c r="D8877"/>
      <c r="E8877"/>
      <c r="F8877"/>
    </row>
    <row r="8878" spans="3:6" x14ac:dyDescent="0.25">
      <c r="C8878"/>
      <c r="D8878"/>
      <c r="E8878"/>
      <c r="F8878"/>
    </row>
    <row r="8879" spans="3:6" x14ac:dyDescent="0.25">
      <c r="C8879"/>
      <c r="D8879"/>
      <c r="E8879"/>
      <c r="F8879"/>
    </row>
    <row r="8880" spans="3:6" x14ac:dyDescent="0.25">
      <c r="C8880"/>
      <c r="D8880"/>
      <c r="E8880"/>
      <c r="F8880"/>
    </row>
    <row r="8881" spans="3:6" x14ac:dyDescent="0.25">
      <c r="C8881"/>
      <c r="D8881"/>
      <c r="E8881"/>
      <c r="F8881"/>
    </row>
    <row r="8882" spans="3:6" x14ac:dyDescent="0.25">
      <c r="C8882"/>
      <c r="D8882"/>
      <c r="E8882"/>
      <c r="F8882"/>
    </row>
    <row r="8883" spans="3:6" x14ac:dyDescent="0.25">
      <c r="C8883"/>
      <c r="D8883"/>
      <c r="E8883"/>
      <c r="F8883"/>
    </row>
    <row r="8884" spans="3:6" x14ac:dyDescent="0.25">
      <c r="C8884"/>
      <c r="D8884"/>
      <c r="E8884"/>
      <c r="F8884"/>
    </row>
    <row r="8885" spans="3:6" x14ac:dyDescent="0.25">
      <c r="C8885"/>
      <c r="D8885"/>
      <c r="E8885"/>
      <c r="F8885"/>
    </row>
    <row r="8886" spans="3:6" x14ac:dyDescent="0.25">
      <c r="C8886"/>
      <c r="D8886"/>
      <c r="E8886"/>
      <c r="F8886"/>
    </row>
    <row r="8887" spans="3:6" x14ac:dyDescent="0.25">
      <c r="C8887"/>
      <c r="D8887"/>
      <c r="E8887"/>
      <c r="F8887"/>
    </row>
    <row r="8888" spans="3:6" x14ac:dyDescent="0.25">
      <c r="C8888"/>
      <c r="D8888"/>
      <c r="E8888"/>
      <c r="F8888"/>
    </row>
    <row r="8889" spans="3:6" x14ac:dyDescent="0.25">
      <c r="C8889"/>
      <c r="D8889"/>
      <c r="E8889"/>
      <c r="F8889"/>
    </row>
    <row r="8890" spans="3:6" x14ac:dyDescent="0.25">
      <c r="C8890"/>
      <c r="D8890"/>
      <c r="E8890"/>
      <c r="F8890"/>
    </row>
    <row r="8891" spans="3:6" x14ac:dyDescent="0.25">
      <c r="C8891"/>
      <c r="D8891"/>
      <c r="E8891"/>
      <c r="F8891"/>
    </row>
    <row r="8892" spans="3:6" x14ac:dyDescent="0.25">
      <c r="C8892"/>
      <c r="D8892"/>
      <c r="E8892"/>
      <c r="F8892"/>
    </row>
    <row r="8893" spans="3:6" x14ac:dyDescent="0.25">
      <c r="C8893"/>
      <c r="D8893"/>
      <c r="E8893"/>
      <c r="F8893"/>
    </row>
    <row r="8894" spans="3:6" x14ac:dyDescent="0.25">
      <c r="C8894"/>
      <c r="D8894"/>
      <c r="E8894"/>
      <c r="F8894"/>
    </row>
    <row r="8895" spans="3:6" x14ac:dyDescent="0.25">
      <c r="C8895"/>
      <c r="D8895"/>
      <c r="E8895"/>
      <c r="F8895"/>
    </row>
    <row r="8896" spans="3:6" x14ac:dyDescent="0.25">
      <c r="C8896"/>
      <c r="D8896"/>
      <c r="E8896"/>
      <c r="F8896"/>
    </row>
    <row r="8897" spans="3:6" x14ac:dyDescent="0.25">
      <c r="C8897"/>
      <c r="D8897"/>
      <c r="E8897"/>
      <c r="F8897"/>
    </row>
    <row r="8898" spans="3:6" x14ac:dyDescent="0.25">
      <c r="C8898"/>
      <c r="D8898"/>
      <c r="E8898"/>
      <c r="F8898"/>
    </row>
    <row r="8899" spans="3:6" x14ac:dyDescent="0.25">
      <c r="C8899"/>
      <c r="D8899"/>
      <c r="E8899"/>
      <c r="F8899"/>
    </row>
    <row r="8900" spans="3:6" x14ac:dyDescent="0.25">
      <c r="C8900"/>
      <c r="D8900"/>
      <c r="E8900"/>
      <c r="F8900"/>
    </row>
    <row r="8901" spans="3:6" x14ac:dyDescent="0.25">
      <c r="C8901"/>
      <c r="D8901"/>
      <c r="E8901"/>
      <c r="F8901"/>
    </row>
    <row r="8902" spans="3:6" x14ac:dyDescent="0.25">
      <c r="C8902"/>
      <c r="D8902"/>
      <c r="E8902"/>
      <c r="F8902"/>
    </row>
    <row r="8903" spans="3:6" x14ac:dyDescent="0.25">
      <c r="C8903"/>
      <c r="D8903"/>
      <c r="E8903"/>
      <c r="F8903"/>
    </row>
    <row r="8904" spans="3:6" x14ac:dyDescent="0.25">
      <c r="C8904"/>
      <c r="D8904"/>
      <c r="E8904"/>
      <c r="F8904"/>
    </row>
    <row r="8905" spans="3:6" x14ac:dyDescent="0.25">
      <c r="C8905"/>
      <c r="D8905"/>
      <c r="E8905"/>
      <c r="F8905"/>
    </row>
    <row r="8906" spans="3:6" x14ac:dyDescent="0.25">
      <c r="C8906"/>
      <c r="D8906"/>
      <c r="E8906"/>
      <c r="F8906"/>
    </row>
    <row r="8907" spans="3:6" x14ac:dyDescent="0.25">
      <c r="C8907"/>
      <c r="D8907"/>
      <c r="E8907"/>
      <c r="F8907"/>
    </row>
    <row r="8908" spans="3:6" x14ac:dyDescent="0.25">
      <c r="C8908"/>
      <c r="D8908"/>
      <c r="E8908"/>
      <c r="F8908"/>
    </row>
    <row r="8909" spans="3:6" x14ac:dyDescent="0.25">
      <c r="C8909"/>
      <c r="D8909"/>
      <c r="E8909"/>
      <c r="F8909"/>
    </row>
    <row r="8910" spans="3:6" x14ac:dyDescent="0.25">
      <c r="C8910"/>
      <c r="D8910"/>
      <c r="E8910"/>
      <c r="F8910"/>
    </row>
    <row r="8911" spans="3:6" x14ac:dyDescent="0.25">
      <c r="C8911"/>
      <c r="D8911"/>
      <c r="E8911"/>
      <c r="F8911"/>
    </row>
    <row r="8912" spans="3:6" x14ac:dyDescent="0.25">
      <c r="C8912"/>
      <c r="D8912"/>
      <c r="E8912"/>
      <c r="F8912"/>
    </row>
    <row r="8913" spans="3:6" x14ac:dyDescent="0.25">
      <c r="C8913"/>
      <c r="D8913"/>
      <c r="E8913"/>
      <c r="F8913"/>
    </row>
    <row r="8914" spans="3:6" x14ac:dyDescent="0.25">
      <c r="C8914"/>
      <c r="D8914"/>
      <c r="E8914"/>
      <c r="F8914"/>
    </row>
    <row r="8915" spans="3:6" x14ac:dyDescent="0.25">
      <c r="C8915"/>
      <c r="D8915"/>
      <c r="E8915"/>
      <c r="F8915"/>
    </row>
    <row r="8916" spans="3:6" x14ac:dyDescent="0.25">
      <c r="C8916"/>
      <c r="D8916"/>
      <c r="E8916"/>
      <c r="F8916"/>
    </row>
    <row r="8917" spans="3:6" x14ac:dyDescent="0.25">
      <c r="C8917"/>
      <c r="D8917"/>
      <c r="E8917"/>
      <c r="F8917"/>
    </row>
    <row r="8918" spans="3:6" x14ac:dyDescent="0.25">
      <c r="C8918"/>
      <c r="D8918"/>
      <c r="E8918"/>
      <c r="F8918"/>
    </row>
    <row r="8919" spans="3:6" x14ac:dyDescent="0.25">
      <c r="C8919"/>
      <c r="D8919"/>
      <c r="E8919"/>
      <c r="F8919"/>
    </row>
    <row r="8920" spans="3:6" x14ac:dyDescent="0.25">
      <c r="C8920"/>
      <c r="D8920"/>
      <c r="E8920"/>
      <c r="F8920"/>
    </row>
    <row r="8921" spans="3:6" x14ac:dyDescent="0.25">
      <c r="C8921"/>
      <c r="D8921"/>
      <c r="E8921"/>
      <c r="F8921"/>
    </row>
    <row r="8922" spans="3:6" x14ac:dyDescent="0.25">
      <c r="C8922"/>
      <c r="D8922"/>
      <c r="E8922"/>
      <c r="F8922"/>
    </row>
    <row r="8923" spans="3:6" x14ac:dyDescent="0.25">
      <c r="C8923"/>
      <c r="D8923"/>
      <c r="E8923"/>
      <c r="F8923"/>
    </row>
    <row r="8924" spans="3:6" x14ac:dyDescent="0.25">
      <c r="C8924"/>
      <c r="D8924"/>
      <c r="E8924"/>
      <c r="F8924"/>
    </row>
    <row r="8925" spans="3:6" x14ac:dyDescent="0.25">
      <c r="C8925"/>
      <c r="D8925"/>
      <c r="E8925"/>
      <c r="F8925"/>
    </row>
    <row r="8926" spans="3:6" x14ac:dyDescent="0.25">
      <c r="C8926"/>
      <c r="D8926"/>
      <c r="E8926"/>
      <c r="F8926"/>
    </row>
    <row r="8927" spans="3:6" x14ac:dyDescent="0.25">
      <c r="C8927"/>
      <c r="D8927"/>
      <c r="E8927"/>
      <c r="F8927"/>
    </row>
    <row r="8928" spans="3:6" x14ac:dyDescent="0.25">
      <c r="C8928"/>
      <c r="D8928"/>
      <c r="E8928"/>
      <c r="F8928"/>
    </row>
    <row r="8929" spans="3:6" x14ac:dyDescent="0.25">
      <c r="C8929"/>
      <c r="D8929"/>
      <c r="E8929"/>
      <c r="F8929"/>
    </row>
    <row r="8930" spans="3:6" x14ac:dyDescent="0.25">
      <c r="C8930"/>
      <c r="D8930"/>
      <c r="E8930"/>
      <c r="F8930"/>
    </row>
    <row r="8931" spans="3:6" x14ac:dyDescent="0.25">
      <c r="C8931"/>
      <c r="D8931"/>
      <c r="E8931"/>
      <c r="F8931"/>
    </row>
    <row r="8932" spans="3:6" x14ac:dyDescent="0.25">
      <c r="C8932"/>
      <c r="D8932"/>
      <c r="E8932"/>
      <c r="F8932"/>
    </row>
    <row r="8933" spans="3:6" x14ac:dyDescent="0.25">
      <c r="C8933"/>
      <c r="D8933"/>
      <c r="E8933"/>
      <c r="F8933"/>
    </row>
    <row r="8934" spans="3:6" x14ac:dyDescent="0.25">
      <c r="C8934"/>
      <c r="D8934"/>
      <c r="E8934"/>
      <c r="F8934"/>
    </row>
    <row r="8935" spans="3:6" x14ac:dyDescent="0.25">
      <c r="C8935"/>
      <c r="D8935"/>
      <c r="E8935"/>
      <c r="F8935"/>
    </row>
    <row r="8936" spans="3:6" x14ac:dyDescent="0.25">
      <c r="C8936"/>
      <c r="D8936"/>
      <c r="E8936"/>
      <c r="F8936"/>
    </row>
    <row r="8937" spans="3:6" x14ac:dyDescent="0.25">
      <c r="C8937"/>
      <c r="D8937"/>
      <c r="E8937"/>
      <c r="F8937"/>
    </row>
    <row r="8938" spans="3:6" x14ac:dyDescent="0.25">
      <c r="C8938"/>
      <c r="D8938"/>
      <c r="E8938"/>
      <c r="F8938"/>
    </row>
    <row r="8939" spans="3:6" x14ac:dyDescent="0.25">
      <c r="C8939"/>
      <c r="D8939"/>
      <c r="E8939"/>
      <c r="F8939"/>
    </row>
    <row r="8940" spans="3:6" x14ac:dyDescent="0.25">
      <c r="C8940"/>
      <c r="D8940"/>
      <c r="E8940"/>
      <c r="F8940"/>
    </row>
    <row r="8941" spans="3:6" x14ac:dyDescent="0.25">
      <c r="C8941"/>
      <c r="D8941"/>
      <c r="E8941"/>
      <c r="F8941"/>
    </row>
    <row r="8942" spans="3:6" x14ac:dyDescent="0.25">
      <c r="C8942"/>
      <c r="D8942"/>
      <c r="E8942"/>
      <c r="F8942"/>
    </row>
    <row r="8943" spans="3:6" x14ac:dyDescent="0.25">
      <c r="C8943"/>
      <c r="D8943"/>
      <c r="E8943"/>
      <c r="F8943"/>
    </row>
    <row r="8944" spans="3:6" x14ac:dyDescent="0.25">
      <c r="C8944"/>
      <c r="D8944"/>
      <c r="E8944"/>
      <c r="F8944"/>
    </row>
    <row r="8945" spans="3:6" x14ac:dyDescent="0.25">
      <c r="C8945"/>
      <c r="D8945"/>
      <c r="E8945"/>
      <c r="F8945"/>
    </row>
    <row r="8946" spans="3:6" x14ac:dyDescent="0.25">
      <c r="C8946"/>
      <c r="D8946"/>
      <c r="E8946"/>
      <c r="F8946"/>
    </row>
    <row r="8947" spans="3:6" x14ac:dyDescent="0.25">
      <c r="C8947"/>
      <c r="D8947"/>
      <c r="E8947"/>
      <c r="F8947"/>
    </row>
    <row r="8948" spans="3:6" x14ac:dyDescent="0.25">
      <c r="C8948"/>
      <c r="D8948"/>
      <c r="E8948"/>
      <c r="F8948"/>
    </row>
    <row r="8949" spans="3:6" x14ac:dyDescent="0.25">
      <c r="C8949"/>
      <c r="D8949"/>
      <c r="E8949"/>
      <c r="F8949"/>
    </row>
    <row r="8950" spans="3:6" x14ac:dyDescent="0.25">
      <c r="C8950"/>
      <c r="D8950"/>
      <c r="E8950"/>
      <c r="F8950"/>
    </row>
    <row r="8951" spans="3:6" x14ac:dyDescent="0.25">
      <c r="C8951"/>
      <c r="D8951"/>
      <c r="E8951"/>
      <c r="F8951"/>
    </row>
    <row r="8952" spans="3:6" x14ac:dyDescent="0.25">
      <c r="C8952"/>
      <c r="D8952"/>
      <c r="E8952"/>
      <c r="F8952"/>
    </row>
    <row r="8953" spans="3:6" x14ac:dyDescent="0.25">
      <c r="C8953"/>
      <c r="D8953"/>
      <c r="E8953"/>
      <c r="F8953"/>
    </row>
    <row r="8954" spans="3:6" x14ac:dyDescent="0.25">
      <c r="C8954"/>
      <c r="D8954"/>
      <c r="E8954"/>
      <c r="F8954"/>
    </row>
    <row r="8955" spans="3:6" x14ac:dyDescent="0.25">
      <c r="C8955"/>
      <c r="D8955"/>
      <c r="E8955"/>
      <c r="F8955"/>
    </row>
    <row r="8956" spans="3:6" x14ac:dyDescent="0.25">
      <c r="C8956"/>
      <c r="D8956"/>
      <c r="E8956"/>
      <c r="F8956"/>
    </row>
    <row r="8957" spans="3:6" x14ac:dyDescent="0.25">
      <c r="C8957"/>
      <c r="D8957"/>
      <c r="E8957"/>
      <c r="F8957"/>
    </row>
    <row r="8958" spans="3:6" x14ac:dyDescent="0.25">
      <c r="C8958"/>
      <c r="D8958"/>
      <c r="E8958"/>
      <c r="F8958"/>
    </row>
    <row r="8959" spans="3:6" x14ac:dyDescent="0.25">
      <c r="C8959"/>
      <c r="D8959"/>
      <c r="E8959"/>
      <c r="F8959"/>
    </row>
    <row r="8960" spans="3:6" x14ac:dyDescent="0.25">
      <c r="C8960"/>
      <c r="D8960"/>
      <c r="E8960"/>
      <c r="F8960"/>
    </row>
    <row r="8961" spans="3:6" x14ac:dyDescent="0.25">
      <c r="C8961"/>
      <c r="D8961"/>
      <c r="E8961"/>
      <c r="F8961"/>
    </row>
    <row r="8962" spans="3:6" x14ac:dyDescent="0.25">
      <c r="C8962"/>
      <c r="D8962"/>
      <c r="E8962"/>
      <c r="F8962"/>
    </row>
    <row r="8963" spans="3:6" x14ac:dyDescent="0.25">
      <c r="C8963"/>
      <c r="D8963"/>
      <c r="E8963"/>
      <c r="F8963"/>
    </row>
    <row r="8964" spans="3:6" x14ac:dyDescent="0.25">
      <c r="C8964"/>
      <c r="D8964"/>
      <c r="E8964"/>
      <c r="F8964"/>
    </row>
    <row r="8965" spans="3:6" x14ac:dyDescent="0.25">
      <c r="C8965"/>
      <c r="D8965"/>
      <c r="E8965"/>
      <c r="F8965"/>
    </row>
    <row r="8966" spans="3:6" x14ac:dyDescent="0.25">
      <c r="C8966"/>
      <c r="D8966"/>
      <c r="E8966"/>
      <c r="F8966"/>
    </row>
    <row r="8967" spans="3:6" x14ac:dyDescent="0.25">
      <c r="C8967"/>
      <c r="D8967"/>
      <c r="E8967"/>
      <c r="F8967"/>
    </row>
    <row r="8968" spans="3:6" x14ac:dyDescent="0.25">
      <c r="C8968"/>
      <c r="D8968"/>
      <c r="E8968"/>
      <c r="F8968"/>
    </row>
    <row r="8969" spans="3:6" x14ac:dyDescent="0.25">
      <c r="C8969"/>
      <c r="D8969"/>
      <c r="E8969"/>
      <c r="F8969"/>
    </row>
    <row r="8970" spans="3:6" x14ac:dyDescent="0.25">
      <c r="C8970"/>
      <c r="D8970"/>
      <c r="E8970"/>
      <c r="F8970"/>
    </row>
    <row r="8971" spans="3:6" x14ac:dyDescent="0.25">
      <c r="C8971"/>
      <c r="D8971"/>
      <c r="E8971"/>
      <c r="F8971"/>
    </row>
    <row r="8972" spans="3:6" x14ac:dyDescent="0.25">
      <c r="C8972"/>
      <c r="D8972"/>
      <c r="E8972"/>
      <c r="F8972"/>
    </row>
    <row r="8973" spans="3:6" x14ac:dyDescent="0.25">
      <c r="C8973"/>
      <c r="D8973"/>
      <c r="E8973"/>
      <c r="F8973"/>
    </row>
    <row r="8974" spans="3:6" x14ac:dyDescent="0.25">
      <c r="C8974"/>
      <c r="D8974"/>
      <c r="E8974"/>
      <c r="F8974"/>
    </row>
    <row r="8975" spans="3:6" x14ac:dyDescent="0.25">
      <c r="C8975"/>
      <c r="D8975"/>
      <c r="E8975"/>
      <c r="F8975"/>
    </row>
    <row r="8976" spans="3:6" x14ac:dyDescent="0.25">
      <c r="C8976"/>
      <c r="D8976"/>
      <c r="E8976"/>
      <c r="F8976"/>
    </row>
    <row r="8977" spans="3:6" x14ac:dyDescent="0.25">
      <c r="C8977"/>
      <c r="D8977"/>
      <c r="E8977"/>
      <c r="F8977"/>
    </row>
    <row r="8978" spans="3:6" x14ac:dyDescent="0.25">
      <c r="C8978"/>
      <c r="D8978"/>
      <c r="E8978"/>
      <c r="F8978"/>
    </row>
    <row r="8979" spans="3:6" x14ac:dyDescent="0.25">
      <c r="C8979"/>
      <c r="D8979"/>
      <c r="E8979"/>
      <c r="F8979"/>
    </row>
    <row r="8980" spans="3:6" x14ac:dyDescent="0.25">
      <c r="C8980"/>
      <c r="D8980"/>
      <c r="E8980"/>
      <c r="F8980"/>
    </row>
    <row r="8981" spans="3:6" x14ac:dyDescent="0.25">
      <c r="C8981"/>
      <c r="D8981"/>
      <c r="E8981"/>
      <c r="F8981"/>
    </row>
    <row r="8982" spans="3:6" x14ac:dyDescent="0.25">
      <c r="C8982"/>
      <c r="D8982"/>
      <c r="E8982"/>
      <c r="F8982"/>
    </row>
    <row r="8983" spans="3:6" x14ac:dyDescent="0.25">
      <c r="C8983"/>
      <c r="D8983"/>
      <c r="E8983"/>
      <c r="F8983"/>
    </row>
    <row r="8984" spans="3:6" x14ac:dyDescent="0.25">
      <c r="C8984"/>
      <c r="D8984"/>
      <c r="E8984"/>
      <c r="F8984"/>
    </row>
    <row r="8985" spans="3:6" x14ac:dyDescent="0.25">
      <c r="C8985"/>
      <c r="D8985"/>
      <c r="E8985"/>
      <c r="F8985"/>
    </row>
    <row r="8986" spans="3:6" x14ac:dyDescent="0.25">
      <c r="C8986"/>
      <c r="D8986"/>
      <c r="E8986"/>
      <c r="F8986"/>
    </row>
    <row r="8987" spans="3:6" x14ac:dyDescent="0.25">
      <c r="C8987"/>
      <c r="D8987"/>
      <c r="E8987"/>
      <c r="F8987"/>
    </row>
    <row r="8988" spans="3:6" x14ac:dyDescent="0.25">
      <c r="C8988"/>
      <c r="D8988"/>
      <c r="E8988"/>
      <c r="F8988"/>
    </row>
    <row r="8989" spans="3:6" x14ac:dyDescent="0.25">
      <c r="C8989"/>
      <c r="D8989"/>
      <c r="E8989"/>
      <c r="F8989"/>
    </row>
    <row r="8990" spans="3:6" x14ac:dyDescent="0.25">
      <c r="C8990"/>
      <c r="D8990"/>
      <c r="E8990"/>
      <c r="F8990"/>
    </row>
    <row r="8991" spans="3:6" x14ac:dyDescent="0.25">
      <c r="C8991"/>
      <c r="D8991"/>
      <c r="E8991"/>
      <c r="F8991"/>
    </row>
    <row r="8992" spans="3:6" x14ac:dyDescent="0.25">
      <c r="C8992"/>
      <c r="D8992"/>
      <c r="E8992"/>
      <c r="F8992"/>
    </row>
    <row r="8993" spans="3:6" x14ac:dyDescent="0.25">
      <c r="C8993"/>
      <c r="D8993"/>
      <c r="E8993"/>
      <c r="F8993"/>
    </row>
    <row r="8994" spans="3:6" x14ac:dyDescent="0.25">
      <c r="C8994"/>
      <c r="D8994"/>
      <c r="E8994"/>
      <c r="F8994"/>
    </row>
    <row r="8995" spans="3:6" x14ac:dyDescent="0.25">
      <c r="C8995"/>
      <c r="D8995"/>
      <c r="E8995"/>
      <c r="F8995"/>
    </row>
    <row r="8996" spans="3:6" x14ac:dyDescent="0.25">
      <c r="C8996"/>
      <c r="D8996"/>
      <c r="E8996"/>
      <c r="F8996"/>
    </row>
    <row r="8997" spans="3:6" x14ac:dyDescent="0.25">
      <c r="C8997"/>
      <c r="D8997"/>
      <c r="E8997"/>
      <c r="F8997"/>
    </row>
    <row r="8998" spans="3:6" x14ac:dyDescent="0.25">
      <c r="C8998"/>
      <c r="D8998"/>
      <c r="E8998"/>
      <c r="F8998"/>
    </row>
    <row r="8999" spans="3:6" x14ac:dyDescent="0.25">
      <c r="C8999"/>
      <c r="D8999"/>
      <c r="E8999"/>
      <c r="F8999"/>
    </row>
    <row r="9000" spans="3:6" x14ac:dyDescent="0.25">
      <c r="C9000"/>
      <c r="D9000"/>
      <c r="E9000"/>
      <c r="F9000"/>
    </row>
    <row r="9001" spans="3:6" x14ac:dyDescent="0.25">
      <c r="C9001"/>
      <c r="D9001"/>
      <c r="E9001"/>
      <c r="F9001"/>
    </row>
    <row r="9002" spans="3:6" x14ac:dyDescent="0.25">
      <c r="C9002"/>
      <c r="D9002"/>
      <c r="E9002"/>
      <c r="F9002"/>
    </row>
    <row r="9003" spans="3:6" x14ac:dyDescent="0.25">
      <c r="C9003"/>
      <c r="D9003"/>
      <c r="E9003"/>
      <c r="F9003"/>
    </row>
    <row r="9004" spans="3:6" x14ac:dyDescent="0.25">
      <c r="C9004"/>
      <c r="D9004"/>
      <c r="E9004"/>
      <c r="F9004"/>
    </row>
    <row r="9005" spans="3:6" x14ac:dyDescent="0.25">
      <c r="C9005"/>
      <c r="D9005"/>
      <c r="E9005"/>
      <c r="F9005"/>
    </row>
    <row r="9006" spans="3:6" x14ac:dyDescent="0.25">
      <c r="C9006"/>
      <c r="D9006"/>
      <c r="E9006"/>
      <c r="F9006"/>
    </row>
    <row r="9007" spans="3:6" x14ac:dyDescent="0.25">
      <c r="C9007"/>
      <c r="D9007"/>
      <c r="E9007"/>
      <c r="F9007"/>
    </row>
    <row r="9008" spans="3:6" x14ac:dyDescent="0.25">
      <c r="C9008"/>
      <c r="D9008"/>
      <c r="E9008"/>
      <c r="F9008"/>
    </row>
    <row r="9009" spans="3:6" x14ac:dyDescent="0.25">
      <c r="C9009"/>
      <c r="D9009"/>
      <c r="E9009"/>
      <c r="F9009"/>
    </row>
    <row r="9010" spans="3:6" x14ac:dyDescent="0.25">
      <c r="C9010"/>
      <c r="D9010"/>
      <c r="E9010"/>
      <c r="F9010"/>
    </row>
    <row r="9011" spans="3:6" x14ac:dyDescent="0.25">
      <c r="C9011"/>
      <c r="D9011"/>
      <c r="E9011"/>
      <c r="F9011"/>
    </row>
    <row r="9012" spans="3:6" x14ac:dyDescent="0.25">
      <c r="C9012"/>
      <c r="D9012"/>
      <c r="E9012"/>
      <c r="F9012"/>
    </row>
    <row r="9013" spans="3:6" x14ac:dyDescent="0.25">
      <c r="C9013"/>
      <c r="D9013"/>
      <c r="E9013"/>
      <c r="F9013"/>
    </row>
    <row r="9014" spans="3:6" x14ac:dyDescent="0.25">
      <c r="C9014"/>
      <c r="D9014"/>
      <c r="E9014"/>
      <c r="F9014"/>
    </row>
    <row r="9015" spans="3:6" x14ac:dyDescent="0.25">
      <c r="C9015"/>
      <c r="D9015"/>
      <c r="E9015"/>
      <c r="F9015"/>
    </row>
    <row r="9016" spans="3:6" x14ac:dyDescent="0.25">
      <c r="C9016"/>
      <c r="D9016"/>
      <c r="E9016"/>
      <c r="F9016"/>
    </row>
    <row r="9017" spans="3:6" x14ac:dyDescent="0.25">
      <c r="C9017"/>
      <c r="D9017"/>
      <c r="E9017"/>
      <c r="F9017"/>
    </row>
    <row r="9018" spans="3:6" x14ac:dyDescent="0.25">
      <c r="C9018"/>
      <c r="D9018"/>
      <c r="E9018"/>
      <c r="F9018"/>
    </row>
    <row r="9019" spans="3:6" x14ac:dyDescent="0.25">
      <c r="C9019"/>
      <c r="D9019"/>
      <c r="E9019"/>
      <c r="F9019"/>
    </row>
    <row r="9020" spans="3:6" x14ac:dyDescent="0.25">
      <c r="C9020"/>
      <c r="D9020"/>
      <c r="E9020"/>
      <c r="F9020"/>
    </row>
    <row r="9021" spans="3:6" x14ac:dyDescent="0.25">
      <c r="C9021"/>
      <c r="D9021"/>
      <c r="E9021"/>
      <c r="F9021"/>
    </row>
    <row r="9022" spans="3:6" x14ac:dyDescent="0.25">
      <c r="C9022"/>
      <c r="D9022"/>
      <c r="E9022"/>
      <c r="F9022"/>
    </row>
    <row r="9023" spans="3:6" x14ac:dyDescent="0.25">
      <c r="C9023"/>
      <c r="D9023"/>
      <c r="E9023"/>
      <c r="F9023"/>
    </row>
    <row r="9024" spans="3:6" x14ac:dyDescent="0.25">
      <c r="C9024"/>
      <c r="D9024"/>
      <c r="E9024"/>
      <c r="F9024"/>
    </row>
    <row r="9025" spans="3:6" x14ac:dyDescent="0.25">
      <c r="C9025"/>
      <c r="D9025"/>
      <c r="E9025"/>
      <c r="F9025"/>
    </row>
    <row r="9026" spans="3:6" x14ac:dyDescent="0.25">
      <c r="C9026"/>
      <c r="D9026"/>
      <c r="E9026"/>
      <c r="F9026"/>
    </row>
    <row r="9027" spans="3:6" x14ac:dyDescent="0.25">
      <c r="C9027"/>
      <c r="D9027"/>
      <c r="E9027"/>
      <c r="F9027"/>
    </row>
    <row r="9028" spans="3:6" x14ac:dyDescent="0.25">
      <c r="C9028"/>
      <c r="D9028"/>
      <c r="E9028"/>
      <c r="F9028"/>
    </row>
    <row r="9029" spans="3:6" x14ac:dyDescent="0.25">
      <c r="C9029"/>
      <c r="D9029"/>
      <c r="E9029"/>
      <c r="F9029"/>
    </row>
    <row r="9030" spans="3:6" x14ac:dyDescent="0.25">
      <c r="C9030"/>
      <c r="D9030"/>
      <c r="E9030"/>
      <c r="F9030"/>
    </row>
    <row r="9031" spans="3:6" x14ac:dyDescent="0.25">
      <c r="C9031"/>
      <c r="D9031"/>
      <c r="E9031"/>
      <c r="F9031"/>
    </row>
    <row r="9032" spans="3:6" x14ac:dyDescent="0.25">
      <c r="C9032"/>
      <c r="D9032"/>
      <c r="E9032"/>
      <c r="F9032"/>
    </row>
    <row r="9033" spans="3:6" x14ac:dyDescent="0.25">
      <c r="C9033"/>
      <c r="D9033"/>
      <c r="E9033"/>
      <c r="F9033"/>
    </row>
    <row r="9034" spans="3:6" x14ac:dyDescent="0.25">
      <c r="C9034"/>
      <c r="D9034"/>
      <c r="E9034"/>
      <c r="F9034"/>
    </row>
    <row r="9035" spans="3:6" x14ac:dyDescent="0.25">
      <c r="C9035"/>
      <c r="D9035"/>
      <c r="E9035"/>
      <c r="F9035"/>
    </row>
    <row r="9036" spans="3:6" x14ac:dyDescent="0.25">
      <c r="C9036"/>
      <c r="D9036"/>
      <c r="E9036"/>
      <c r="F9036"/>
    </row>
    <row r="9037" spans="3:6" x14ac:dyDescent="0.25">
      <c r="C9037"/>
      <c r="D9037"/>
      <c r="E9037"/>
      <c r="F9037"/>
    </row>
    <row r="9038" spans="3:6" x14ac:dyDescent="0.25">
      <c r="C9038"/>
      <c r="D9038"/>
      <c r="E9038"/>
      <c r="F9038"/>
    </row>
    <row r="9039" spans="3:6" x14ac:dyDescent="0.25">
      <c r="C9039"/>
      <c r="D9039"/>
      <c r="E9039"/>
      <c r="F9039"/>
    </row>
    <row r="9040" spans="3:6" x14ac:dyDescent="0.25">
      <c r="C9040"/>
      <c r="D9040"/>
      <c r="E9040"/>
      <c r="F9040"/>
    </row>
    <row r="9041" spans="3:6" x14ac:dyDescent="0.25">
      <c r="C9041"/>
      <c r="D9041"/>
      <c r="E9041"/>
      <c r="F9041"/>
    </row>
    <row r="9042" spans="3:6" x14ac:dyDescent="0.25">
      <c r="C9042"/>
      <c r="D9042"/>
      <c r="E9042"/>
      <c r="F9042"/>
    </row>
    <row r="9043" spans="3:6" x14ac:dyDescent="0.25">
      <c r="C9043"/>
      <c r="D9043"/>
      <c r="E9043"/>
      <c r="F9043"/>
    </row>
    <row r="9044" spans="3:6" x14ac:dyDescent="0.25">
      <c r="C9044"/>
      <c r="D9044"/>
      <c r="E9044"/>
      <c r="F9044"/>
    </row>
    <row r="9045" spans="3:6" x14ac:dyDescent="0.25">
      <c r="C9045"/>
      <c r="D9045"/>
      <c r="E9045"/>
      <c r="F9045"/>
    </row>
    <row r="9046" spans="3:6" x14ac:dyDescent="0.25">
      <c r="C9046"/>
      <c r="D9046"/>
      <c r="E9046"/>
      <c r="F9046"/>
    </row>
    <row r="9047" spans="3:6" x14ac:dyDescent="0.25">
      <c r="C9047"/>
      <c r="D9047"/>
      <c r="E9047"/>
      <c r="F9047"/>
    </row>
    <row r="9048" spans="3:6" x14ac:dyDescent="0.25">
      <c r="C9048"/>
      <c r="D9048"/>
      <c r="E9048"/>
      <c r="F9048"/>
    </row>
    <row r="9049" spans="3:6" x14ac:dyDescent="0.25">
      <c r="C9049"/>
      <c r="D9049"/>
      <c r="E9049"/>
      <c r="F9049"/>
    </row>
    <row r="9050" spans="3:6" x14ac:dyDescent="0.25">
      <c r="C9050"/>
      <c r="D9050"/>
      <c r="E9050"/>
      <c r="F9050"/>
    </row>
    <row r="9051" spans="3:6" x14ac:dyDescent="0.25">
      <c r="C9051"/>
      <c r="D9051"/>
      <c r="E9051"/>
      <c r="F9051"/>
    </row>
    <row r="9052" spans="3:6" x14ac:dyDescent="0.25">
      <c r="C9052"/>
      <c r="D9052"/>
      <c r="E9052"/>
      <c r="F9052"/>
    </row>
    <row r="9053" spans="3:6" x14ac:dyDescent="0.25">
      <c r="C9053"/>
      <c r="D9053"/>
      <c r="E9053"/>
      <c r="F9053"/>
    </row>
    <row r="9054" spans="3:6" x14ac:dyDescent="0.25">
      <c r="C9054"/>
      <c r="D9054"/>
      <c r="E9054"/>
      <c r="F9054"/>
    </row>
    <row r="9055" spans="3:6" x14ac:dyDescent="0.25">
      <c r="C9055"/>
      <c r="D9055"/>
      <c r="E9055"/>
      <c r="F9055"/>
    </row>
    <row r="9056" spans="3:6" x14ac:dyDescent="0.25">
      <c r="C9056"/>
      <c r="D9056"/>
      <c r="E9056"/>
      <c r="F9056"/>
    </row>
    <row r="9057" spans="3:6" x14ac:dyDescent="0.25">
      <c r="C9057"/>
      <c r="D9057"/>
      <c r="E9057"/>
      <c r="F9057"/>
    </row>
    <row r="9058" spans="3:6" x14ac:dyDescent="0.25">
      <c r="C9058"/>
      <c r="D9058"/>
      <c r="E9058"/>
      <c r="F9058"/>
    </row>
    <row r="9059" spans="3:6" x14ac:dyDescent="0.25">
      <c r="C9059"/>
      <c r="D9059"/>
      <c r="E9059"/>
      <c r="F9059"/>
    </row>
    <row r="9060" spans="3:6" x14ac:dyDescent="0.25">
      <c r="C9060"/>
      <c r="D9060"/>
      <c r="E9060"/>
      <c r="F9060"/>
    </row>
    <row r="9061" spans="3:6" x14ac:dyDescent="0.25">
      <c r="C9061"/>
      <c r="D9061"/>
      <c r="E9061"/>
      <c r="F9061"/>
    </row>
    <row r="9062" spans="3:6" x14ac:dyDescent="0.25">
      <c r="C9062"/>
      <c r="D9062"/>
      <c r="E9062"/>
      <c r="F9062"/>
    </row>
    <row r="9063" spans="3:6" x14ac:dyDescent="0.25">
      <c r="C9063"/>
      <c r="D9063"/>
      <c r="E9063"/>
      <c r="F9063"/>
    </row>
    <row r="9064" spans="3:6" x14ac:dyDescent="0.25">
      <c r="C9064"/>
      <c r="D9064"/>
      <c r="E9064"/>
      <c r="F9064"/>
    </row>
    <row r="9065" spans="3:6" x14ac:dyDescent="0.25">
      <c r="C9065"/>
      <c r="D9065"/>
      <c r="E9065"/>
      <c r="F9065"/>
    </row>
    <row r="9066" spans="3:6" x14ac:dyDescent="0.25">
      <c r="C9066"/>
      <c r="D9066"/>
      <c r="E9066"/>
      <c r="F9066"/>
    </row>
    <row r="9067" spans="3:6" x14ac:dyDescent="0.25">
      <c r="C9067"/>
      <c r="D9067"/>
      <c r="E9067"/>
      <c r="F9067"/>
    </row>
    <row r="9068" spans="3:6" x14ac:dyDescent="0.25">
      <c r="C9068"/>
      <c r="D9068"/>
      <c r="E9068"/>
      <c r="F9068"/>
    </row>
    <row r="9069" spans="3:6" x14ac:dyDescent="0.25">
      <c r="C9069"/>
      <c r="D9069"/>
      <c r="E9069"/>
      <c r="F9069"/>
    </row>
    <row r="9070" spans="3:6" x14ac:dyDescent="0.25">
      <c r="C9070"/>
      <c r="D9070"/>
      <c r="E9070"/>
      <c r="F9070"/>
    </row>
    <row r="9071" spans="3:6" x14ac:dyDescent="0.25">
      <c r="C9071"/>
      <c r="D9071"/>
      <c r="E9071"/>
      <c r="F9071"/>
    </row>
    <row r="9072" spans="3:6" x14ac:dyDescent="0.25">
      <c r="C9072"/>
      <c r="D9072"/>
      <c r="E9072"/>
      <c r="F9072"/>
    </row>
    <row r="9073" spans="3:6" x14ac:dyDescent="0.25">
      <c r="C9073"/>
      <c r="D9073"/>
      <c r="E9073"/>
      <c r="F9073"/>
    </row>
    <row r="9074" spans="3:6" x14ac:dyDescent="0.25">
      <c r="C9074"/>
      <c r="D9074"/>
      <c r="E9074"/>
      <c r="F9074"/>
    </row>
    <row r="9075" spans="3:6" x14ac:dyDescent="0.25">
      <c r="C9075"/>
      <c r="D9075"/>
      <c r="E9075"/>
      <c r="F9075"/>
    </row>
    <row r="9076" spans="3:6" x14ac:dyDescent="0.25">
      <c r="C9076"/>
      <c r="D9076"/>
      <c r="E9076"/>
      <c r="F9076"/>
    </row>
    <row r="9077" spans="3:6" x14ac:dyDescent="0.25">
      <c r="C9077"/>
      <c r="D9077"/>
      <c r="E9077"/>
      <c r="F9077"/>
    </row>
    <row r="9078" spans="3:6" x14ac:dyDescent="0.25">
      <c r="C9078"/>
      <c r="D9078"/>
      <c r="E9078"/>
      <c r="F9078"/>
    </row>
    <row r="9079" spans="3:6" x14ac:dyDescent="0.25">
      <c r="C9079"/>
      <c r="D9079"/>
      <c r="E9079"/>
      <c r="F9079"/>
    </row>
    <row r="9080" spans="3:6" x14ac:dyDescent="0.25">
      <c r="C9080"/>
      <c r="D9080"/>
      <c r="E9080"/>
      <c r="F9080"/>
    </row>
    <row r="9081" spans="3:6" x14ac:dyDescent="0.25">
      <c r="C9081"/>
      <c r="D9081"/>
      <c r="E9081"/>
      <c r="F9081"/>
    </row>
    <row r="9082" spans="3:6" x14ac:dyDescent="0.25">
      <c r="C9082"/>
      <c r="D9082"/>
      <c r="E9082"/>
      <c r="F9082"/>
    </row>
    <row r="9083" spans="3:6" x14ac:dyDescent="0.25">
      <c r="C9083"/>
      <c r="D9083"/>
      <c r="E9083"/>
      <c r="F9083"/>
    </row>
    <row r="9084" spans="3:6" x14ac:dyDescent="0.25">
      <c r="C9084"/>
      <c r="D9084"/>
      <c r="E9084"/>
      <c r="F9084"/>
    </row>
    <row r="9085" spans="3:6" x14ac:dyDescent="0.25">
      <c r="C9085"/>
      <c r="D9085"/>
      <c r="E9085"/>
      <c r="F9085"/>
    </row>
    <row r="9086" spans="3:6" x14ac:dyDescent="0.25">
      <c r="C9086"/>
      <c r="D9086"/>
      <c r="E9086"/>
      <c r="F9086"/>
    </row>
    <row r="9087" spans="3:6" x14ac:dyDescent="0.25">
      <c r="C9087"/>
      <c r="D9087"/>
      <c r="E9087"/>
      <c r="F9087"/>
    </row>
    <row r="9088" spans="3:6" x14ac:dyDescent="0.25">
      <c r="C9088"/>
      <c r="D9088"/>
      <c r="E9088"/>
      <c r="F9088"/>
    </row>
    <row r="9089" spans="3:6" x14ac:dyDescent="0.25">
      <c r="C9089"/>
      <c r="D9089"/>
      <c r="E9089"/>
      <c r="F9089"/>
    </row>
    <row r="9090" spans="3:6" x14ac:dyDescent="0.25">
      <c r="C9090"/>
      <c r="D9090"/>
      <c r="E9090"/>
      <c r="F9090"/>
    </row>
    <row r="9091" spans="3:6" x14ac:dyDescent="0.25">
      <c r="C9091"/>
      <c r="D9091"/>
      <c r="E9091"/>
      <c r="F9091"/>
    </row>
    <row r="9092" spans="3:6" x14ac:dyDescent="0.25">
      <c r="C9092"/>
      <c r="D9092"/>
      <c r="E9092"/>
      <c r="F9092"/>
    </row>
    <row r="9093" spans="3:6" x14ac:dyDescent="0.25">
      <c r="C9093"/>
      <c r="D9093"/>
      <c r="E9093"/>
      <c r="F9093"/>
    </row>
    <row r="9094" spans="3:6" x14ac:dyDescent="0.25">
      <c r="C9094"/>
      <c r="D9094"/>
      <c r="E9094"/>
      <c r="F9094"/>
    </row>
    <row r="9095" spans="3:6" x14ac:dyDescent="0.25">
      <c r="C9095"/>
      <c r="D9095"/>
      <c r="E9095"/>
      <c r="F9095"/>
    </row>
    <row r="9096" spans="3:6" x14ac:dyDescent="0.25">
      <c r="C9096"/>
      <c r="D9096"/>
      <c r="E9096"/>
      <c r="F9096"/>
    </row>
    <row r="9097" spans="3:6" x14ac:dyDescent="0.25">
      <c r="C9097"/>
      <c r="D9097"/>
      <c r="E9097"/>
      <c r="F9097"/>
    </row>
    <row r="9098" spans="3:6" x14ac:dyDescent="0.25">
      <c r="C9098"/>
      <c r="D9098"/>
      <c r="E9098"/>
      <c r="F9098"/>
    </row>
    <row r="9099" spans="3:6" x14ac:dyDescent="0.25">
      <c r="C9099"/>
      <c r="D9099"/>
      <c r="E9099"/>
      <c r="F9099"/>
    </row>
    <row r="9100" spans="3:6" x14ac:dyDescent="0.25">
      <c r="C9100"/>
      <c r="D9100"/>
      <c r="E9100"/>
      <c r="F9100"/>
    </row>
    <row r="9101" spans="3:6" x14ac:dyDescent="0.25">
      <c r="C9101"/>
      <c r="D9101"/>
      <c r="E9101"/>
      <c r="F9101"/>
    </row>
    <row r="9102" spans="3:6" x14ac:dyDescent="0.25">
      <c r="C9102"/>
      <c r="D9102"/>
      <c r="E9102"/>
      <c r="F9102"/>
    </row>
    <row r="9103" spans="3:6" x14ac:dyDescent="0.25">
      <c r="C9103"/>
      <c r="D9103"/>
      <c r="E9103"/>
      <c r="F9103"/>
    </row>
    <row r="9104" spans="3:6" x14ac:dyDescent="0.25">
      <c r="C9104"/>
      <c r="D9104"/>
      <c r="E9104"/>
      <c r="F9104"/>
    </row>
    <row r="9105" spans="3:6" x14ac:dyDescent="0.25">
      <c r="C9105"/>
      <c r="D9105"/>
      <c r="E9105"/>
      <c r="F9105"/>
    </row>
    <row r="9106" spans="3:6" x14ac:dyDescent="0.25">
      <c r="C9106"/>
      <c r="D9106"/>
      <c r="E9106"/>
      <c r="F9106"/>
    </row>
    <row r="9107" spans="3:6" x14ac:dyDescent="0.25">
      <c r="C9107"/>
      <c r="D9107"/>
      <c r="E9107"/>
      <c r="F9107"/>
    </row>
    <row r="9108" spans="3:6" x14ac:dyDescent="0.25">
      <c r="C9108"/>
      <c r="D9108"/>
      <c r="E9108"/>
      <c r="F9108"/>
    </row>
    <row r="9109" spans="3:6" x14ac:dyDescent="0.25">
      <c r="C9109"/>
      <c r="D9109"/>
      <c r="E9109"/>
      <c r="F9109"/>
    </row>
    <row r="9110" spans="3:6" x14ac:dyDescent="0.25">
      <c r="C9110"/>
      <c r="D9110"/>
      <c r="E9110"/>
      <c r="F9110"/>
    </row>
    <row r="9111" spans="3:6" x14ac:dyDescent="0.25">
      <c r="C9111"/>
      <c r="D9111"/>
      <c r="E9111"/>
      <c r="F9111"/>
    </row>
    <row r="9112" spans="3:6" x14ac:dyDescent="0.25">
      <c r="C9112"/>
      <c r="D9112"/>
      <c r="E9112"/>
      <c r="F9112"/>
    </row>
    <row r="9113" spans="3:6" x14ac:dyDescent="0.25">
      <c r="C9113"/>
      <c r="D9113"/>
      <c r="E9113"/>
      <c r="F9113"/>
    </row>
    <row r="9114" spans="3:6" x14ac:dyDescent="0.25">
      <c r="C9114"/>
      <c r="D9114"/>
      <c r="E9114"/>
      <c r="F9114"/>
    </row>
    <row r="9115" spans="3:6" x14ac:dyDescent="0.25">
      <c r="C9115"/>
      <c r="D9115"/>
      <c r="E9115"/>
      <c r="F9115"/>
    </row>
    <row r="9116" spans="3:6" x14ac:dyDescent="0.25">
      <c r="C9116"/>
      <c r="D9116"/>
      <c r="E9116"/>
      <c r="F9116"/>
    </row>
    <row r="9117" spans="3:6" x14ac:dyDescent="0.25">
      <c r="C9117"/>
      <c r="D9117"/>
      <c r="E9117"/>
      <c r="F9117"/>
    </row>
    <row r="9118" spans="3:6" x14ac:dyDescent="0.25">
      <c r="C9118"/>
      <c r="D9118"/>
      <c r="E9118"/>
      <c r="F9118"/>
    </row>
    <row r="9119" spans="3:6" x14ac:dyDescent="0.25">
      <c r="C9119"/>
      <c r="D9119"/>
      <c r="E9119"/>
      <c r="F9119"/>
    </row>
    <row r="9120" spans="3:6" x14ac:dyDescent="0.25">
      <c r="C9120"/>
      <c r="D9120"/>
      <c r="E9120"/>
      <c r="F9120"/>
    </row>
    <row r="9121" spans="3:6" x14ac:dyDescent="0.25">
      <c r="C9121"/>
      <c r="D9121"/>
      <c r="E9121"/>
      <c r="F9121"/>
    </row>
    <row r="9122" spans="3:6" x14ac:dyDescent="0.25">
      <c r="C9122"/>
      <c r="D9122"/>
      <c r="E9122"/>
      <c r="F9122"/>
    </row>
    <row r="9123" spans="3:6" x14ac:dyDescent="0.25">
      <c r="C9123"/>
      <c r="D9123"/>
      <c r="E9123"/>
      <c r="F9123"/>
    </row>
    <row r="9124" spans="3:6" x14ac:dyDescent="0.25">
      <c r="C9124"/>
      <c r="D9124"/>
      <c r="E9124"/>
      <c r="F9124"/>
    </row>
    <row r="9125" spans="3:6" x14ac:dyDescent="0.25">
      <c r="C9125"/>
      <c r="D9125"/>
      <c r="E9125"/>
      <c r="F9125"/>
    </row>
    <row r="9126" spans="3:6" x14ac:dyDescent="0.25">
      <c r="C9126"/>
      <c r="D9126"/>
      <c r="E9126"/>
      <c r="F9126"/>
    </row>
    <row r="9127" spans="3:6" x14ac:dyDescent="0.25">
      <c r="C9127"/>
      <c r="D9127"/>
      <c r="E9127"/>
      <c r="F9127"/>
    </row>
    <row r="9128" spans="3:6" x14ac:dyDescent="0.25">
      <c r="C9128"/>
      <c r="D9128"/>
      <c r="E9128"/>
      <c r="F9128"/>
    </row>
    <row r="9129" spans="3:6" x14ac:dyDescent="0.25">
      <c r="C9129"/>
      <c r="D9129"/>
      <c r="E9129"/>
      <c r="F9129"/>
    </row>
    <row r="9130" spans="3:6" x14ac:dyDescent="0.25">
      <c r="C9130"/>
      <c r="D9130"/>
      <c r="E9130"/>
      <c r="F9130"/>
    </row>
    <row r="9131" spans="3:6" x14ac:dyDescent="0.25">
      <c r="C9131"/>
      <c r="D9131"/>
      <c r="E9131"/>
      <c r="F9131"/>
    </row>
    <row r="9132" spans="3:6" x14ac:dyDescent="0.25">
      <c r="C9132"/>
      <c r="D9132"/>
      <c r="E9132"/>
      <c r="F9132"/>
    </row>
    <row r="9133" spans="3:6" x14ac:dyDescent="0.25">
      <c r="C9133"/>
      <c r="D9133"/>
      <c r="E9133"/>
      <c r="F9133"/>
    </row>
    <row r="9134" spans="3:6" x14ac:dyDescent="0.25">
      <c r="C9134"/>
      <c r="D9134"/>
      <c r="E9134"/>
      <c r="F9134"/>
    </row>
    <row r="9135" spans="3:6" x14ac:dyDescent="0.25">
      <c r="C9135"/>
      <c r="D9135"/>
      <c r="E9135"/>
      <c r="F9135"/>
    </row>
    <row r="9136" spans="3:6" x14ac:dyDescent="0.25">
      <c r="C9136"/>
      <c r="D9136"/>
      <c r="E9136"/>
      <c r="F9136"/>
    </row>
    <row r="9137" spans="3:6" x14ac:dyDescent="0.25">
      <c r="C9137"/>
      <c r="D9137"/>
      <c r="E9137"/>
      <c r="F9137"/>
    </row>
    <row r="9138" spans="3:6" x14ac:dyDescent="0.25">
      <c r="C9138"/>
      <c r="D9138"/>
      <c r="E9138"/>
      <c r="F9138"/>
    </row>
    <row r="9139" spans="3:6" x14ac:dyDescent="0.25">
      <c r="C9139"/>
      <c r="D9139"/>
      <c r="E9139"/>
      <c r="F9139"/>
    </row>
    <row r="9140" spans="3:6" x14ac:dyDescent="0.25">
      <c r="C9140"/>
      <c r="D9140"/>
      <c r="E9140"/>
      <c r="F9140"/>
    </row>
    <row r="9141" spans="3:6" x14ac:dyDescent="0.25">
      <c r="C9141"/>
      <c r="D9141"/>
      <c r="E9141"/>
      <c r="F9141"/>
    </row>
    <row r="9142" spans="3:6" x14ac:dyDescent="0.25">
      <c r="C9142"/>
      <c r="D9142"/>
      <c r="E9142"/>
      <c r="F9142"/>
    </row>
    <row r="9143" spans="3:6" x14ac:dyDescent="0.25">
      <c r="C9143"/>
      <c r="D9143"/>
      <c r="E9143"/>
      <c r="F9143"/>
    </row>
    <row r="9144" spans="3:6" x14ac:dyDescent="0.25">
      <c r="C9144"/>
      <c r="D9144"/>
      <c r="E9144"/>
      <c r="F9144"/>
    </row>
    <row r="9145" spans="3:6" x14ac:dyDescent="0.25">
      <c r="C9145"/>
      <c r="D9145"/>
      <c r="E9145"/>
      <c r="F9145"/>
    </row>
    <row r="9146" spans="3:6" x14ac:dyDescent="0.25">
      <c r="C9146"/>
      <c r="D9146"/>
      <c r="E9146"/>
      <c r="F9146"/>
    </row>
    <row r="9147" spans="3:6" x14ac:dyDescent="0.25">
      <c r="C9147"/>
      <c r="D9147"/>
      <c r="E9147"/>
      <c r="F9147"/>
    </row>
    <row r="9148" spans="3:6" x14ac:dyDescent="0.25">
      <c r="C9148"/>
      <c r="D9148"/>
      <c r="E9148"/>
      <c r="F9148"/>
    </row>
    <row r="9149" spans="3:6" x14ac:dyDescent="0.25">
      <c r="C9149"/>
      <c r="D9149"/>
      <c r="E9149"/>
      <c r="F9149"/>
    </row>
    <row r="9150" spans="3:6" x14ac:dyDescent="0.25">
      <c r="C9150"/>
      <c r="D9150"/>
      <c r="E9150"/>
      <c r="F9150"/>
    </row>
    <row r="9151" spans="3:6" x14ac:dyDescent="0.25">
      <c r="C9151"/>
      <c r="D9151"/>
      <c r="E9151"/>
      <c r="F9151"/>
    </row>
    <row r="9152" spans="3:6" x14ac:dyDescent="0.25">
      <c r="C9152"/>
      <c r="D9152"/>
      <c r="E9152"/>
      <c r="F9152"/>
    </row>
    <row r="9153" spans="3:6" x14ac:dyDescent="0.25">
      <c r="C9153"/>
      <c r="D9153"/>
      <c r="E9153"/>
      <c r="F9153"/>
    </row>
    <row r="9154" spans="3:6" x14ac:dyDescent="0.25">
      <c r="C9154"/>
      <c r="D9154"/>
      <c r="E9154"/>
      <c r="F9154"/>
    </row>
    <row r="9155" spans="3:6" x14ac:dyDescent="0.25">
      <c r="C9155"/>
      <c r="D9155"/>
      <c r="E9155"/>
      <c r="F9155"/>
    </row>
    <row r="9156" spans="3:6" x14ac:dyDescent="0.25">
      <c r="C9156"/>
      <c r="D9156"/>
      <c r="E9156"/>
      <c r="F9156"/>
    </row>
    <row r="9157" spans="3:6" x14ac:dyDescent="0.25">
      <c r="C9157"/>
      <c r="D9157"/>
      <c r="E9157"/>
      <c r="F9157"/>
    </row>
    <row r="9158" spans="3:6" x14ac:dyDescent="0.25">
      <c r="C9158"/>
      <c r="D9158"/>
      <c r="E9158"/>
      <c r="F9158"/>
    </row>
    <row r="9159" spans="3:6" x14ac:dyDescent="0.25">
      <c r="C9159"/>
      <c r="D9159"/>
      <c r="E9159"/>
      <c r="F9159"/>
    </row>
    <row r="9160" spans="3:6" x14ac:dyDescent="0.25">
      <c r="C9160"/>
      <c r="D9160"/>
      <c r="E9160"/>
      <c r="F9160"/>
    </row>
    <row r="9161" spans="3:6" x14ac:dyDescent="0.25">
      <c r="C9161"/>
      <c r="D9161"/>
      <c r="E9161"/>
      <c r="F9161"/>
    </row>
    <row r="9162" spans="3:6" x14ac:dyDescent="0.25">
      <c r="C9162"/>
      <c r="D9162"/>
      <c r="E9162"/>
      <c r="F9162"/>
    </row>
    <row r="9163" spans="3:6" x14ac:dyDescent="0.25">
      <c r="C9163"/>
      <c r="D9163"/>
      <c r="E9163"/>
      <c r="F9163"/>
    </row>
    <row r="9164" spans="3:6" x14ac:dyDescent="0.25">
      <c r="C9164"/>
      <c r="D9164"/>
      <c r="E9164"/>
      <c r="F9164"/>
    </row>
    <row r="9165" spans="3:6" x14ac:dyDescent="0.25">
      <c r="C9165"/>
      <c r="D9165"/>
      <c r="E9165"/>
      <c r="F9165"/>
    </row>
    <row r="9166" spans="3:6" x14ac:dyDescent="0.25">
      <c r="C9166"/>
      <c r="D9166"/>
      <c r="E9166"/>
      <c r="F9166"/>
    </row>
    <row r="9167" spans="3:6" x14ac:dyDescent="0.25">
      <c r="C9167"/>
      <c r="D9167"/>
      <c r="E9167"/>
      <c r="F9167"/>
    </row>
    <row r="9168" spans="3:6" x14ac:dyDescent="0.25">
      <c r="C9168"/>
      <c r="D9168"/>
      <c r="E9168"/>
      <c r="F9168"/>
    </row>
    <row r="9169" spans="3:6" x14ac:dyDescent="0.25">
      <c r="C9169"/>
      <c r="D9169"/>
      <c r="E9169"/>
      <c r="F9169"/>
    </row>
    <row r="9170" spans="3:6" x14ac:dyDescent="0.25">
      <c r="C9170"/>
      <c r="D9170"/>
      <c r="E9170"/>
      <c r="F9170"/>
    </row>
    <row r="9171" spans="3:6" x14ac:dyDescent="0.25">
      <c r="C9171"/>
      <c r="D9171"/>
      <c r="E9171"/>
      <c r="F9171"/>
    </row>
    <row r="9172" spans="3:6" x14ac:dyDescent="0.25">
      <c r="C9172"/>
      <c r="D9172"/>
      <c r="E9172"/>
      <c r="F9172"/>
    </row>
    <row r="9173" spans="3:6" x14ac:dyDescent="0.25">
      <c r="C9173"/>
      <c r="D9173"/>
      <c r="E9173"/>
      <c r="F9173"/>
    </row>
    <row r="9174" spans="3:6" x14ac:dyDescent="0.25">
      <c r="C9174"/>
      <c r="D9174"/>
      <c r="E9174"/>
      <c r="F9174"/>
    </row>
    <row r="9175" spans="3:6" x14ac:dyDescent="0.25">
      <c r="C9175"/>
      <c r="D9175"/>
      <c r="E9175"/>
      <c r="F9175"/>
    </row>
    <row r="9176" spans="3:6" x14ac:dyDescent="0.25">
      <c r="C9176"/>
      <c r="D9176"/>
      <c r="E9176"/>
      <c r="F9176"/>
    </row>
    <row r="9177" spans="3:6" x14ac:dyDescent="0.25">
      <c r="C9177"/>
      <c r="D9177"/>
      <c r="E9177"/>
      <c r="F9177"/>
    </row>
    <row r="9178" spans="3:6" x14ac:dyDescent="0.25">
      <c r="C9178"/>
      <c r="D9178"/>
      <c r="E9178"/>
      <c r="F9178"/>
    </row>
    <row r="9179" spans="3:6" x14ac:dyDescent="0.25">
      <c r="C9179"/>
      <c r="D9179"/>
      <c r="E9179"/>
      <c r="F9179"/>
    </row>
    <row r="9180" spans="3:6" x14ac:dyDescent="0.25">
      <c r="C9180"/>
      <c r="D9180"/>
      <c r="E9180"/>
      <c r="F9180"/>
    </row>
    <row r="9181" spans="3:6" x14ac:dyDescent="0.25">
      <c r="C9181"/>
      <c r="D9181"/>
      <c r="E9181"/>
      <c r="F9181"/>
    </row>
    <row r="9182" spans="3:6" x14ac:dyDescent="0.25">
      <c r="C9182"/>
      <c r="D9182"/>
      <c r="E9182"/>
      <c r="F9182"/>
    </row>
    <row r="9183" spans="3:6" x14ac:dyDescent="0.25">
      <c r="C9183"/>
      <c r="D9183"/>
      <c r="E9183"/>
      <c r="F9183"/>
    </row>
    <row r="9184" spans="3:6" x14ac:dyDescent="0.25">
      <c r="C9184"/>
      <c r="D9184"/>
      <c r="E9184"/>
      <c r="F9184"/>
    </row>
    <row r="9185" spans="3:6" x14ac:dyDescent="0.25">
      <c r="C9185"/>
      <c r="D9185"/>
      <c r="E9185"/>
      <c r="F9185"/>
    </row>
    <row r="9186" spans="3:6" x14ac:dyDescent="0.25">
      <c r="C9186"/>
      <c r="D9186"/>
      <c r="E9186"/>
      <c r="F9186"/>
    </row>
    <row r="9187" spans="3:6" x14ac:dyDescent="0.25">
      <c r="C9187"/>
      <c r="D9187"/>
      <c r="E9187"/>
      <c r="F9187"/>
    </row>
    <row r="9188" spans="3:6" x14ac:dyDescent="0.25">
      <c r="C9188"/>
      <c r="D9188"/>
      <c r="E9188"/>
      <c r="F9188"/>
    </row>
    <row r="9189" spans="3:6" x14ac:dyDescent="0.25">
      <c r="C9189"/>
      <c r="D9189"/>
      <c r="E9189"/>
      <c r="F9189"/>
    </row>
    <row r="9190" spans="3:6" x14ac:dyDescent="0.25">
      <c r="C9190"/>
      <c r="D9190"/>
      <c r="E9190"/>
      <c r="F9190"/>
    </row>
    <row r="9191" spans="3:6" x14ac:dyDescent="0.25">
      <c r="C9191"/>
      <c r="D9191"/>
      <c r="E9191"/>
      <c r="F9191"/>
    </row>
    <row r="9192" spans="3:6" x14ac:dyDescent="0.25">
      <c r="C9192"/>
      <c r="D9192"/>
      <c r="E9192"/>
      <c r="F9192"/>
    </row>
    <row r="9193" spans="3:6" x14ac:dyDescent="0.25">
      <c r="C9193"/>
      <c r="D9193"/>
      <c r="E9193"/>
      <c r="F9193"/>
    </row>
    <row r="9194" spans="3:6" x14ac:dyDescent="0.25">
      <c r="C9194"/>
      <c r="D9194"/>
      <c r="E9194"/>
      <c r="F9194"/>
    </row>
    <row r="9195" spans="3:6" x14ac:dyDescent="0.25">
      <c r="C9195"/>
      <c r="D9195"/>
      <c r="E9195"/>
      <c r="F9195"/>
    </row>
    <row r="9196" spans="3:6" x14ac:dyDescent="0.25">
      <c r="C9196"/>
      <c r="D9196"/>
      <c r="E9196"/>
      <c r="F9196"/>
    </row>
    <row r="9197" spans="3:6" x14ac:dyDescent="0.25">
      <c r="C9197"/>
      <c r="D9197"/>
      <c r="E9197"/>
      <c r="F9197"/>
    </row>
    <row r="9198" spans="3:6" x14ac:dyDescent="0.25">
      <c r="C9198"/>
      <c r="D9198"/>
      <c r="E9198"/>
      <c r="F9198"/>
    </row>
    <row r="9199" spans="3:6" x14ac:dyDescent="0.25">
      <c r="C9199"/>
      <c r="D9199"/>
      <c r="E9199"/>
      <c r="F9199"/>
    </row>
    <row r="9200" spans="3:6" x14ac:dyDescent="0.25">
      <c r="C9200"/>
      <c r="D9200"/>
      <c r="E9200"/>
      <c r="F9200"/>
    </row>
    <row r="9201" spans="3:6" x14ac:dyDescent="0.25">
      <c r="C9201"/>
      <c r="D9201"/>
      <c r="E9201"/>
      <c r="F9201"/>
    </row>
    <row r="9202" spans="3:6" x14ac:dyDescent="0.25">
      <c r="C9202"/>
      <c r="D9202"/>
      <c r="E9202"/>
      <c r="F9202"/>
    </row>
    <row r="9203" spans="3:6" x14ac:dyDescent="0.25">
      <c r="C9203"/>
      <c r="D9203"/>
      <c r="E9203"/>
      <c r="F9203"/>
    </row>
    <row r="9204" spans="3:6" x14ac:dyDescent="0.25">
      <c r="C9204"/>
      <c r="D9204"/>
      <c r="E9204"/>
      <c r="F9204"/>
    </row>
    <row r="9205" spans="3:6" x14ac:dyDescent="0.25">
      <c r="C9205"/>
      <c r="D9205"/>
      <c r="E9205"/>
      <c r="F9205"/>
    </row>
    <row r="9206" spans="3:6" x14ac:dyDescent="0.25">
      <c r="C9206"/>
      <c r="D9206"/>
      <c r="E9206"/>
      <c r="F9206"/>
    </row>
    <row r="9207" spans="3:6" x14ac:dyDescent="0.25">
      <c r="C9207"/>
      <c r="D9207"/>
      <c r="E9207"/>
      <c r="F9207"/>
    </row>
    <row r="9208" spans="3:6" x14ac:dyDescent="0.25">
      <c r="C9208"/>
      <c r="D9208"/>
      <c r="E9208"/>
      <c r="F9208"/>
    </row>
    <row r="9209" spans="3:6" x14ac:dyDescent="0.25">
      <c r="C9209"/>
      <c r="D9209"/>
      <c r="E9209"/>
      <c r="F9209"/>
    </row>
    <row r="9210" spans="3:6" x14ac:dyDescent="0.25">
      <c r="C9210"/>
      <c r="D9210"/>
      <c r="E9210"/>
      <c r="F9210"/>
    </row>
    <row r="9211" spans="3:6" x14ac:dyDescent="0.25">
      <c r="C9211"/>
      <c r="D9211"/>
      <c r="E9211"/>
      <c r="F9211"/>
    </row>
    <row r="9212" spans="3:6" x14ac:dyDescent="0.25">
      <c r="C9212"/>
      <c r="D9212"/>
      <c r="E9212"/>
      <c r="F9212"/>
    </row>
    <row r="9213" spans="3:6" x14ac:dyDescent="0.25">
      <c r="C9213"/>
      <c r="D9213"/>
      <c r="E9213"/>
      <c r="F9213"/>
    </row>
    <row r="9214" spans="3:6" x14ac:dyDescent="0.25">
      <c r="C9214"/>
      <c r="D9214"/>
      <c r="E9214"/>
      <c r="F9214"/>
    </row>
    <row r="9215" spans="3:6" x14ac:dyDescent="0.25">
      <c r="C9215"/>
      <c r="D9215"/>
      <c r="E9215"/>
      <c r="F9215"/>
    </row>
    <row r="9216" spans="3:6" x14ac:dyDescent="0.25">
      <c r="C9216"/>
      <c r="D9216"/>
      <c r="E9216"/>
      <c r="F9216"/>
    </row>
    <row r="9217" spans="3:6" x14ac:dyDescent="0.25">
      <c r="C9217"/>
      <c r="D9217"/>
      <c r="E9217"/>
      <c r="F9217"/>
    </row>
    <row r="9218" spans="3:6" x14ac:dyDescent="0.25">
      <c r="C9218"/>
      <c r="D9218"/>
      <c r="E9218"/>
      <c r="F9218"/>
    </row>
    <row r="9219" spans="3:6" x14ac:dyDescent="0.25">
      <c r="C9219"/>
      <c r="D9219"/>
      <c r="E9219"/>
      <c r="F9219"/>
    </row>
    <row r="9220" spans="3:6" x14ac:dyDescent="0.25">
      <c r="C9220"/>
      <c r="D9220"/>
      <c r="E9220"/>
      <c r="F9220"/>
    </row>
    <row r="9221" spans="3:6" x14ac:dyDescent="0.25">
      <c r="C9221"/>
      <c r="D9221"/>
      <c r="E9221"/>
      <c r="F9221"/>
    </row>
    <row r="9222" spans="3:6" x14ac:dyDescent="0.25">
      <c r="C9222"/>
      <c r="D9222"/>
      <c r="E9222"/>
      <c r="F9222"/>
    </row>
    <row r="9223" spans="3:6" x14ac:dyDescent="0.25">
      <c r="C9223"/>
      <c r="D9223"/>
      <c r="E9223"/>
      <c r="F9223"/>
    </row>
    <row r="9224" spans="3:6" x14ac:dyDescent="0.25">
      <c r="C9224"/>
      <c r="D9224"/>
      <c r="E9224"/>
      <c r="F9224"/>
    </row>
    <row r="9225" spans="3:6" x14ac:dyDescent="0.25">
      <c r="C9225"/>
      <c r="D9225"/>
      <c r="E9225"/>
      <c r="F9225"/>
    </row>
    <row r="9226" spans="3:6" x14ac:dyDescent="0.25">
      <c r="C9226"/>
      <c r="D9226"/>
      <c r="E9226"/>
      <c r="F9226"/>
    </row>
    <row r="9227" spans="3:6" x14ac:dyDescent="0.25">
      <c r="C9227"/>
      <c r="D9227"/>
      <c r="E9227"/>
      <c r="F9227"/>
    </row>
    <row r="9228" spans="3:6" x14ac:dyDescent="0.25">
      <c r="C9228"/>
      <c r="D9228"/>
      <c r="E9228"/>
      <c r="F9228"/>
    </row>
    <row r="9229" spans="3:6" x14ac:dyDescent="0.25">
      <c r="C9229"/>
      <c r="D9229"/>
      <c r="E9229"/>
      <c r="F9229"/>
    </row>
    <row r="9230" spans="3:6" x14ac:dyDescent="0.25">
      <c r="C9230"/>
      <c r="D9230"/>
      <c r="E9230"/>
      <c r="F9230"/>
    </row>
    <row r="9231" spans="3:6" x14ac:dyDescent="0.25">
      <c r="C9231"/>
      <c r="D9231"/>
      <c r="E9231"/>
      <c r="F9231"/>
    </row>
    <row r="9232" spans="3:6" x14ac:dyDescent="0.25">
      <c r="C9232"/>
      <c r="D9232"/>
      <c r="E9232"/>
      <c r="F9232"/>
    </row>
    <row r="9233" spans="3:6" x14ac:dyDescent="0.25">
      <c r="C9233"/>
      <c r="D9233"/>
      <c r="E9233"/>
      <c r="F9233"/>
    </row>
    <row r="9234" spans="3:6" x14ac:dyDescent="0.25">
      <c r="C9234"/>
      <c r="D9234"/>
      <c r="E9234"/>
      <c r="F9234"/>
    </row>
    <row r="9235" spans="3:6" x14ac:dyDescent="0.25">
      <c r="C9235"/>
      <c r="D9235"/>
      <c r="E9235"/>
      <c r="F9235"/>
    </row>
    <row r="9236" spans="3:6" x14ac:dyDescent="0.25">
      <c r="C9236"/>
      <c r="D9236"/>
      <c r="E9236"/>
      <c r="F9236"/>
    </row>
    <row r="9237" spans="3:6" x14ac:dyDescent="0.25">
      <c r="C9237"/>
      <c r="D9237"/>
      <c r="E9237"/>
      <c r="F9237"/>
    </row>
    <row r="9238" spans="3:6" x14ac:dyDescent="0.25">
      <c r="C9238"/>
      <c r="D9238"/>
      <c r="E9238"/>
      <c r="F9238"/>
    </row>
    <row r="9239" spans="3:6" x14ac:dyDescent="0.25">
      <c r="C9239"/>
      <c r="D9239"/>
      <c r="E9239"/>
      <c r="F9239"/>
    </row>
    <row r="9240" spans="3:6" x14ac:dyDescent="0.25">
      <c r="C9240"/>
      <c r="D9240"/>
      <c r="E9240"/>
      <c r="F9240"/>
    </row>
    <row r="9241" spans="3:6" x14ac:dyDescent="0.25">
      <c r="C9241"/>
      <c r="D9241"/>
      <c r="E9241"/>
      <c r="F9241"/>
    </row>
    <row r="9242" spans="3:6" x14ac:dyDescent="0.25">
      <c r="C9242"/>
      <c r="D9242"/>
      <c r="E9242"/>
      <c r="F9242"/>
    </row>
    <row r="9243" spans="3:6" x14ac:dyDescent="0.25">
      <c r="C9243"/>
      <c r="D9243"/>
      <c r="E9243"/>
      <c r="F9243"/>
    </row>
    <row r="9244" spans="3:6" x14ac:dyDescent="0.25">
      <c r="C9244"/>
      <c r="D9244"/>
      <c r="E9244"/>
      <c r="F9244"/>
    </row>
    <row r="9245" spans="3:6" x14ac:dyDescent="0.25">
      <c r="C9245"/>
      <c r="D9245"/>
      <c r="E9245"/>
      <c r="F9245"/>
    </row>
    <row r="9246" spans="3:6" x14ac:dyDescent="0.25">
      <c r="C9246"/>
      <c r="D9246"/>
      <c r="E9246"/>
      <c r="F9246"/>
    </row>
    <row r="9247" spans="3:6" x14ac:dyDescent="0.25">
      <c r="C9247"/>
      <c r="D9247"/>
      <c r="E9247"/>
      <c r="F9247"/>
    </row>
    <row r="9248" spans="3:6" x14ac:dyDescent="0.25">
      <c r="C9248"/>
      <c r="D9248"/>
      <c r="E9248"/>
      <c r="F9248"/>
    </row>
    <row r="9249" spans="3:6" x14ac:dyDescent="0.25">
      <c r="C9249"/>
      <c r="D9249"/>
      <c r="E9249"/>
      <c r="F9249"/>
    </row>
    <row r="9250" spans="3:6" x14ac:dyDescent="0.25">
      <c r="C9250"/>
      <c r="D9250"/>
      <c r="E9250"/>
      <c r="F9250"/>
    </row>
    <row r="9251" spans="3:6" x14ac:dyDescent="0.25">
      <c r="C9251"/>
      <c r="D9251"/>
      <c r="E9251"/>
      <c r="F9251"/>
    </row>
    <row r="9252" spans="3:6" x14ac:dyDescent="0.25">
      <c r="C9252"/>
      <c r="D9252"/>
      <c r="E9252"/>
      <c r="F9252"/>
    </row>
    <row r="9253" spans="3:6" x14ac:dyDescent="0.25">
      <c r="C9253"/>
      <c r="D9253"/>
      <c r="E9253"/>
      <c r="F9253"/>
    </row>
    <row r="9254" spans="3:6" x14ac:dyDescent="0.25">
      <c r="C9254"/>
      <c r="D9254"/>
      <c r="E9254"/>
      <c r="F9254"/>
    </row>
    <row r="9255" spans="3:6" x14ac:dyDescent="0.25">
      <c r="C9255"/>
      <c r="D9255"/>
      <c r="E9255"/>
      <c r="F9255"/>
    </row>
    <row r="9256" spans="3:6" x14ac:dyDescent="0.25">
      <c r="C9256"/>
      <c r="D9256"/>
      <c r="E9256"/>
      <c r="F9256"/>
    </row>
    <row r="9257" spans="3:6" x14ac:dyDescent="0.25">
      <c r="C9257"/>
      <c r="D9257"/>
      <c r="E9257"/>
      <c r="F9257"/>
    </row>
    <row r="9258" spans="3:6" x14ac:dyDescent="0.25">
      <c r="C9258"/>
      <c r="D9258"/>
      <c r="E9258"/>
      <c r="F9258"/>
    </row>
    <row r="9259" spans="3:6" x14ac:dyDescent="0.25">
      <c r="C9259"/>
      <c r="D9259"/>
      <c r="E9259"/>
      <c r="F9259"/>
    </row>
    <row r="9260" spans="3:6" x14ac:dyDescent="0.25">
      <c r="C9260"/>
      <c r="D9260"/>
      <c r="E9260"/>
      <c r="F9260"/>
    </row>
    <row r="9261" spans="3:6" x14ac:dyDescent="0.25">
      <c r="C9261"/>
      <c r="D9261"/>
      <c r="E9261"/>
      <c r="F9261"/>
    </row>
    <row r="9262" spans="3:6" x14ac:dyDescent="0.25">
      <c r="C9262"/>
      <c r="D9262"/>
      <c r="E9262"/>
      <c r="F9262"/>
    </row>
    <row r="9263" spans="3:6" x14ac:dyDescent="0.25">
      <c r="C9263"/>
      <c r="D9263"/>
      <c r="E9263"/>
      <c r="F9263"/>
    </row>
    <row r="9264" spans="3:6" x14ac:dyDescent="0.25">
      <c r="C9264"/>
      <c r="D9264"/>
      <c r="E9264"/>
      <c r="F9264"/>
    </row>
    <row r="9265" spans="3:6" x14ac:dyDescent="0.25">
      <c r="C9265"/>
      <c r="D9265"/>
      <c r="E9265"/>
      <c r="F9265"/>
    </row>
    <row r="9266" spans="3:6" x14ac:dyDescent="0.25">
      <c r="C9266"/>
      <c r="D9266"/>
      <c r="E9266"/>
      <c r="F9266"/>
    </row>
    <row r="9267" spans="3:6" x14ac:dyDescent="0.25">
      <c r="C9267"/>
      <c r="D9267"/>
      <c r="E9267"/>
      <c r="F9267"/>
    </row>
    <row r="9268" spans="3:6" x14ac:dyDescent="0.25">
      <c r="C9268"/>
      <c r="D9268"/>
      <c r="E9268"/>
      <c r="F9268"/>
    </row>
    <row r="9269" spans="3:6" x14ac:dyDescent="0.25">
      <c r="C9269"/>
      <c r="D9269"/>
      <c r="E9269"/>
      <c r="F9269"/>
    </row>
    <row r="9270" spans="3:6" x14ac:dyDescent="0.25">
      <c r="C9270"/>
      <c r="D9270"/>
      <c r="E9270"/>
      <c r="F9270"/>
    </row>
    <row r="9271" spans="3:6" x14ac:dyDescent="0.25">
      <c r="C9271"/>
      <c r="D9271"/>
      <c r="E9271"/>
      <c r="F9271"/>
    </row>
    <row r="9272" spans="3:6" x14ac:dyDescent="0.25">
      <c r="C9272"/>
      <c r="D9272"/>
      <c r="E9272"/>
      <c r="F9272"/>
    </row>
    <row r="9273" spans="3:6" x14ac:dyDescent="0.25">
      <c r="C9273"/>
      <c r="D9273"/>
      <c r="E9273"/>
      <c r="F9273"/>
    </row>
    <row r="9274" spans="3:6" x14ac:dyDescent="0.25">
      <c r="C9274"/>
      <c r="D9274"/>
      <c r="E9274"/>
      <c r="F9274"/>
    </row>
    <row r="9275" spans="3:6" x14ac:dyDescent="0.25">
      <c r="C9275"/>
      <c r="D9275"/>
      <c r="E9275"/>
      <c r="F9275"/>
    </row>
    <row r="9276" spans="3:6" x14ac:dyDescent="0.25">
      <c r="C9276"/>
      <c r="D9276"/>
      <c r="E9276"/>
      <c r="F9276"/>
    </row>
    <row r="9277" spans="3:6" x14ac:dyDescent="0.25">
      <c r="C9277"/>
      <c r="D9277"/>
      <c r="E9277"/>
      <c r="F9277"/>
    </row>
    <row r="9278" spans="3:6" x14ac:dyDescent="0.25">
      <c r="C9278"/>
      <c r="D9278"/>
      <c r="E9278"/>
      <c r="F9278"/>
    </row>
    <row r="9279" spans="3:6" x14ac:dyDescent="0.25">
      <c r="C9279"/>
      <c r="D9279"/>
      <c r="E9279"/>
      <c r="F9279"/>
    </row>
    <row r="9280" spans="3:6" x14ac:dyDescent="0.25">
      <c r="C9280"/>
      <c r="D9280"/>
      <c r="E9280"/>
      <c r="F9280"/>
    </row>
    <row r="9281" spans="3:6" x14ac:dyDescent="0.25">
      <c r="C9281"/>
      <c r="D9281"/>
      <c r="E9281"/>
      <c r="F9281"/>
    </row>
    <row r="9282" spans="3:6" x14ac:dyDescent="0.25">
      <c r="C9282"/>
      <c r="D9282"/>
      <c r="E9282"/>
      <c r="F9282"/>
    </row>
    <row r="9283" spans="3:6" x14ac:dyDescent="0.25">
      <c r="C9283"/>
      <c r="D9283"/>
      <c r="E9283"/>
      <c r="F9283"/>
    </row>
    <row r="9284" spans="3:6" x14ac:dyDescent="0.25">
      <c r="C9284"/>
      <c r="D9284"/>
      <c r="E9284"/>
      <c r="F9284"/>
    </row>
    <row r="9285" spans="3:6" x14ac:dyDescent="0.25">
      <c r="C9285"/>
      <c r="D9285"/>
      <c r="E9285"/>
      <c r="F9285"/>
    </row>
    <row r="9286" spans="3:6" x14ac:dyDescent="0.25">
      <c r="C9286"/>
      <c r="D9286"/>
      <c r="E9286"/>
      <c r="F9286"/>
    </row>
    <row r="9287" spans="3:6" x14ac:dyDescent="0.25">
      <c r="C9287"/>
      <c r="D9287"/>
      <c r="E9287"/>
      <c r="F9287"/>
    </row>
    <row r="9288" spans="3:6" x14ac:dyDescent="0.25">
      <c r="C9288"/>
      <c r="D9288"/>
      <c r="E9288"/>
      <c r="F9288"/>
    </row>
    <row r="9289" spans="3:6" x14ac:dyDescent="0.25">
      <c r="C9289"/>
      <c r="D9289"/>
      <c r="E9289"/>
      <c r="F9289"/>
    </row>
    <row r="9290" spans="3:6" x14ac:dyDescent="0.25">
      <c r="C9290"/>
      <c r="D9290"/>
      <c r="E9290"/>
      <c r="F9290"/>
    </row>
    <row r="9291" spans="3:6" x14ac:dyDescent="0.25">
      <c r="C9291"/>
      <c r="D9291"/>
      <c r="E9291"/>
      <c r="F9291"/>
    </row>
    <row r="9292" spans="3:6" x14ac:dyDescent="0.25">
      <c r="C9292"/>
      <c r="D9292"/>
      <c r="E9292"/>
      <c r="F9292"/>
    </row>
    <row r="9293" spans="3:6" x14ac:dyDescent="0.25">
      <c r="C9293"/>
      <c r="D9293"/>
      <c r="E9293"/>
      <c r="F9293"/>
    </row>
    <row r="9294" spans="3:6" x14ac:dyDescent="0.25">
      <c r="C9294"/>
      <c r="D9294"/>
      <c r="E9294"/>
      <c r="F9294"/>
    </row>
    <row r="9295" spans="3:6" x14ac:dyDescent="0.25">
      <c r="C9295"/>
      <c r="D9295"/>
      <c r="E9295"/>
      <c r="F9295"/>
    </row>
    <row r="9296" spans="3:6" x14ac:dyDescent="0.25">
      <c r="C9296"/>
      <c r="D9296"/>
      <c r="E9296"/>
      <c r="F9296"/>
    </row>
    <row r="9297" spans="3:6" x14ac:dyDescent="0.25">
      <c r="C9297"/>
      <c r="D9297"/>
      <c r="E9297"/>
      <c r="F9297"/>
    </row>
    <row r="9298" spans="3:6" x14ac:dyDescent="0.25">
      <c r="C9298"/>
      <c r="D9298"/>
      <c r="E9298"/>
      <c r="F9298"/>
    </row>
    <row r="9299" spans="3:6" x14ac:dyDescent="0.25">
      <c r="C9299"/>
      <c r="D9299"/>
      <c r="E9299"/>
      <c r="F9299"/>
    </row>
    <row r="9300" spans="3:6" x14ac:dyDescent="0.25">
      <c r="C9300"/>
      <c r="D9300"/>
      <c r="E9300"/>
      <c r="F9300"/>
    </row>
    <row r="9301" spans="3:6" x14ac:dyDescent="0.25">
      <c r="C9301"/>
      <c r="D9301"/>
      <c r="E9301"/>
      <c r="F9301"/>
    </row>
    <row r="9302" spans="3:6" x14ac:dyDescent="0.25">
      <c r="C9302"/>
      <c r="D9302"/>
      <c r="E9302"/>
      <c r="F9302"/>
    </row>
    <row r="9303" spans="3:6" x14ac:dyDescent="0.25">
      <c r="C9303"/>
      <c r="D9303"/>
      <c r="E9303"/>
      <c r="F9303"/>
    </row>
    <row r="9304" spans="3:6" x14ac:dyDescent="0.25">
      <c r="C9304"/>
      <c r="D9304"/>
      <c r="E9304"/>
      <c r="F9304"/>
    </row>
    <row r="9305" spans="3:6" x14ac:dyDescent="0.25">
      <c r="C9305"/>
      <c r="D9305"/>
      <c r="E9305"/>
      <c r="F9305"/>
    </row>
    <row r="9306" spans="3:6" x14ac:dyDescent="0.25">
      <c r="C9306"/>
      <c r="D9306"/>
      <c r="E9306"/>
      <c r="F9306"/>
    </row>
    <row r="9307" spans="3:6" x14ac:dyDescent="0.25">
      <c r="C9307"/>
      <c r="D9307"/>
      <c r="E9307"/>
      <c r="F9307"/>
    </row>
    <row r="9308" spans="3:6" x14ac:dyDescent="0.25">
      <c r="C9308"/>
      <c r="D9308"/>
      <c r="E9308"/>
      <c r="F9308"/>
    </row>
    <row r="9309" spans="3:6" x14ac:dyDescent="0.25">
      <c r="C9309"/>
      <c r="D9309"/>
      <c r="E9309"/>
      <c r="F9309"/>
    </row>
    <row r="9310" spans="3:6" x14ac:dyDescent="0.25">
      <c r="C9310"/>
      <c r="D9310"/>
      <c r="E9310"/>
      <c r="F9310"/>
    </row>
    <row r="9311" spans="3:6" x14ac:dyDescent="0.25">
      <c r="C9311"/>
      <c r="D9311"/>
      <c r="E9311"/>
      <c r="F9311"/>
    </row>
    <row r="9312" spans="3:6" x14ac:dyDescent="0.25">
      <c r="C9312"/>
      <c r="D9312"/>
      <c r="E9312"/>
      <c r="F9312"/>
    </row>
    <row r="9313" spans="3:6" x14ac:dyDescent="0.25">
      <c r="C9313"/>
      <c r="D9313"/>
      <c r="E9313"/>
      <c r="F9313"/>
    </row>
    <row r="9314" spans="3:6" x14ac:dyDescent="0.25">
      <c r="C9314"/>
      <c r="D9314"/>
      <c r="E9314"/>
      <c r="F9314"/>
    </row>
    <row r="9315" spans="3:6" x14ac:dyDescent="0.25">
      <c r="C9315"/>
      <c r="D9315"/>
      <c r="E9315"/>
      <c r="F9315"/>
    </row>
    <row r="9316" spans="3:6" x14ac:dyDescent="0.25">
      <c r="C9316"/>
      <c r="D9316"/>
      <c r="E9316"/>
      <c r="F9316"/>
    </row>
    <row r="9317" spans="3:6" x14ac:dyDescent="0.25">
      <c r="C9317"/>
      <c r="D9317"/>
      <c r="E9317"/>
      <c r="F9317"/>
    </row>
    <row r="9318" spans="3:6" x14ac:dyDescent="0.25">
      <c r="C9318"/>
      <c r="D9318"/>
      <c r="E9318"/>
      <c r="F9318"/>
    </row>
    <row r="9319" spans="3:6" x14ac:dyDescent="0.25">
      <c r="C9319"/>
      <c r="D9319"/>
      <c r="E9319"/>
      <c r="F9319"/>
    </row>
    <row r="9320" spans="3:6" x14ac:dyDescent="0.25">
      <c r="C9320"/>
      <c r="D9320"/>
      <c r="E9320"/>
      <c r="F9320"/>
    </row>
    <row r="9321" spans="3:6" x14ac:dyDescent="0.25">
      <c r="C9321"/>
      <c r="D9321"/>
      <c r="E9321"/>
      <c r="F9321"/>
    </row>
    <row r="9322" spans="3:6" x14ac:dyDescent="0.25">
      <c r="C9322"/>
      <c r="D9322"/>
      <c r="E9322"/>
      <c r="F9322"/>
    </row>
    <row r="9323" spans="3:6" x14ac:dyDescent="0.25">
      <c r="C9323"/>
      <c r="D9323"/>
      <c r="E9323"/>
      <c r="F9323"/>
    </row>
    <row r="9324" spans="3:6" x14ac:dyDescent="0.25">
      <c r="C9324"/>
      <c r="D9324"/>
      <c r="E9324"/>
      <c r="F9324"/>
    </row>
    <row r="9325" spans="3:6" x14ac:dyDescent="0.25">
      <c r="C9325"/>
      <c r="D9325"/>
      <c r="E9325"/>
      <c r="F9325"/>
    </row>
    <row r="9326" spans="3:6" x14ac:dyDescent="0.25">
      <c r="C9326"/>
      <c r="D9326"/>
      <c r="E9326"/>
      <c r="F9326"/>
    </row>
    <row r="9327" spans="3:6" x14ac:dyDescent="0.25">
      <c r="C9327"/>
      <c r="D9327"/>
      <c r="E9327"/>
      <c r="F9327"/>
    </row>
    <row r="9328" spans="3:6" x14ac:dyDescent="0.25">
      <c r="C9328"/>
      <c r="D9328"/>
      <c r="E9328"/>
      <c r="F9328"/>
    </row>
    <row r="9329" spans="3:6" x14ac:dyDescent="0.25">
      <c r="C9329"/>
      <c r="D9329"/>
      <c r="E9329"/>
      <c r="F9329"/>
    </row>
    <row r="9330" spans="3:6" x14ac:dyDescent="0.25">
      <c r="C9330"/>
      <c r="D9330"/>
      <c r="E9330"/>
      <c r="F9330"/>
    </row>
    <row r="9331" spans="3:6" x14ac:dyDescent="0.25">
      <c r="C9331"/>
      <c r="D9331"/>
      <c r="E9331"/>
      <c r="F9331"/>
    </row>
    <row r="9332" spans="3:6" x14ac:dyDescent="0.25">
      <c r="C9332"/>
      <c r="D9332"/>
      <c r="E9332"/>
      <c r="F9332"/>
    </row>
    <row r="9333" spans="3:6" x14ac:dyDescent="0.25">
      <c r="C9333"/>
      <c r="D9333"/>
      <c r="E9333"/>
      <c r="F9333"/>
    </row>
    <row r="9334" spans="3:6" x14ac:dyDescent="0.25">
      <c r="C9334"/>
      <c r="D9334"/>
      <c r="E9334"/>
      <c r="F9334"/>
    </row>
    <row r="9335" spans="3:6" x14ac:dyDescent="0.25">
      <c r="C9335"/>
      <c r="D9335"/>
      <c r="E9335"/>
      <c r="F9335"/>
    </row>
    <row r="9336" spans="3:6" x14ac:dyDescent="0.25">
      <c r="C9336"/>
      <c r="D9336"/>
      <c r="E9336"/>
      <c r="F9336"/>
    </row>
    <row r="9337" spans="3:6" x14ac:dyDescent="0.25">
      <c r="C9337"/>
      <c r="D9337"/>
      <c r="E9337"/>
      <c r="F9337"/>
    </row>
    <row r="9338" spans="3:6" x14ac:dyDescent="0.25">
      <c r="C9338"/>
      <c r="D9338"/>
      <c r="E9338"/>
      <c r="F9338"/>
    </row>
    <row r="9339" spans="3:6" x14ac:dyDescent="0.25">
      <c r="C9339"/>
      <c r="D9339"/>
      <c r="E9339"/>
      <c r="F9339"/>
    </row>
    <row r="9340" spans="3:6" x14ac:dyDescent="0.25">
      <c r="C9340"/>
      <c r="D9340"/>
      <c r="E9340"/>
      <c r="F9340"/>
    </row>
    <row r="9341" spans="3:6" x14ac:dyDescent="0.25">
      <c r="C9341"/>
      <c r="D9341"/>
      <c r="E9341"/>
      <c r="F9341"/>
    </row>
    <row r="9342" spans="3:6" x14ac:dyDescent="0.25">
      <c r="C9342"/>
      <c r="D9342"/>
      <c r="E9342"/>
      <c r="F9342"/>
    </row>
    <row r="9343" spans="3:6" x14ac:dyDescent="0.25">
      <c r="C9343"/>
      <c r="D9343"/>
      <c r="E9343"/>
      <c r="F9343"/>
    </row>
    <row r="9344" spans="3:6" x14ac:dyDescent="0.25">
      <c r="C9344"/>
      <c r="D9344"/>
      <c r="E9344"/>
      <c r="F9344"/>
    </row>
    <row r="9345" spans="3:6" x14ac:dyDescent="0.25">
      <c r="C9345"/>
      <c r="D9345"/>
      <c r="E9345"/>
      <c r="F9345"/>
    </row>
    <row r="9346" spans="3:6" x14ac:dyDescent="0.25">
      <c r="C9346"/>
      <c r="D9346"/>
      <c r="E9346"/>
      <c r="F9346"/>
    </row>
    <row r="9347" spans="3:6" x14ac:dyDescent="0.25">
      <c r="C9347"/>
      <c r="D9347"/>
      <c r="E9347"/>
      <c r="F9347"/>
    </row>
    <row r="9348" spans="3:6" x14ac:dyDescent="0.25">
      <c r="C9348"/>
      <c r="D9348"/>
      <c r="E9348"/>
      <c r="F9348"/>
    </row>
    <row r="9349" spans="3:6" x14ac:dyDescent="0.25">
      <c r="C9349"/>
      <c r="D9349"/>
      <c r="E9349"/>
      <c r="F9349"/>
    </row>
    <row r="9350" spans="3:6" x14ac:dyDescent="0.25">
      <c r="C9350"/>
      <c r="D9350"/>
      <c r="E9350"/>
      <c r="F9350"/>
    </row>
    <row r="9351" spans="3:6" x14ac:dyDescent="0.25">
      <c r="C9351"/>
      <c r="D9351"/>
      <c r="E9351"/>
      <c r="F9351"/>
    </row>
    <row r="9352" spans="3:6" x14ac:dyDescent="0.25">
      <c r="C9352"/>
      <c r="D9352"/>
      <c r="E9352"/>
      <c r="F9352"/>
    </row>
    <row r="9353" spans="3:6" x14ac:dyDescent="0.25">
      <c r="C9353"/>
      <c r="D9353"/>
      <c r="E9353"/>
      <c r="F9353"/>
    </row>
    <row r="9354" spans="3:6" x14ac:dyDescent="0.25">
      <c r="C9354"/>
      <c r="D9354"/>
      <c r="E9354"/>
      <c r="F9354"/>
    </row>
    <row r="9355" spans="3:6" x14ac:dyDescent="0.25">
      <c r="C9355"/>
      <c r="D9355"/>
      <c r="E9355"/>
      <c r="F9355"/>
    </row>
    <row r="9356" spans="3:6" x14ac:dyDescent="0.25">
      <c r="C9356"/>
      <c r="D9356"/>
      <c r="E9356"/>
      <c r="F9356"/>
    </row>
    <row r="9357" spans="3:6" x14ac:dyDescent="0.25">
      <c r="C9357"/>
      <c r="D9357"/>
      <c r="E9357"/>
      <c r="F9357"/>
    </row>
    <row r="9358" spans="3:6" x14ac:dyDescent="0.25">
      <c r="C9358"/>
      <c r="D9358"/>
      <c r="E9358"/>
      <c r="F9358"/>
    </row>
    <row r="9359" spans="3:6" x14ac:dyDescent="0.25">
      <c r="C9359"/>
      <c r="D9359"/>
      <c r="E9359"/>
      <c r="F9359"/>
    </row>
    <row r="9360" spans="3:6" x14ac:dyDescent="0.25">
      <c r="C9360"/>
      <c r="D9360"/>
      <c r="E9360"/>
      <c r="F9360"/>
    </row>
    <row r="9361" spans="3:6" x14ac:dyDescent="0.25">
      <c r="C9361"/>
      <c r="D9361"/>
      <c r="E9361"/>
      <c r="F9361"/>
    </row>
    <row r="9362" spans="3:6" x14ac:dyDescent="0.25">
      <c r="C9362"/>
      <c r="D9362"/>
      <c r="E9362"/>
      <c r="F9362"/>
    </row>
    <row r="9363" spans="3:6" x14ac:dyDescent="0.25">
      <c r="C9363"/>
      <c r="D9363"/>
      <c r="E9363"/>
      <c r="F9363"/>
    </row>
    <row r="9364" spans="3:6" x14ac:dyDescent="0.25">
      <c r="C9364"/>
      <c r="D9364"/>
      <c r="E9364"/>
      <c r="F9364"/>
    </row>
    <row r="9365" spans="3:6" x14ac:dyDescent="0.25">
      <c r="C9365"/>
      <c r="D9365"/>
      <c r="E9365"/>
      <c r="F9365"/>
    </row>
    <row r="9366" spans="3:6" x14ac:dyDescent="0.25">
      <c r="C9366"/>
      <c r="D9366"/>
      <c r="E9366"/>
      <c r="F9366"/>
    </row>
    <row r="9367" spans="3:6" x14ac:dyDescent="0.25">
      <c r="C9367"/>
      <c r="D9367"/>
      <c r="E9367"/>
      <c r="F9367"/>
    </row>
    <row r="9368" spans="3:6" x14ac:dyDescent="0.25">
      <c r="C9368"/>
      <c r="D9368"/>
      <c r="E9368"/>
      <c r="F9368"/>
    </row>
    <row r="9369" spans="3:6" x14ac:dyDescent="0.25">
      <c r="C9369"/>
      <c r="D9369"/>
      <c r="E9369"/>
      <c r="F9369"/>
    </row>
    <row r="9370" spans="3:6" x14ac:dyDescent="0.25">
      <c r="C9370"/>
      <c r="D9370"/>
      <c r="E9370"/>
      <c r="F9370"/>
    </row>
    <row r="9371" spans="3:6" x14ac:dyDescent="0.25">
      <c r="C9371"/>
      <c r="D9371"/>
      <c r="E9371"/>
      <c r="F9371"/>
    </row>
    <row r="9372" spans="3:6" x14ac:dyDescent="0.25">
      <c r="C9372"/>
      <c r="D9372"/>
      <c r="E9372"/>
      <c r="F9372"/>
    </row>
    <row r="9373" spans="3:6" x14ac:dyDescent="0.25">
      <c r="C9373"/>
      <c r="D9373"/>
      <c r="E9373"/>
      <c r="F9373"/>
    </row>
    <row r="9374" spans="3:6" x14ac:dyDescent="0.25">
      <c r="C9374"/>
      <c r="D9374"/>
      <c r="E9374"/>
      <c r="F9374"/>
    </row>
    <row r="9375" spans="3:6" x14ac:dyDescent="0.25">
      <c r="C9375"/>
      <c r="D9375"/>
      <c r="E9375"/>
      <c r="F9375"/>
    </row>
    <row r="9376" spans="3:6" x14ac:dyDescent="0.25">
      <c r="C9376"/>
      <c r="D9376"/>
      <c r="E9376"/>
      <c r="F9376"/>
    </row>
    <row r="9377" spans="3:6" x14ac:dyDescent="0.25">
      <c r="C9377"/>
      <c r="D9377"/>
      <c r="E9377"/>
      <c r="F9377"/>
    </row>
    <row r="9378" spans="3:6" x14ac:dyDescent="0.25">
      <c r="C9378"/>
      <c r="D9378"/>
      <c r="E9378"/>
      <c r="F9378"/>
    </row>
    <row r="9379" spans="3:6" x14ac:dyDescent="0.25">
      <c r="C9379"/>
      <c r="D9379"/>
      <c r="E9379"/>
      <c r="F9379"/>
    </row>
    <row r="9380" spans="3:6" x14ac:dyDescent="0.25">
      <c r="C9380"/>
      <c r="D9380"/>
      <c r="E9380"/>
      <c r="F9380"/>
    </row>
    <row r="9381" spans="3:6" x14ac:dyDescent="0.25">
      <c r="C9381"/>
      <c r="D9381"/>
      <c r="E9381"/>
      <c r="F9381"/>
    </row>
    <row r="9382" spans="3:6" x14ac:dyDescent="0.25">
      <c r="C9382"/>
      <c r="D9382"/>
      <c r="E9382"/>
      <c r="F9382"/>
    </row>
    <row r="9383" spans="3:6" x14ac:dyDescent="0.25">
      <c r="C9383"/>
      <c r="D9383"/>
      <c r="E9383"/>
      <c r="F9383"/>
    </row>
    <row r="9384" spans="3:6" x14ac:dyDescent="0.25">
      <c r="C9384"/>
      <c r="D9384"/>
      <c r="E9384"/>
      <c r="F9384"/>
    </row>
    <row r="9385" spans="3:6" x14ac:dyDescent="0.25">
      <c r="C9385"/>
      <c r="D9385"/>
      <c r="E9385"/>
      <c r="F9385"/>
    </row>
    <row r="9386" spans="3:6" x14ac:dyDescent="0.25">
      <c r="C9386"/>
      <c r="D9386"/>
      <c r="E9386"/>
      <c r="F9386"/>
    </row>
    <row r="9387" spans="3:6" x14ac:dyDescent="0.25">
      <c r="C9387"/>
      <c r="D9387"/>
      <c r="E9387"/>
      <c r="F9387"/>
    </row>
    <row r="9388" spans="3:6" x14ac:dyDescent="0.25">
      <c r="C9388"/>
      <c r="D9388"/>
      <c r="E9388"/>
      <c r="F9388"/>
    </row>
    <row r="9389" spans="3:6" x14ac:dyDescent="0.25">
      <c r="C9389"/>
      <c r="D9389"/>
      <c r="E9389"/>
      <c r="F9389"/>
    </row>
    <row r="9390" spans="3:6" x14ac:dyDescent="0.25">
      <c r="C9390"/>
      <c r="D9390"/>
      <c r="E9390"/>
      <c r="F9390"/>
    </row>
    <row r="9391" spans="3:6" x14ac:dyDescent="0.25">
      <c r="C9391"/>
      <c r="D9391"/>
      <c r="E9391"/>
      <c r="F9391"/>
    </row>
    <row r="9392" spans="3:6" x14ac:dyDescent="0.25">
      <c r="C9392"/>
      <c r="D9392"/>
      <c r="E9392"/>
      <c r="F9392"/>
    </row>
    <row r="9393" spans="3:6" x14ac:dyDescent="0.25">
      <c r="C9393"/>
      <c r="D9393"/>
      <c r="E9393"/>
      <c r="F9393"/>
    </row>
    <row r="9394" spans="3:6" x14ac:dyDescent="0.25">
      <c r="C9394"/>
      <c r="D9394"/>
      <c r="E9394"/>
      <c r="F9394"/>
    </row>
    <row r="9395" spans="3:6" x14ac:dyDescent="0.25">
      <c r="C9395"/>
      <c r="D9395"/>
      <c r="E9395"/>
      <c r="F9395"/>
    </row>
    <row r="9396" spans="3:6" x14ac:dyDescent="0.25">
      <c r="C9396"/>
      <c r="D9396"/>
      <c r="E9396"/>
      <c r="F9396"/>
    </row>
    <row r="9397" spans="3:6" x14ac:dyDescent="0.25">
      <c r="C9397"/>
      <c r="D9397"/>
      <c r="E9397"/>
      <c r="F9397"/>
    </row>
    <row r="9398" spans="3:6" x14ac:dyDescent="0.25">
      <c r="C9398"/>
      <c r="D9398"/>
      <c r="E9398"/>
      <c r="F9398"/>
    </row>
    <row r="9399" spans="3:6" x14ac:dyDescent="0.25">
      <c r="C9399"/>
      <c r="D9399"/>
      <c r="E9399"/>
      <c r="F9399"/>
    </row>
    <row r="9400" spans="3:6" x14ac:dyDescent="0.25">
      <c r="C9400"/>
      <c r="D9400"/>
      <c r="E9400"/>
      <c r="F9400"/>
    </row>
    <row r="9401" spans="3:6" x14ac:dyDescent="0.25">
      <c r="C9401"/>
      <c r="D9401"/>
      <c r="E9401"/>
      <c r="F9401"/>
    </row>
    <row r="9402" spans="3:6" x14ac:dyDescent="0.25">
      <c r="C9402"/>
      <c r="D9402"/>
      <c r="E9402"/>
      <c r="F9402"/>
    </row>
    <row r="9403" spans="3:6" x14ac:dyDescent="0.25">
      <c r="C9403"/>
      <c r="D9403"/>
      <c r="E9403"/>
      <c r="F9403"/>
    </row>
    <row r="9404" spans="3:6" x14ac:dyDescent="0.25">
      <c r="C9404"/>
      <c r="D9404"/>
      <c r="E9404"/>
      <c r="F9404"/>
    </row>
    <row r="9405" spans="3:6" x14ac:dyDescent="0.25">
      <c r="C9405"/>
      <c r="D9405"/>
      <c r="E9405"/>
      <c r="F9405"/>
    </row>
    <row r="9406" spans="3:6" x14ac:dyDescent="0.25">
      <c r="C9406"/>
      <c r="D9406"/>
      <c r="E9406"/>
      <c r="F9406"/>
    </row>
    <row r="9407" spans="3:6" x14ac:dyDescent="0.25">
      <c r="C9407"/>
      <c r="D9407"/>
      <c r="E9407"/>
      <c r="F9407"/>
    </row>
    <row r="9408" spans="3:6" x14ac:dyDescent="0.25">
      <c r="C9408"/>
      <c r="D9408"/>
      <c r="E9408"/>
      <c r="F9408"/>
    </row>
    <row r="9409" spans="3:6" x14ac:dyDescent="0.25">
      <c r="C9409"/>
      <c r="D9409"/>
      <c r="E9409"/>
      <c r="F9409"/>
    </row>
    <row r="9410" spans="3:6" x14ac:dyDescent="0.25">
      <c r="C9410"/>
      <c r="D9410"/>
      <c r="E9410"/>
      <c r="F9410"/>
    </row>
    <row r="9411" spans="3:6" x14ac:dyDescent="0.25">
      <c r="C9411"/>
      <c r="D9411"/>
      <c r="E9411"/>
      <c r="F9411"/>
    </row>
    <row r="9412" spans="3:6" x14ac:dyDescent="0.25">
      <c r="C9412"/>
      <c r="D9412"/>
      <c r="E9412"/>
      <c r="F9412"/>
    </row>
    <row r="9413" spans="3:6" x14ac:dyDescent="0.25">
      <c r="C9413"/>
      <c r="D9413"/>
      <c r="E9413"/>
      <c r="F9413"/>
    </row>
    <row r="9414" spans="3:6" x14ac:dyDescent="0.25">
      <c r="C9414"/>
      <c r="D9414"/>
      <c r="E9414"/>
      <c r="F9414"/>
    </row>
    <row r="9415" spans="3:6" x14ac:dyDescent="0.25">
      <c r="C9415"/>
      <c r="D9415"/>
      <c r="E9415"/>
      <c r="F9415"/>
    </row>
    <row r="9416" spans="3:6" x14ac:dyDescent="0.25">
      <c r="C9416"/>
      <c r="D9416"/>
      <c r="E9416"/>
      <c r="F9416"/>
    </row>
    <row r="9417" spans="3:6" x14ac:dyDescent="0.25">
      <c r="C9417"/>
      <c r="D9417"/>
      <c r="E9417"/>
      <c r="F9417"/>
    </row>
    <row r="9418" spans="3:6" x14ac:dyDescent="0.25">
      <c r="C9418"/>
      <c r="D9418"/>
      <c r="E9418"/>
      <c r="F9418"/>
    </row>
    <row r="9419" spans="3:6" x14ac:dyDescent="0.25">
      <c r="C9419"/>
      <c r="D9419"/>
      <c r="E9419"/>
      <c r="F9419"/>
    </row>
    <row r="9420" spans="3:6" x14ac:dyDescent="0.25">
      <c r="C9420"/>
      <c r="D9420"/>
      <c r="E9420"/>
      <c r="F9420"/>
    </row>
    <row r="9421" spans="3:6" x14ac:dyDescent="0.25">
      <c r="C9421"/>
      <c r="D9421"/>
      <c r="E9421"/>
      <c r="F9421"/>
    </row>
    <row r="9422" spans="3:6" x14ac:dyDescent="0.25">
      <c r="C9422"/>
      <c r="D9422"/>
      <c r="E9422"/>
      <c r="F9422"/>
    </row>
    <row r="9423" spans="3:6" x14ac:dyDescent="0.25">
      <c r="C9423"/>
      <c r="D9423"/>
      <c r="E9423"/>
      <c r="F9423"/>
    </row>
    <row r="9424" spans="3:6" x14ac:dyDescent="0.25">
      <c r="C9424"/>
      <c r="D9424"/>
      <c r="E9424"/>
      <c r="F9424"/>
    </row>
    <row r="9425" spans="3:6" x14ac:dyDescent="0.25">
      <c r="C9425"/>
      <c r="D9425"/>
      <c r="E9425"/>
      <c r="F9425"/>
    </row>
    <row r="9426" spans="3:6" x14ac:dyDescent="0.25">
      <c r="C9426"/>
      <c r="D9426"/>
      <c r="E9426"/>
      <c r="F9426"/>
    </row>
    <row r="9427" spans="3:6" x14ac:dyDescent="0.25">
      <c r="C9427"/>
      <c r="D9427"/>
      <c r="E9427"/>
      <c r="F9427"/>
    </row>
    <row r="9428" spans="3:6" x14ac:dyDescent="0.25">
      <c r="C9428"/>
      <c r="D9428"/>
      <c r="E9428"/>
      <c r="F9428"/>
    </row>
    <row r="9429" spans="3:6" x14ac:dyDescent="0.25">
      <c r="C9429"/>
      <c r="D9429"/>
      <c r="E9429"/>
      <c r="F9429"/>
    </row>
    <row r="9430" spans="3:6" x14ac:dyDescent="0.25">
      <c r="C9430"/>
      <c r="D9430"/>
      <c r="E9430"/>
      <c r="F9430"/>
    </row>
    <row r="9431" spans="3:6" x14ac:dyDescent="0.25">
      <c r="C9431"/>
      <c r="D9431"/>
      <c r="E9431"/>
      <c r="F9431"/>
    </row>
    <row r="9432" spans="3:6" x14ac:dyDescent="0.25">
      <c r="C9432"/>
      <c r="D9432"/>
      <c r="E9432"/>
      <c r="F9432"/>
    </row>
    <row r="9433" spans="3:6" x14ac:dyDescent="0.25">
      <c r="C9433"/>
      <c r="D9433"/>
      <c r="E9433"/>
      <c r="F9433"/>
    </row>
    <row r="9434" spans="3:6" x14ac:dyDescent="0.25">
      <c r="C9434"/>
      <c r="D9434"/>
      <c r="E9434"/>
      <c r="F9434"/>
    </row>
    <row r="9435" spans="3:6" x14ac:dyDescent="0.25">
      <c r="C9435"/>
      <c r="D9435"/>
      <c r="E9435"/>
      <c r="F9435"/>
    </row>
    <row r="9436" spans="3:6" x14ac:dyDescent="0.25">
      <c r="C9436"/>
      <c r="D9436"/>
      <c r="E9436"/>
      <c r="F9436"/>
    </row>
    <row r="9437" spans="3:6" x14ac:dyDescent="0.25">
      <c r="C9437"/>
      <c r="D9437"/>
      <c r="E9437"/>
      <c r="F9437"/>
    </row>
    <row r="9438" spans="3:6" x14ac:dyDescent="0.25">
      <c r="C9438"/>
      <c r="D9438"/>
      <c r="E9438"/>
      <c r="F9438"/>
    </row>
    <row r="9439" spans="3:6" x14ac:dyDescent="0.25">
      <c r="C9439"/>
      <c r="D9439"/>
      <c r="E9439"/>
      <c r="F9439"/>
    </row>
    <row r="9440" spans="3:6" x14ac:dyDescent="0.25">
      <c r="C9440"/>
      <c r="D9440"/>
      <c r="E9440"/>
      <c r="F9440"/>
    </row>
    <row r="9441" spans="3:6" x14ac:dyDescent="0.25">
      <c r="C9441"/>
      <c r="D9441"/>
      <c r="E9441"/>
      <c r="F9441"/>
    </row>
    <row r="9442" spans="3:6" x14ac:dyDescent="0.25">
      <c r="C9442"/>
      <c r="D9442"/>
      <c r="E9442"/>
      <c r="F9442"/>
    </row>
    <row r="9443" spans="3:6" x14ac:dyDescent="0.25">
      <c r="C9443"/>
      <c r="D9443"/>
      <c r="E9443"/>
      <c r="F9443"/>
    </row>
    <row r="9444" spans="3:6" x14ac:dyDescent="0.25">
      <c r="C9444"/>
      <c r="D9444"/>
      <c r="E9444"/>
      <c r="F9444"/>
    </row>
    <row r="9445" spans="3:6" x14ac:dyDescent="0.25">
      <c r="C9445"/>
      <c r="D9445"/>
      <c r="E9445"/>
      <c r="F9445"/>
    </row>
    <row r="9446" spans="3:6" x14ac:dyDescent="0.25">
      <c r="C9446"/>
      <c r="D9446"/>
      <c r="E9446"/>
      <c r="F9446"/>
    </row>
    <row r="9447" spans="3:6" x14ac:dyDescent="0.25">
      <c r="C9447"/>
      <c r="D9447"/>
      <c r="E9447"/>
      <c r="F9447"/>
    </row>
    <row r="9448" spans="3:6" x14ac:dyDescent="0.25">
      <c r="C9448"/>
      <c r="D9448"/>
      <c r="E9448"/>
      <c r="F9448"/>
    </row>
    <row r="9449" spans="3:6" x14ac:dyDescent="0.25">
      <c r="C9449"/>
      <c r="D9449"/>
      <c r="E9449"/>
      <c r="F9449"/>
    </row>
    <row r="9450" spans="3:6" x14ac:dyDescent="0.25">
      <c r="C9450"/>
      <c r="D9450"/>
      <c r="E9450"/>
      <c r="F9450"/>
    </row>
    <row r="9451" spans="3:6" x14ac:dyDescent="0.25">
      <c r="C9451"/>
      <c r="D9451"/>
      <c r="E9451"/>
      <c r="F9451"/>
    </row>
    <row r="9452" spans="3:6" x14ac:dyDescent="0.25">
      <c r="C9452"/>
      <c r="D9452"/>
      <c r="E9452"/>
      <c r="F9452"/>
    </row>
    <row r="9453" spans="3:6" x14ac:dyDescent="0.25">
      <c r="C9453"/>
      <c r="D9453"/>
      <c r="E9453"/>
      <c r="F9453"/>
    </row>
    <row r="9454" spans="3:6" x14ac:dyDescent="0.25">
      <c r="C9454"/>
      <c r="D9454"/>
      <c r="E9454"/>
      <c r="F9454"/>
    </row>
    <row r="9455" spans="3:6" x14ac:dyDescent="0.25">
      <c r="C9455"/>
      <c r="D9455"/>
      <c r="E9455"/>
      <c r="F9455"/>
    </row>
    <row r="9456" spans="3:6" x14ac:dyDescent="0.25">
      <c r="C9456"/>
      <c r="D9456"/>
      <c r="E9456"/>
      <c r="F9456"/>
    </row>
    <row r="9457" spans="3:6" x14ac:dyDescent="0.25">
      <c r="C9457"/>
      <c r="D9457"/>
      <c r="E9457"/>
      <c r="F9457"/>
    </row>
    <row r="9458" spans="3:6" x14ac:dyDescent="0.25">
      <c r="C9458"/>
      <c r="D9458"/>
      <c r="E9458"/>
      <c r="F9458"/>
    </row>
    <row r="9459" spans="3:6" x14ac:dyDescent="0.25">
      <c r="C9459"/>
      <c r="D9459"/>
      <c r="E9459"/>
      <c r="F9459"/>
    </row>
    <row r="9460" spans="3:6" x14ac:dyDescent="0.25">
      <c r="C9460"/>
      <c r="D9460"/>
      <c r="E9460"/>
      <c r="F9460"/>
    </row>
    <row r="9461" spans="3:6" x14ac:dyDescent="0.25">
      <c r="C9461"/>
      <c r="D9461"/>
      <c r="E9461"/>
      <c r="F9461"/>
    </row>
    <row r="9462" spans="3:6" x14ac:dyDescent="0.25">
      <c r="C9462"/>
      <c r="D9462"/>
      <c r="E9462"/>
      <c r="F9462"/>
    </row>
    <row r="9463" spans="3:6" x14ac:dyDescent="0.25">
      <c r="C9463"/>
      <c r="D9463"/>
      <c r="E9463"/>
      <c r="F9463"/>
    </row>
    <row r="9464" spans="3:6" x14ac:dyDescent="0.25">
      <c r="C9464"/>
      <c r="D9464"/>
      <c r="E9464"/>
      <c r="F9464"/>
    </row>
    <row r="9465" spans="3:6" x14ac:dyDescent="0.25">
      <c r="C9465"/>
      <c r="D9465"/>
      <c r="E9465"/>
      <c r="F9465"/>
    </row>
    <row r="9466" spans="3:6" x14ac:dyDescent="0.25">
      <c r="C9466"/>
      <c r="D9466"/>
      <c r="E9466"/>
      <c r="F9466"/>
    </row>
    <row r="9467" spans="3:6" x14ac:dyDescent="0.25">
      <c r="C9467"/>
      <c r="D9467"/>
      <c r="E9467"/>
      <c r="F9467"/>
    </row>
    <row r="9468" spans="3:6" x14ac:dyDescent="0.25">
      <c r="C9468"/>
      <c r="D9468"/>
      <c r="E9468"/>
      <c r="F9468"/>
    </row>
    <row r="9469" spans="3:6" x14ac:dyDescent="0.25">
      <c r="C9469"/>
      <c r="D9469"/>
      <c r="E9469"/>
      <c r="F9469"/>
    </row>
    <row r="9470" spans="3:6" x14ac:dyDescent="0.25">
      <c r="C9470"/>
      <c r="D9470"/>
      <c r="E9470"/>
      <c r="F9470"/>
    </row>
    <row r="9471" spans="3:6" x14ac:dyDescent="0.25">
      <c r="C9471"/>
      <c r="D9471"/>
      <c r="E9471"/>
      <c r="F9471"/>
    </row>
    <row r="9472" spans="3:6" x14ac:dyDescent="0.25">
      <c r="C9472"/>
      <c r="D9472"/>
      <c r="E9472"/>
      <c r="F9472"/>
    </row>
    <row r="9473" spans="3:6" x14ac:dyDescent="0.25">
      <c r="C9473"/>
      <c r="D9473"/>
      <c r="E9473"/>
      <c r="F9473"/>
    </row>
    <row r="9474" spans="3:6" x14ac:dyDescent="0.25">
      <c r="C9474"/>
      <c r="D9474"/>
      <c r="E9474"/>
      <c r="F9474"/>
    </row>
    <row r="9475" spans="3:6" x14ac:dyDescent="0.25">
      <c r="C9475"/>
      <c r="D9475"/>
      <c r="E9475"/>
      <c r="F9475"/>
    </row>
    <row r="9476" spans="3:6" x14ac:dyDescent="0.25">
      <c r="C9476"/>
      <c r="D9476"/>
      <c r="E9476"/>
      <c r="F9476"/>
    </row>
    <row r="9477" spans="3:6" x14ac:dyDescent="0.25">
      <c r="C9477"/>
      <c r="D9477"/>
      <c r="E9477"/>
      <c r="F9477"/>
    </row>
    <row r="9478" spans="3:6" x14ac:dyDescent="0.25">
      <c r="C9478"/>
      <c r="D9478"/>
      <c r="E9478"/>
      <c r="F9478"/>
    </row>
    <row r="9479" spans="3:6" x14ac:dyDescent="0.25">
      <c r="C9479"/>
      <c r="D9479"/>
      <c r="E9479"/>
      <c r="F9479"/>
    </row>
    <row r="9480" spans="3:6" x14ac:dyDescent="0.25">
      <c r="C9480"/>
      <c r="D9480"/>
      <c r="E9480"/>
      <c r="F9480"/>
    </row>
    <row r="9481" spans="3:6" x14ac:dyDescent="0.25">
      <c r="C9481"/>
      <c r="D9481"/>
      <c r="E9481"/>
      <c r="F9481"/>
    </row>
    <row r="9482" spans="3:6" x14ac:dyDescent="0.25">
      <c r="C9482"/>
      <c r="D9482"/>
      <c r="E9482"/>
      <c r="F9482"/>
    </row>
    <row r="9483" spans="3:6" x14ac:dyDescent="0.25">
      <c r="C9483"/>
      <c r="D9483"/>
      <c r="E9483"/>
      <c r="F9483"/>
    </row>
    <row r="9484" spans="3:6" x14ac:dyDescent="0.25">
      <c r="C9484"/>
      <c r="D9484"/>
      <c r="E9484"/>
      <c r="F9484"/>
    </row>
    <row r="9485" spans="3:6" x14ac:dyDescent="0.25">
      <c r="C9485"/>
      <c r="D9485"/>
      <c r="E9485"/>
      <c r="F9485"/>
    </row>
    <row r="9486" spans="3:6" x14ac:dyDescent="0.25">
      <c r="C9486"/>
      <c r="D9486"/>
      <c r="E9486"/>
      <c r="F9486"/>
    </row>
    <row r="9487" spans="3:6" x14ac:dyDescent="0.25">
      <c r="C9487"/>
      <c r="D9487"/>
      <c r="E9487"/>
      <c r="F9487"/>
    </row>
    <row r="9488" spans="3:6" x14ac:dyDescent="0.25">
      <c r="C9488"/>
      <c r="D9488"/>
      <c r="E9488"/>
      <c r="F9488"/>
    </row>
    <row r="9489" spans="3:6" x14ac:dyDescent="0.25">
      <c r="C9489"/>
      <c r="D9489"/>
      <c r="E9489"/>
      <c r="F9489"/>
    </row>
    <row r="9490" spans="3:6" x14ac:dyDescent="0.25">
      <c r="C9490"/>
      <c r="D9490"/>
      <c r="E9490"/>
      <c r="F9490"/>
    </row>
    <row r="9491" spans="3:6" x14ac:dyDescent="0.25">
      <c r="C9491"/>
      <c r="D9491"/>
      <c r="E9491"/>
      <c r="F9491"/>
    </row>
    <row r="9492" spans="3:6" x14ac:dyDescent="0.25">
      <c r="C9492"/>
      <c r="D9492"/>
      <c r="E9492"/>
      <c r="F9492"/>
    </row>
    <row r="9493" spans="3:6" x14ac:dyDescent="0.25">
      <c r="C9493"/>
      <c r="D9493"/>
      <c r="E9493"/>
      <c r="F9493"/>
    </row>
    <row r="9494" spans="3:6" x14ac:dyDescent="0.25">
      <c r="C9494"/>
      <c r="D9494"/>
      <c r="E9494"/>
      <c r="F9494"/>
    </row>
    <row r="9495" spans="3:6" x14ac:dyDescent="0.25">
      <c r="C9495"/>
      <c r="D9495"/>
      <c r="E9495"/>
      <c r="F9495"/>
    </row>
    <row r="9496" spans="3:6" x14ac:dyDescent="0.25">
      <c r="C9496"/>
      <c r="D9496"/>
      <c r="E9496"/>
      <c r="F9496"/>
    </row>
    <row r="9497" spans="3:6" x14ac:dyDescent="0.25">
      <c r="C9497"/>
      <c r="D9497"/>
      <c r="E9497"/>
      <c r="F9497"/>
    </row>
    <row r="9498" spans="3:6" x14ac:dyDescent="0.25">
      <c r="C9498"/>
      <c r="D9498"/>
      <c r="E9498"/>
      <c r="F9498"/>
    </row>
    <row r="9499" spans="3:6" x14ac:dyDescent="0.25">
      <c r="C9499"/>
      <c r="D9499"/>
      <c r="E9499"/>
      <c r="F9499"/>
    </row>
    <row r="9500" spans="3:6" x14ac:dyDescent="0.25">
      <c r="C9500"/>
      <c r="D9500"/>
      <c r="E9500"/>
      <c r="F9500"/>
    </row>
    <row r="9501" spans="3:6" x14ac:dyDescent="0.25">
      <c r="C9501"/>
      <c r="D9501"/>
      <c r="E9501"/>
      <c r="F9501"/>
    </row>
    <row r="9502" spans="3:6" x14ac:dyDescent="0.25">
      <c r="C9502"/>
      <c r="D9502"/>
      <c r="E9502"/>
      <c r="F9502"/>
    </row>
    <row r="9503" spans="3:6" x14ac:dyDescent="0.25">
      <c r="C9503"/>
      <c r="D9503"/>
      <c r="E9503"/>
      <c r="F9503"/>
    </row>
    <row r="9504" spans="3:6" x14ac:dyDescent="0.25">
      <c r="C9504"/>
      <c r="D9504"/>
      <c r="E9504"/>
      <c r="F9504"/>
    </row>
    <row r="9505" spans="3:6" x14ac:dyDescent="0.25">
      <c r="C9505"/>
      <c r="D9505"/>
      <c r="E9505"/>
      <c r="F9505"/>
    </row>
    <row r="9506" spans="3:6" x14ac:dyDescent="0.25">
      <c r="C9506"/>
      <c r="D9506"/>
      <c r="E9506"/>
      <c r="F9506"/>
    </row>
    <row r="9507" spans="3:6" x14ac:dyDescent="0.25">
      <c r="C9507"/>
      <c r="D9507"/>
      <c r="E9507"/>
      <c r="F9507"/>
    </row>
    <row r="9508" spans="3:6" x14ac:dyDescent="0.25">
      <c r="C9508"/>
      <c r="D9508"/>
      <c r="E9508"/>
      <c r="F9508"/>
    </row>
    <row r="9509" spans="3:6" x14ac:dyDescent="0.25">
      <c r="C9509"/>
      <c r="D9509"/>
      <c r="E9509"/>
      <c r="F9509"/>
    </row>
    <row r="9510" spans="3:6" x14ac:dyDescent="0.25">
      <c r="C9510"/>
      <c r="D9510"/>
      <c r="E9510"/>
      <c r="F9510"/>
    </row>
    <row r="9511" spans="3:6" x14ac:dyDescent="0.25">
      <c r="C9511"/>
      <c r="D9511"/>
      <c r="E9511"/>
      <c r="F9511"/>
    </row>
    <row r="9512" spans="3:6" x14ac:dyDescent="0.25">
      <c r="C9512"/>
      <c r="D9512"/>
      <c r="E9512"/>
      <c r="F9512"/>
    </row>
    <row r="9513" spans="3:6" x14ac:dyDescent="0.25">
      <c r="C9513"/>
      <c r="D9513"/>
      <c r="E9513"/>
      <c r="F9513"/>
    </row>
    <row r="9514" spans="3:6" x14ac:dyDescent="0.25">
      <c r="C9514"/>
      <c r="D9514"/>
      <c r="E9514"/>
      <c r="F9514"/>
    </row>
    <row r="9515" spans="3:6" x14ac:dyDescent="0.25">
      <c r="C9515"/>
      <c r="D9515"/>
      <c r="E9515"/>
      <c r="F9515"/>
    </row>
    <row r="9516" spans="3:6" x14ac:dyDescent="0.25">
      <c r="C9516"/>
      <c r="D9516"/>
      <c r="E9516"/>
      <c r="F9516"/>
    </row>
    <row r="9517" spans="3:6" x14ac:dyDescent="0.25">
      <c r="C9517"/>
      <c r="D9517"/>
      <c r="E9517"/>
      <c r="F9517"/>
    </row>
    <row r="9518" spans="3:6" x14ac:dyDescent="0.25">
      <c r="C9518"/>
      <c r="D9518"/>
      <c r="E9518"/>
      <c r="F9518"/>
    </row>
    <row r="9519" spans="3:6" x14ac:dyDescent="0.25">
      <c r="C9519"/>
      <c r="D9519"/>
      <c r="E9519"/>
      <c r="F9519"/>
    </row>
    <row r="9520" spans="3:6" x14ac:dyDescent="0.25">
      <c r="C9520"/>
      <c r="D9520"/>
      <c r="E9520"/>
      <c r="F9520"/>
    </row>
    <row r="9521" spans="3:6" x14ac:dyDescent="0.25">
      <c r="C9521"/>
      <c r="D9521"/>
      <c r="E9521"/>
      <c r="F9521"/>
    </row>
    <row r="9522" spans="3:6" x14ac:dyDescent="0.25">
      <c r="C9522"/>
      <c r="D9522"/>
      <c r="E9522"/>
      <c r="F9522"/>
    </row>
    <row r="9523" spans="3:6" x14ac:dyDescent="0.25">
      <c r="C9523"/>
      <c r="D9523"/>
      <c r="E9523"/>
      <c r="F9523"/>
    </row>
    <row r="9524" spans="3:6" x14ac:dyDescent="0.25">
      <c r="C9524"/>
      <c r="D9524"/>
      <c r="E9524"/>
      <c r="F9524"/>
    </row>
    <row r="9525" spans="3:6" x14ac:dyDescent="0.25">
      <c r="C9525"/>
      <c r="D9525"/>
      <c r="E9525"/>
      <c r="F9525"/>
    </row>
    <row r="9526" spans="3:6" x14ac:dyDescent="0.25">
      <c r="C9526"/>
      <c r="D9526"/>
      <c r="E9526"/>
      <c r="F9526"/>
    </row>
    <row r="9527" spans="3:6" x14ac:dyDescent="0.25">
      <c r="C9527"/>
      <c r="D9527"/>
      <c r="E9527"/>
      <c r="F9527"/>
    </row>
    <row r="9528" spans="3:6" x14ac:dyDescent="0.25">
      <c r="C9528"/>
      <c r="D9528"/>
      <c r="E9528"/>
      <c r="F9528"/>
    </row>
    <row r="9529" spans="3:6" x14ac:dyDescent="0.25">
      <c r="C9529"/>
      <c r="D9529"/>
      <c r="E9529"/>
      <c r="F9529"/>
    </row>
    <row r="9530" spans="3:6" x14ac:dyDescent="0.25">
      <c r="C9530"/>
      <c r="D9530"/>
      <c r="E9530"/>
      <c r="F9530"/>
    </row>
    <row r="9531" spans="3:6" x14ac:dyDescent="0.25">
      <c r="C9531"/>
      <c r="D9531"/>
      <c r="E9531"/>
      <c r="F9531"/>
    </row>
    <row r="9532" spans="3:6" x14ac:dyDescent="0.25">
      <c r="C9532"/>
      <c r="D9532"/>
      <c r="E9532"/>
      <c r="F9532"/>
    </row>
    <row r="9533" spans="3:6" x14ac:dyDescent="0.25">
      <c r="C9533"/>
      <c r="D9533"/>
      <c r="E9533"/>
      <c r="F9533"/>
    </row>
    <row r="9534" spans="3:6" x14ac:dyDescent="0.25">
      <c r="C9534"/>
      <c r="D9534"/>
      <c r="E9534"/>
      <c r="F9534"/>
    </row>
    <row r="9535" spans="3:6" x14ac:dyDescent="0.25">
      <c r="C9535"/>
      <c r="D9535"/>
      <c r="E9535"/>
      <c r="F9535"/>
    </row>
    <row r="9536" spans="3:6" x14ac:dyDescent="0.25">
      <c r="C9536"/>
      <c r="D9536"/>
      <c r="E9536"/>
      <c r="F9536"/>
    </row>
    <row r="9537" spans="3:6" x14ac:dyDescent="0.25">
      <c r="C9537"/>
      <c r="D9537"/>
      <c r="E9537"/>
      <c r="F9537"/>
    </row>
    <row r="9538" spans="3:6" x14ac:dyDescent="0.25">
      <c r="C9538"/>
      <c r="D9538"/>
      <c r="E9538"/>
      <c r="F9538"/>
    </row>
    <row r="9539" spans="3:6" x14ac:dyDescent="0.25">
      <c r="C9539"/>
      <c r="D9539"/>
      <c r="E9539"/>
      <c r="F9539"/>
    </row>
    <row r="9540" spans="3:6" x14ac:dyDescent="0.25">
      <c r="C9540"/>
      <c r="D9540"/>
      <c r="E9540"/>
      <c r="F9540"/>
    </row>
    <row r="9541" spans="3:6" x14ac:dyDescent="0.25">
      <c r="C9541"/>
      <c r="D9541"/>
      <c r="E9541"/>
      <c r="F9541"/>
    </row>
    <row r="9542" spans="3:6" x14ac:dyDescent="0.25">
      <c r="C9542"/>
      <c r="D9542"/>
      <c r="E9542"/>
      <c r="F9542"/>
    </row>
    <row r="9543" spans="3:6" x14ac:dyDescent="0.25">
      <c r="C9543"/>
      <c r="D9543"/>
      <c r="E9543"/>
      <c r="F9543"/>
    </row>
    <row r="9544" spans="3:6" x14ac:dyDescent="0.25">
      <c r="C9544"/>
      <c r="D9544"/>
      <c r="E9544"/>
      <c r="F9544"/>
    </row>
    <row r="9545" spans="3:6" x14ac:dyDescent="0.25">
      <c r="C9545"/>
      <c r="D9545"/>
      <c r="E9545"/>
      <c r="F9545"/>
    </row>
    <row r="9546" spans="3:6" x14ac:dyDescent="0.25">
      <c r="C9546"/>
      <c r="D9546"/>
      <c r="E9546"/>
      <c r="F9546"/>
    </row>
    <row r="9547" spans="3:6" x14ac:dyDescent="0.25">
      <c r="C9547"/>
      <c r="D9547"/>
      <c r="E9547"/>
      <c r="F9547"/>
    </row>
    <row r="9548" spans="3:6" x14ac:dyDescent="0.25">
      <c r="C9548"/>
      <c r="D9548"/>
      <c r="E9548"/>
      <c r="F9548"/>
    </row>
    <row r="9549" spans="3:6" x14ac:dyDescent="0.25">
      <c r="C9549"/>
      <c r="D9549"/>
      <c r="E9549"/>
      <c r="F9549"/>
    </row>
    <row r="9550" spans="3:6" x14ac:dyDescent="0.25">
      <c r="C9550"/>
      <c r="D9550"/>
      <c r="E9550"/>
      <c r="F9550"/>
    </row>
    <row r="9551" spans="3:6" x14ac:dyDescent="0.25">
      <c r="C9551"/>
      <c r="D9551"/>
      <c r="E9551"/>
      <c r="F9551"/>
    </row>
    <row r="9552" spans="3:6" x14ac:dyDescent="0.25">
      <c r="C9552"/>
      <c r="D9552"/>
      <c r="E9552"/>
      <c r="F9552"/>
    </row>
    <row r="9553" spans="3:6" x14ac:dyDescent="0.25">
      <c r="C9553"/>
      <c r="D9553"/>
      <c r="E9553"/>
      <c r="F9553"/>
    </row>
    <row r="9554" spans="3:6" x14ac:dyDescent="0.25">
      <c r="C9554"/>
      <c r="D9554"/>
      <c r="E9554"/>
      <c r="F9554"/>
    </row>
    <row r="9555" spans="3:6" x14ac:dyDescent="0.25">
      <c r="C9555"/>
      <c r="D9555"/>
      <c r="E9555"/>
      <c r="F9555"/>
    </row>
    <row r="9556" spans="3:6" x14ac:dyDescent="0.25">
      <c r="C9556"/>
      <c r="D9556"/>
      <c r="E9556"/>
      <c r="F9556"/>
    </row>
    <row r="9557" spans="3:6" x14ac:dyDescent="0.25">
      <c r="C9557"/>
      <c r="D9557"/>
      <c r="E9557"/>
      <c r="F9557"/>
    </row>
    <row r="9558" spans="3:6" x14ac:dyDescent="0.25">
      <c r="C9558"/>
      <c r="D9558"/>
      <c r="E9558"/>
      <c r="F9558"/>
    </row>
    <row r="9559" spans="3:6" x14ac:dyDescent="0.25">
      <c r="C9559"/>
      <c r="D9559"/>
      <c r="E9559"/>
      <c r="F9559"/>
    </row>
    <row r="9560" spans="3:6" x14ac:dyDescent="0.25">
      <c r="C9560"/>
      <c r="D9560"/>
      <c r="E9560"/>
      <c r="F9560"/>
    </row>
    <row r="9561" spans="3:6" x14ac:dyDescent="0.25">
      <c r="C9561"/>
      <c r="D9561"/>
      <c r="E9561"/>
      <c r="F9561"/>
    </row>
    <row r="9562" spans="3:6" x14ac:dyDescent="0.25">
      <c r="C9562"/>
      <c r="D9562"/>
      <c r="E9562"/>
      <c r="F9562"/>
    </row>
    <row r="9563" spans="3:6" x14ac:dyDescent="0.25">
      <c r="C9563"/>
      <c r="D9563"/>
      <c r="E9563"/>
      <c r="F9563"/>
    </row>
    <row r="9564" spans="3:6" x14ac:dyDescent="0.25">
      <c r="C9564"/>
      <c r="D9564"/>
      <c r="E9564"/>
      <c r="F9564"/>
    </row>
    <row r="9565" spans="3:6" x14ac:dyDescent="0.25">
      <c r="C9565"/>
      <c r="D9565"/>
      <c r="E9565"/>
      <c r="F9565"/>
    </row>
    <row r="9566" spans="3:6" x14ac:dyDescent="0.25">
      <c r="C9566"/>
      <c r="D9566"/>
      <c r="E9566"/>
      <c r="F9566"/>
    </row>
    <row r="9567" spans="3:6" x14ac:dyDescent="0.25">
      <c r="C9567"/>
      <c r="D9567"/>
      <c r="E9567"/>
      <c r="F9567"/>
    </row>
    <row r="9568" spans="3:6" x14ac:dyDescent="0.25">
      <c r="C9568"/>
      <c r="D9568"/>
      <c r="E9568"/>
      <c r="F9568"/>
    </row>
    <row r="9569" spans="3:6" x14ac:dyDescent="0.25">
      <c r="C9569"/>
      <c r="D9569"/>
      <c r="E9569"/>
      <c r="F9569"/>
    </row>
    <row r="9570" spans="3:6" x14ac:dyDescent="0.25">
      <c r="C9570"/>
      <c r="D9570"/>
      <c r="E9570"/>
      <c r="F9570"/>
    </row>
    <row r="9571" spans="3:6" x14ac:dyDescent="0.25">
      <c r="C9571"/>
      <c r="D9571"/>
      <c r="E9571"/>
      <c r="F9571"/>
    </row>
    <row r="9572" spans="3:6" x14ac:dyDescent="0.25">
      <c r="C9572"/>
      <c r="D9572"/>
      <c r="E9572"/>
      <c r="F9572"/>
    </row>
    <row r="9573" spans="3:6" x14ac:dyDescent="0.25">
      <c r="C9573"/>
      <c r="D9573"/>
      <c r="E9573"/>
      <c r="F9573"/>
    </row>
    <row r="9574" spans="3:6" x14ac:dyDescent="0.25">
      <c r="C9574"/>
      <c r="D9574"/>
      <c r="E9574"/>
      <c r="F9574"/>
    </row>
    <row r="9575" spans="3:6" x14ac:dyDescent="0.25">
      <c r="C9575"/>
      <c r="D9575"/>
      <c r="E9575"/>
      <c r="F9575"/>
    </row>
    <row r="9576" spans="3:6" x14ac:dyDescent="0.25">
      <c r="C9576"/>
      <c r="D9576"/>
      <c r="E9576"/>
      <c r="F9576"/>
    </row>
    <row r="9577" spans="3:6" x14ac:dyDescent="0.25">
      <c r="C9577"/>
      <c r="D9577"/>
      <c r="E9577"/>
      <c r="F9577"/>
    </row>
    <row r="9578" spans="3:6" x14ac:dyDescent="0.25">
      <c r="C9578"/>
      <c r="D9578"/>
      <c r="E9578"/>
      <c r="F9578"/>
    </row>
    <row r="9579" spans="3:6" x14ac:dyDescent="0.25">
      <c r="C9579"/>
      <c r="D9579"/>
      <c r="E9579"/>
      <c r="F9579"/>
    </row>
    <row r="9580" spans="3:6" x14ac:dyDescent="0.25">
      <c r="C9580"/>
      <c r="D9580"/>
      <c r="E9580"/>
      <c r="F9580"/>
    </row>
    <row r="9581" spans="3:6" x14ac:dyDescent="0.25">
      <c r="C9581"/>
      <c r="D9581"/>
      <c r="E9581"/>
      <c r="F9581"/>
    </row>
    <row r="9582" spans="3:6" x14ac:dyDescent="0.25">
      <c r="C9582"/>
      <c r="D9582"/>
      <c r="E9582"/>
      <c r="F9582"/>
    </row>
    <row r="9583" spans="3:6" x14ac:dyDescent="0.25">
      <c r="C9583"/>
      <c r="D9583"/>
      <c r="E9583"/>
      <c r="F9583"/>
    </row>
    <row r="9584" spans="3:6" x14ac:dyDescent="0.25">
      <c r="C9584"/>
      <c r="D9584"/>
      <c r="E9584"/>
      <c r="F9584"/>
    </row>
    <row r="9585" spans="3:6" x14ac:dyDescent="0.25">
      <c r="C9585"/>
      <c r="D9585"/>
      <c r="E9585"/>
      <c r="F9585"/>
    </row>
    <row r="9586" spans="3:6" x14ac:dyDescent="0.25">
      <c r="C9586"/>
      <c r="D9586"/>
      <c r="E9586"/>
      <c r="F9586"/>
    </row>
    <row r="9587" spans="3:6" x14ac:dyDescent="0.25">
      <c r="C9587"/>
      <c r="D9587"/>
      <c r="E9587"/>
      <c r="F9587"/>
    </row>
    <row r="9588" spans="3:6" x14ac:dyDescent="0.25">
      <c r="C9588"/>
      <c r="D9588"/>
      <c r="E9588"/>
      <c r="F9588"/>
    </row>
    <row r="9589" spans="3:6" x14ac:dyDescent="0.25">
      <c r="C9589"/>
      <c r="D9589"/>
      <c r="E9589"/>
      <c r="F9589"/>
    </row>
    <row r="9590" spans="3:6" x14ac:dyDescent="0.25">
      <c r="C9590"/>
      <c r="D9590"/>
      <c r="E9590"/>
      <c r="F9590"/>
    </row>
    <row r="9591" spans="3:6" x14ac:dyDescent="0.25">
      <c r="C9591"/>
      <c r="D9591"/>
      <c r="E9591"/>
      <c r="F9591"/>
    </row>
    <row r="9592" spans="3:6" x14ac:dyDescent="0.25">
      <c r="C9592"/>
      <c r="D9592"/>
      <c r="E9592"/>
      <c r="F9592"/>
    </row>
    <row r="9593" spans="3:6" x14ac:dyDescent="0.25">
      <c r="C9593"/>
      <c r="D9593"/>
      <c r="E9593"/>
      <c r="F9593"/>
    </row>
    <row r="9594" spans="3:6" x14ac:dyDescent="0.25">
      <c r="C9594"/>
      <c r="D9594"/>
      <c r="E9594"/>
      <c r="F9594"/>
    </row>
    <row r="9595" spans="3:6" x14ac:dyDescent="0.25">
      <c r="C9595"/>
      <c r="D9595"/>
      <c r="E9595"/>
      <c r="F9595"/>
    </row>
    <row r="9596" spans="3:6" x14ac:dyDescent="0.25">
      <c r="C9596"/>
      <c r="D9596"/>
      <c r="E9596"/>
      <c r="F9596"/>
    </row>
    <row r="9597" spans="3:6" x14ac:dyDescent="0.25">
      <c r="C9597"/>
      <c r="D9597"/>
      <c r="E9597"/>
      <c r="F9597"/>
    </row>
    <row r="9598" spans="3:6" x14ac:dyDescent="0.25">
      <c r="C9598"/>
      <c r="D9598"/>
      <c r="E9598"/>
      <c r="F9598"/>
    </row>
    <row r="9599" spans="3:6" x14ac:dyDescent="0.25">
      <c r="C9599"/>
      <c r="D9599"/>
      <c r="E9599"/>
      <c r="F9599"/>
    </row>
    <row r="9600" spans="3:6" x14ac:dyDescent="0.25">
      <c r="C9600"/>
      <c r="D9600"/>
      <c r="E9600"/>
      <c r="F9600"/>
    </row>
    <row r="9601" spans="3:6" x14ac:dyDescent="0.25">
      <c r="C9601"/>
      <c r="D9601"/>
      <c r="E9601"/>
      <c r="F9601"/>
    </row>
    <row r="9602" spans="3:6" x14ac:dyDescent="0.25">
      <c r="C9602"/>
      <c r="D9602"/>
      <c r="E9602"/>
      <c r="F9602"/>
    </row>
    <row r="9603" spans="3:6" x14ac:dyDescent="0.25">
      <c r="C9603"/>
      <c r="D9603"/>
      <c r="E9603"/>
      <c r="F9603"/>
    </row>
    <row r="9604" spans="3:6" x14ac:dyDescent="0.25">
      <c r="C9604"/>
      <c r="D9604"/>
      <c r="E9604"/>
      <c r="F9604"/>
    </row>
    <row r="9605" spans="3:6" x14ac:dyDescent="0.25">
      <c r="C9605"/>
      <c r="D9605"/>
      <c r="E9605"/>
      <c r="F9605"/>
    </row>
    <row r="9606" spans="3:6" x14ac:dyDescent="0.25">
      <c r="C9606"/>
      <c r="D9606"/>
      <c r="E9606"/>
      <c r="F9606"/>
    </row>
    <row r="9607" spans="3:6" x14ac:dyDescent="0.25">
      <c r="C9607"/>
      <c r="D9607"/>
      <c r="E9607"/>
      <c r="F9607"/>
    </row>
    <row r="9608" spans="3:6" x14ac:dyDescent="0.25">
      <c r="C9608"/>
      <c r="D9608"/>
      <c r="E9608"/>
      <c r="F9608"/>
    </row>
    <row r="9609" spans="3:6" x14ac:dyDescent="0.25">
      <c r="C9609"/>
      <c r="D9609"/>
      <c r="E9609"/>
      <c r="F9609"/>
    </row>
    <row r="9610" spans="3:6" x14ac:dyDescent="0.25">
      <c r="C9610"/>
      <c r="D9610"/>
      <c r="E9610"/>
      <c r="F9610"/>
    </row>
    <row r="9611" spans="3:6" x14ac:dyDescent="0.25">
      <c r="C9611"/>
      <c r="D9611"/>
      <c r="E9611"/>
      <c r="F9611"/>
    </row>
    <row r="9612" spans="3:6" x14ac:dyDescent="0.25">
      <c r="C9612"/>
      <c r="D9612"/>
      <c r="E9612"/>
      <c r="F9612"/>
    </row>
    <row r="9613" spans="3:6" x14ac:dyDescent="0.25">
      <c r="C9613"/>
      <c r="D9613"/>
      <c r="E9613"/>
      <c r="F9613"/>
    </row>
    <row r="9614" spans="3:6" x14ac:dyDescent="0.25">
      <c r="C9614"/>
      <c r="D9614"/>
      <c r="E9614"/>
      <c r="F9614"/>
    </row>
    <row r="9615" spans="3:6" x14ac:dyDescent="0.25">
      <c r="C9615"/>
      <c r="D9615"/>
      <c r="E9615"/>
      <c r="F9615"/>
    </row>
    <row r="9616" spans="3:6" x14ac:dyDescent="0.25">
      <c r="C9616"/>
      <c r="D9616"/>
      <c r="E9616"/>
      <c r="F9616"/>
    </row>
    <row r="9617" spans="3:6" x14ac:dyDescent="0.25">
      <c r="C9617"/>
      <c r="D9617"/>
      <c r="E9617"/>
      <c r="F9617"/>
    </row>
    <row r="9618" spans="3:6" x14ac:dyDescent="0.25">
      <c r="C9618"/>
      <c r="D9618"/>
      <c r="E9618"/>
      <c r="F9618"/>
    </row>
    <row r="9619" spans="3:6" x14ac:dyDescent="0.25">
      <c r="C9619"/>
      <c r="D9619"/>
      <c r="E9619"/>
      <c r="F9619"/>
    </row>
    <row r="9620" spans="3:6" x14ac:dyDescent="0.25">
      <c r="C9620"/>
      <c r="D9620"/>
      <c r="E9620"/>
      <c r="F9620"/>
    </row>
    <row r="9621" spans="3:6" x14ac:dyDescent="0.25">
      <c r="C9621"/>
      <c r="D9621"/>
      <c r="E9621"/>
      <c r="F9621"/>
    </row>
    <row r="9622" spans="3:6" x14ac:dyDescent="0.25">
      <c r="C9622"/>
      <c r="D9622"/>
      <c r="E9622"/>
      <c r="F9622"/>
    </row>
    <row r="9623" spans="3:6" x14ac:dyDescent="0.25">
      <c r="C9623"/>
      <c r="D9623"/>
      <c r="E9623"/>
      <c r="F9623"/>
    </row>
    <row r="9624" spans="3:6" x14ac:dyDescent="0.25">
      <c r="C9624"/>
      <c r="D9624"/>
      <c r="E9624"/>
      <c r="F9624"/>
    </row>
    <row r="9625" spans="3:6" x14ac:dyDescent="0.25">
      <c r="C9625"/>
      <c r="D9625"/>
      <c r="E9625"/>
      <c r="F9625"/>
    </row>
    <row r="9626" spans="3:6" x14ac:dyDescent="0.25">
      <c r="C9626"/>
      <c r="D9626"/>
      <c r="E9626"/>
      <c r="F9626"/>
    </row>
    <row r="9627" spans="3:6" x14ac:dyDescent="0.25">
      <c r="C9627"/>
      <c r="D9627"/>
      <c r="E9627"/>
      <c r="F9627"/>
    </row>
    <row r="9628" spans="3:6" x14ac:dyDescent="0.25">
      <c r="C9628"/>
      <c r="D9628"/>
      <c r="E9628"/>
      <c r="F9628"/>
    </row>
    <row r="9629" spans="3:6" x14ac:dyDescent="0.25">
      <c r="C9629"/>
      <c r="D9629"/>
      <c r="E9629"/>
      <c r="F9629"/>
    </row>
    <row r="9630" spans="3:6" x14ac:dyDescent="0.25">
      <c r="C9630"/>
      <c r="D9630"/>
      <c r="E9630"/>
      <c r="F9630"/>
    </row>
    <row r="9631" spans="3:6" x14ac:dyDescent="0.25">
      <c r="C9631"/>
      <c r="D9631"/>
      <c r="E9631"/>
      <c r="F9631"/>
    </row>
    <row r="9632" spans="3:6" x14ac:dyDescent="0.25">
      <c r="C9632"/>
      <c r="D9632"/>
      <c r="E9632"/>
      <c r="F9632"/>
    </row>
    <row r="9633" spans="3:6" x14ac:dyDescent="0.25">
      <c r="C9633"/>
      <c r="D9633"/>
      <c r="E9633"/>
      <c r="F9633"/>
    </row>
    <row r="9634" spans="3:6" x14ac:dyDescent="0.25">
      <c r="C9634"/>
      <c r="D9634"/>
      <c r="E9634"/>
      <c r="F9634"/>
    </row>
    <row r="9635" spans="3:6" x14ac:dyDescent="0.25">
      <c r="C9635"/>
      <c r="D9635"/>
      <c r="E9635"/>
      <c r="F9635"/>
    </row>
    <row r="9636" spans="3:6" x14ac:dyDescent="0.25">
      <c r="C9636"/>
      <c r="D9636"/>
      <c r="E9636"/>
      <c r="F9636"/>
    </row>
    <row r="9637" spans="3:6" x14ac:dyDescent="0.25">
      <c r="C9637"/>
      <c r="D9637"/>
      <c r="E9637"/>
      <c r="F9637"/>
    </row>
    <row r="9638" spans="3:6" x14ac:dyDescent="0.25">
      <c r="C9638"/>
      <c r="D9638"/>
      <c r="E9638"/>
      <c r="F9638"/>
    </row>
    <row r="9639" spans="3:6" x14ac:dyDescent="0.25">
      <c r="C9639"/>
      <c r="D9639"/>
      <c r="E9639"/>
      <c r="F9639"/>
    </row>
    <row r="9640" spans="3:6" x14ac:dyDescent="0.25">
      <c r="C9640"/>
      <c r="D9640"/>
      <c r="E9640"/>
      <c r="F9640"/>
    </row>
    <row r="9641" spans="3:6" x14ac:dyDescent="0.25">
      <c r="C9641"/>
      <c r="D9641"/>
      <c r="E9641"/>
      <c r="F9641"/>
    </row>
    <row r="9642" spans="3:6" x14ac:dyDescent="0.25">
      <c r="C9642"/>
      <c r="D9642"/>
      <c r="E9642"/>
      <c r="F9642"/>
    </row>
    <row r="9643" spans="3:6" x14ac:dyDescent="0.25">
      <c r="C9643"/>
      <c r="D9643"/>
      <c r="E9643"/>
      <c r="F9643"/>
    </row>
    <row r="9644" spans="3:6" x14ac:dyDescent="0.25">
      <c r="C9644"/>
      <c r="D9644"/>
      <c r="E9644"/>
      <c r="F9644"/>
    </row>
    <row r="9645" spans="3:6" x14ac:dyDescent="0.25">
      <c r="C9645"/>
      <c r="D9645"/>
      <c r="E9645"/>
      <c r="F9645"/>
    </row>
    <row r="9646" spans="3:6" x14ac:dyDescent="0.25">
      <c r="C9646"/>
      <c r="D9646"/>
      <c r="E9646"/>
      <c r="F9646"/>
    </row>
    <row r="9647" spans="3:6" x14ac:dyDescent="0.25">
      <c r="C9647"/>
      <c r="D9647"/>
      <c r="E9647"/>
      <c r="F9647"/>
    </row>
    <row r="9648" spans="3:6" x14ac:dyDescent="0.25">
      <c r="C9648"/>
      <c r="D9648"/>
      <c r="E9648"/>
      <c r="F9648"/>
    </row>
    <row r="9649" spans="3:6" x14ac:dyDescent="0.25">
      <c r="C9649"/>
      <c r="D9649"/>
      <c r="E9649"/>
      <c r="F9649"/>
    </row>
    <row r="9650" spans="3:6" x14ac:dyDescent="0.25">
      <c r="C9650"/>
      <c r="D9650"/>
      <c r="E9650"/>
      <c r="F9650"/>
    </row>
    <row r="9651" spans="3:6" x14ac:dyDescent="0.25">
      <c r="C9651"/>
      <c r="D9651"/>
      <c r="E9651"/>
      <c r="F9651"/>
    </row>
    <row r="9652" spans="3:6" x14ac:dyDescent="0.25">
      <c r="C9652"/>
      <c r="D9652"/>
      <c r="E9652"/>
      <c r="F9652"/>
    </row>
    <row r="9653" spans="3:6" x14ac:dyDescent="0.25">
      <c r="C9653"/>
      <c r="D9653"/>
      <c r="E9653"/>
      <c r="F9653"/>
    </row>
    <row r="9654" spans="3:6" x14ac:dyDescent="0.25">
      <c r="C9654"/>
      <c r="D9654"/>
      <c r="E9654"/>
      <c r="F9654"/>
    </row>
    <row r="9655" spans="3:6" x14ac:dyDescent="0.25">
      <c r="C9655"/>
      <c r="D9655"/>
      <c r="E9655"/>
      <c r="F9655"/>
    </row>
    <row r="9656" spans="3:6" x14ac:dyDescent="0.25">
      <c r="C9656"/>
      <c r="D9656"/>
      <c r="E9656"/>
      <c r="F9656"/>
    </row>
    <row r="9657" spans="3:6" x14ac:dyDescent="0.25">
      <c r="C9657"/>
      <c r="D9657"/>
      <c r="E9657"/>
      <c r="F9657"/>
    </row>
    <row r="9658" spans="3:6" x14ac:dyDescent="0.25">
      <c r="C9658"/>
      <c r="D9658"/>
      <c r="E9658"/>
      <c r="F9658"/>
    </row>
    <row r="9659" spans="3:6" x14ac:dyDescent="0.25">
      <c r="C9659"/>
      <c r="D9659"/>
      <c r="E9659"/>
      <c r="F9659"/>
    </row>
    <row r="9660" spans="3:6" x14ac:dyDescent="0.25">
      <c r="C9660"/>
      <c r="D9660"/>
      <c r="E9660"/>
      <c r="F9660"/>
    </row>
    <row r="9661" spans="3:6" x14ac:dyDescent="0.25">
      <c r="C9661"/>
      <c r="D9661"/>
      <c r="E9661"/>
      <c r="F9661"/>
    </row>
    <row r="9662" spans="3:6" x14ac:dyDescent="0.25">
      <c r="C9662"/>
      <c r="D9662"/>
      <c r="E9662"/>
      <c r="F9662"/>
    </row>
    <row r="9663" spans="3:6" x14ac:dyDescent="0.25">
      <c r="C9663"/>
      <c r="D9663"/>
      <c r="E9663"/>
      <c r="F9663"/>
    </row>
    <row r="9664" spans="3:6" x14ac:dyDescent="0.25">
      <c r="C9664"/>
      <c r="D9664"/>
      <c r="E9664"/>
      <c r="F9664"/>
    </row>
    <row r="9665" spans="3:6" x14ac:dyDescent="0.25">
      <c r="C9665"/>
      <c r="D9665"/>
      <c r="E9665"/>
      <c r="F9665"/>
    </row>
    <row r="9666" spans="3:6" x14ac:dyDescent="0.25">
      <c r="C9666"/>
      <c r="D9666"/>
      <c r="E9666"/>
      <c r="F9666"/>
    </row>
    <row r="9667" spans="3:6" x14ac:dyDescent="0.25">
      <c r="C9667"/>
      <c r="D9667"/>
      <c r="E9667"/>
      <c r="F9667"/>
    </row>
    <row r="9668" spans="3:6" x14ac:dyDescent="0.25">
      <c r="C9668"/>
      <c r="D9668"/>
      <c r="E9668"/>
      <c r="F9668"/>
    </row>
    <row r="9669" spans="3:6" x14ac:dyDescent="0.25">
      <c r="C9669"/>
      <c r="D9669"/>
      <c r="E9669"/>
      <c r="F9669"/>
    </row>
    <row r="9670" spans="3:6" x14ac:dyDescent="0.25">
      <c r="C9670"/>
      <c r="D9670"/>
      <c r="E9670"/>
      <c r="F9670"/>
    </row>
    <row r="9671" spans="3:6" x14ac:dyDescent="0.25">
      <c r="C9671"/>
      <c r="D9671"/>
      <c r="E9671"/>
      <c r="F9671"/>
    </row>
    <row r="9672" spans="3:6" x14ac:dyDescent="0.25">
      <c r="C9672"/>
      <c r="D9672"/>
      <c r="E9672"/>
      <c r="F9672"/>
    </row>
    <row r="9673" spans="3:6" x14ac:dyDescent="0.25">
      <c r="C9673"/>
      <c r="D9673"/>
      <c r="E9673"/>
      <c r="F9673"/>
    </row>
    <row r="9674" spans="3:6" x14ac:dyDescent="0.25">
      <c r="C9674"/>
      <c r="D9674"/>
      <c r="E9674"/>
      <c r="F9674"/>
    </row>
    <row r="9675" spans="3:6" x14ac:dyDescent="0.25">
      <c r="C9675"/>
      <c r="D9675"/>
      <c r="E9675"/>
      <c r="F9675"/>
    </row>
    <row r="9676" spans="3:6" x14ac:dyDescent="0.25">
      <c r="C9676"/>
      <c r="D9676"/>
      <c r="E9676"/>
      <c r="F9676"/>
    </row>
    <row r="9677" spans="3:6" x14ac:dyDescent="0.25">
      <c r="C9677"/>
      <c r="D9677"/>
      <c r="E9677"/>
      <c r="F9677"/>
    </row>
    <row r="9678" spans="3:6" x14ac:dyDescent="0.25">
      <c r="C9678"/>
      <c r="D9678"/>
      <c r="E9678"/>
      <c r="F9678"/>
    </row>
    <row r="9679" spans="3:6" x14ac:dyDescent="0.25">
      <c r="C9679"/>
      <c r="D9679"/>
      <c r="E9679"/>
      <c r="F9679"/>
    </row>
    <row r="9680" spans="3:6" x14ac:dyDescent="0.25">
      <c r="C9680"/>
      <c r="D9680"/>
      <c r="E9680"/>
      <c r="F9680"/>
    </row>
    <row r="9681" spans="3:6" x14ac:dyDescent="0.25">
      <c r="C9681"/>
      <c r="D9681"/>
      <c r="E9681"/>
      <c r="F9681"/>
    </row>
    <row r="9682" spans="3:6" x14ac:dyDescent="0.25">
      <c r="C9682"/>
      <c r="D9682"/>
      <c r="E9682"/>
      <c r="F9682"/>
    </row>
    <row r="9683" spans="3:6" x14ac:dyDescent="0.25">
      <c r="C9683"/>
      <c r="D9683"/>
      <c r="E9683"/>
      <c r="F9683"/>
    </row>
    <row r="9684" spans="3:6" x14ac:dyDescent="0.25">
      <c r="C9684"/>
      <c r="D9684"/>
      <c r="E9684"/>
      <c r="F9684"/>
    </row>
    <row r="9685" spans="3:6" x14ac:dyDescent="0.25">
      <c r="C9685"/>
      <c r="D9685"/>
      <c r="E9685"/>
      <c r="F9685"/>
    </row>
    <row r="9686" spans="3:6" x14ac:dyDescent="0.25">
      <c r="C9686"/>
      <c r="D9686"/>
      <c r="E9686"/>
      <c r="F9686"/>
    </row>
    <row r="9687" spans="3:6" x14ac:dyDescent="0.25">
      <c r="C9687"/>
      <c r="D9687"/>
      <c r="E9687"/>
      <c r="F9687"/>
    </row>
    <row r="9688" spans="3:6" x14ac:dyDescent="0.25">
      <c r="C9688"/>
      <c r="D9688"/>
      <c r="E9688"/>
      <c r="F9688"/>
    </row>
    <row r="9689" spans="3:6" x14ac:dyDescent="0.25">
      <c r="C9689"/>
      <c r="D9689"/>
      <c r="E9689"/>
      <c r="F9689"/>
    </row>
    <row r="9690" spans="3:6" x14ac:dyDescent="0.25">
      <c r="C9690"/>
      <c r="D9690"/>
      <c r="E9690"/>
      <c r="F9690"/>
    </row>
    <row r="9691" spans="3:6" x14ac:dyDescent="0.25">
      <c r="C9691"/>
      <c r="D9691"/>
      <c r="E9691"/>
      <c r="F9691"/>
    </row>
    <row r="9692" spans="3:6" x14ac:dyDescent="0.25">
      <c r="C9692"/>
      <c r="D9692"/>
      <c r="E9692"/>
      <c r="F9692"/>
    </row>
    <row r="9693" spans="3:6" x14ac:dyDescent="0.25">
      <c r="C9693"/>
      <c r="D9693"/>
      <c r="E9693"/>
      <c r="F9693"/>
    </row>
    <row r="9694" spans="3:6" x14ac:dyDescent="0.25">
      <c r="C9694"/>
      <c r="D9694"/>
      <c r="E9694"/>
      <c r="F9694"/>
    </row>
    <row r="9695" spans="3:6" x14ac:dyDescent="0.25">
      <c r="C9695"/>
      <c r="D9695"/>
      <c r="E9695"/>
      <c r="F9695"/>
    </row>
    <row r="9696" spans="3:6" x14ac:dyDescent="0.25">
      <c r="C9696"/>
      <c r="D9696"/>
      <c r="E9696"/>
      <c r="F9696"/>
    </row>
    <row r="9697" spans="3:6" x14ac:dyDescent="0.25">
      <c r="C9697"/>
      <c r="D9697"/>
      <c r="E9697"/>
      <c r="F9697"/>
    </row>
    <row r="9698" spans="3:6" x14ac:dyDescent="0.25">
      <c r="C9698"/>
      <c r="D9698"/>
      <c r="E9698"/>
      <c r="F9698"/>
    </row>
    <row r="9699" spans="3:6" x14ac:dyDescent="0.25">
      <c r="C9699"/>
      <c r="D9699"/>
      <c r="E9699"/>
      <c r="F9699"/>
    </row>
    <row r="9700" spans="3:6" x14ac:dyDescent="0.25">
      <c r="C9700"/>
      <c r="D9700"/>
      <c r="E9700"/>
      <c r="F9700"/>
    </row>
    <row r="9701" spans="3:6" x14ac:dyDescent="0.25">
      <c r="C9701"/>
      <c r="D9701"/>
      <c r="E9701"/>
      <c r="F9701"/>
    </row>
    <row r="9702" spans="3:6" x14ac:dyDescent="0.25">
      <c r="C9702"/>
      <c r="D9702"/>
      <c r="E9702"/>
      <c r="F9702"/>
    </row>
    <row r="9703" spans="3:6" x14ac:dyDescent="0.25">
      <c r="C9703"/>
      <c r="D9703"/>
      <c r="E9703"/>
      <c r="F9703"/>
    </row>
    <row r="9704" spans="3:6" x14ac:dyDescent="0.25">
      <c r="C9704"/>
      <c r="D9704"/>
      <c r="E9704"/>
      <c r="F9704"/>
    </row>
    <row r="9705" spans="3:6" x14ac:dyDescent="0.25">
      <c r="C9705"/>
      <c r="D9705"/>
      <c r="E9705"/>
      <c r="F9705"/>
    </row>
    <row r="9706" spans="3:6" x14ac:dyDescent="0.25">
      <c r="C9706"/>
      <c r="D9706"/>
      <c r="E9706"/>
      <c r="F9706"/>
    </row>
    <row r="9707" spans="3:6" x14ac:dyDescent="0.25">
      <c r="C9707"/>
      <c r="D9707"/>
      <c r="E9707"/>
      <c r="F9707"/>
    </row>
    <row r="9708" spans="3:6" x14ac:dyDescent="0.25">
      <c r="C9708"/>
      <c r="D9708"/>
      <c r="E9708"/>
      <c r="F9708"/>
    </row>
    <row r="9709" spans="3:6" x14ac:dyDescent="0.25">
      <c r="C9709"/>
      <c r="D9709"/>
      <c r="E9709"/>
      <c r="F9709"/>
    </row>
    <row r="9710" spans="3:6" x14ac:dyDescent="0.25">
      <c r="C9710"/>
      <c r="D9710"/>
      <c r="E9710"/>
      <c r="F9710"/>
    </row>
    <row r="9711" spans="3:6" x14ac:dyDescent="0.25">
      <c r="C9711"/>
      <c r="D9711"/>
      <c r="E9711"/>
      <c r="F9711"/>
    </row>
    <row r="9712" spans="3:6" x14ac:dyDescent="0.25">
      <c r="C9712"/>
      <c r="D9712"/>
      <c r="E9712"/>
      <c r="F9712"/>
    </row>
    <row r="9713" spans="3:6" x14ac:dyDescent="0.25">
      <c r="C9713"/>
      <c r="D9713"/>
      <c r="E9713"/>
      <c r="F9713"/>
    </row>
    <row r="9714" spans="3:6" x14ac:dyDescent="0.25">
      <c r="C9714"/>
      <c r="D9714"/>
      <c r="E9714"/>
      <c r="F9714"/>
    </row>
    <row r="9715" spans="3:6" x14ac:dyDescent="0.25">
      <c r="C9715"/>
      <c r="D9715"/>
      <c r="E9715"/>
      <c r="F9715"/>
    </row>
    <row r="9716" spans="3:6" x14ac:dyDescent="0.25">
      <c r="C9716"/>
      <c r="D9716"/>
      <c r="E9716"/>
      <c r="F9716"/>
    </row>
    <row r="9717" spans="3:6" x14ac:dyDescent="0.25">
      <c r="C9717"/>
      <c r="D9717"/>
      <c r="E9717"/>
      <c r="F9717"/>
    </row>
    <row r="9718" spans="3:6" x14ac:dyDescent="0.25">
      <c r="C9718"/>
      <c r="D9718"/>
      <c r="E9718"/>
      <c r="F9718"/>
    </row>
    <row r="9719" spans="3:6" x14ac:dyDescent="0.25">
      <c r="C9719"/>
      <c r="D9719"/>
      <c r="E9719"/>
      <c r="F9719"/>
    </row>
    <row r="9720" spans="3:6" x14ac:dyDescent="0.25">
      <c r="C9720"/>
      <c r="D9720"/>
      <c r="E9720"/>
      <c r="F9720"/>
    </row>
    <row r="9721" spans="3:6" x14ac:dyDescent="0.25">
      <c r="C9721"/>
      <c r="D9721"/>
      <c r="E9721"/>
      <c r="F9721"/>
    </row>
    <row r="9722" spans="3:6" x14ac:dyDescent="0.25">
      <c r="C9722"/>
      <c r="D9722"/>
      <c r="E9722"/>
      <c r="F9722"/>
    </row>
    <row r="9723" spans="3:6" x14ac:dyDescent="0.25">
      <c r="C9723"/>
      <c r="D9723"/>
      <c r="E9723"/>
      <c r="F9723"/>
    </row>
    <row r="9724" spans="3:6" x14ac:dyDescent="0.25">
      <c r="C9724"/>
      <c r="D9724"/>
      <c r="E9724"/>
      <c r="F9724"/>
    </row>
    <row r="9725" spans="3:6" x14ac:dyDescent="0.25">
      <c r="C9725"/>
      <c r="D9725"/>
      <c r="E9725"/>
      <c r="F9725"/>
    </row>
    <row r="9726" spans="3:6" x14ac:dyDescent="0.25">
      <c r="C9726"/>
      <c r="D9726"/>
      <c r="E9726"/>
      <c r="F9726"/>
    </row>
    <row r="9727" spans="3:6" x14ac:dyDescent="0.25">
      <c r="C9727"/>
      <c r="D9727"/>
      <c r="E9727"/>
      <c r="F9727"/>
    </row>
    <row r="9728" spans="3:6" x14ac:dyDescent="0.25">
      <c r="C9728"/>
      <c r="D9728"/>
      <c r="E9728"/>
      <c r="F9728"/>
    </row>
    <row r="9729" spans="3:6" x14ac:dyDescent="0.25">
      <c r="C9729"/>
      <c r="D9729"/>
      <c r="E9729"/>
      <c r="F9729"/>
    </row>
    <row r="9730" spans="3:6" x14ac:dyDescent="0.25">
      <c r="C9730"/>
      <c r="D9730"/>
      <c r="E9730"/>
      <c r="F9730"/>
    </row>
    <row r="9731" spans="3:6" x14ac:dyDescent="0.25">
      <c r="C9731"/>
      <c r="D9731"/>
      <c r="E9731"/>
      <c r="F9731"/>
    </row>
    <row r="9732" spans="3:6" x14ac:dyDescent="0.25">
      <c r="C9732"/>
      <c r="D9732"/>
      <c r="E9732"/>
      <c r="F9732"/>
    </row>
    <row r="9733" spans="3:6" x14ac:dyDescent="0.25">
      <c r="C9733"/>
      <c r="D9733"/>
      <c r="E9733"/>
      <c r="F9733"/>
    </row>
    <row r="9734" spans="3:6" x14ac:dyDescent="0.25">
      <c r="C9734"/>
      <c r="D9734"/>
      <c r="E9734"/>
      <c r="F9734"/>
    </row>
    <row r="9735" spans="3:6" x14ac:dyDescent="0.25">
      <c r="C9735"/>
      <c r="D9735"/>
      <c r="E9735"/>
      <c r="F9735"/>
    </row>
    <row r="9736" spans="3:6" x14ac:dyDescent="0.25">
      <c r="C9736"/>
      <c r="D9736"/>
      <c r="E9736"/>
      <c r="F9736"/>
    </row>
    <row r="9737" spans="3:6" x14ac:dyDescent="0.25">
      <c r="C9737"/>
      <c r="D9737"/>
      <c r="E9737"/>
      <c r="F9737"/>
    </row>
    <row r="9738" spans="3:6" x14ac:dyDescent="0.25">
      <c r="C9738"/>
      <c r="D9738"/>
      <c r="E9738"/>
      <c r="F9738"/>
    </row>
    <row r="9739" spans="3:6" x14ac:dyDescent="0.25">
      <c r="C9739"/>
      <c r="D9739"/>
      <c r="E9739"/>
      <c r="F9739"/>
    </row>
    <row r="9740" spans="3:6" x14ac:dyDescent="0.25">
      <c r="C9740"/>
      <c r="D9740"/>
      <c r="E9740"/>
      <c r="F9740"/>
    </row>
    <row r="9741" spans="3:6" x14ac:dyDescent="0.25">
      <c r="C9741"/>
      <c r="D9741"/>
      <c r="E9741"/>
      <c r="F9741"/>
    </row>
    <row r="9742" spans="3:6" x14ac:dyDescent="0.25">
      <c r="C9742"/>
      <c r="D9742"/>
      <c r="E9742"/>
      <c r="F9742"/>
    </row>
    <row r="9743" spans="3:6" x14ac:dyDescent="0.25">
      <c r="C9743"/>
      <c r="D9743"/>
      <c r="E9743"/>
      <c r="F9743"/>
    </row>
    <row r="9744" spans="3:6" x14ac:dyDescent="0.25">
      <c r="C9744"/>
      <c r="D9744"/>
      <c r="E9744"/>
      <c r="F9744"/>
    </row>
    <row r="9745" spans="3:6" x14ac:dyDescent="0.25">
      <c r="C9745"/>
      <c r="D9745"/>
      <c r="E9745"/>
      <c r="F9745"/>
    </row>
    <row r="9746" spans="3:6" x14ac:dyDescent="0.25">
      <c r="C9746"/>
      <c r="D9746"/>
      <c r="E9746"/>
      <c r="F9746"/>
    </row>
    <row r="9747" spans="3:6" x14ac:dyDescent="0.25">
      <c r="C9747"/>
      <c r="D9747"/>
      <c r="E9747"/>
      <c r="F9747"/>
    </row>
    <row r="9748" spans="3:6" x14ac:dyDescent="0.25">
      <c r="C9748"/>
      <c r="D9748"/>
      <c r="E9748"/>
      <c r="F9748"/>
    </row>
    <row r="9749" spans="3:6" x14ac:dyDescent="0.25">
      <c r="C9749"/>
      <c r="D9749"/>
      <c r="E9749"/>
      <c r="F9749"/>
    </row>
    <row r="9750" spans="3:6" x14ac:dyDescent="0.25">
      <c r="C9750"/>
      <c r="D9750"/>
      <c r="E9750"/>
      <c r="F9750"/>
    </row>
    <row r="9751" spans="3:6" x14ac:dyDescent="0.25">
      <c r="C9751"/>
      <c r="D9751"/>
      <c r="E9751"/>
      <c r="F9751"/>
    </row>
    <row r="9752" spans="3:6" x14ac:dyDescent="0.25">
      <c r="C9752"/>
      <c r="D9752"/>
      <c r="E9752"/>
      <c r="F9752"/>
    </row>
    <row r="9753" spans="3:6" x14ac:dyDescent="0.25">
      <c r="C9753"/>
      <c r="D9753"/>
      <c r="E9753"/>
      <c r="F9753"/>
    </row>
    <row r="9754" spans="3:6" x14ac:dyDescent="0.25">
      <c r="C9754"/>
      <c r="D9754"/>
      <c r="E9754"/>
      <c r="F9754"/>
    </row>
    <row r="9755" spans="3:6" x14ac:dyDescent="0.25">
      <c r="C9755"/>
      <c r="D9755"/>
      <c r="E9755"/>
      <c r="F9755"/>
    </row>
    <row r="9756" spans="3:6" x14ac:dyDescent="0.25">
      <c r="C9756"/>
      <c r="D9756"/>
      <c r="E9756"/>
      <c r="F9756"/>
    </row>
    <row r="9757" spans="3:6" x14ac:dyDescent="0.25">
      <c r="C9757"/>
      <c r="D9757"/>
      <c r="E9757"/>
      <c r="F9757"/>
    </row>
    <row r="9758" spans="3:6" x14ac:dyDescent="0.25">
      <c r="C9758"/>
      <c r="D9758"/>
      <c r="E9758"/>
      <c r="F9758"/>
    </row>
    <row r="9759" spans="3:6" x14ac:dyDescent="0.25">
      <c r="C9759"/>
      <c r="D9759"/>
      <c r="E9759"/>
      <c r="F9759"/>
    </row>
    <row r="9760" spans="3:6" x14ac:dyDescent="0.25">
      <c r="C9760"/>
      <c r="D9760"/>
      <c r="E9760"/>
      <c r="F9760"/>
    </row>
    <row r="9761" spans="3:6" x14ac:dyDescent="0.25">
      <c r="C9761"/>
      <c r="D9761"/>
      <c r="E9761"/>
      <c r="F9761"/>
    </row>
    <row r="9762" spans="3:6" x14ac:dyDescent="0.25">
      <c r="C9762"/>
      <c r="D9762"/>
      <c r="E9762"/>
      <c r="F9762"/>
    </row>
    <row r="9763" spans="3:6" x14ac:dyDescent="0.25">
      <c r="C9763"/>
      <c r="D9763"/>
      <c r="E9763"/>
      <c r="F9763"/>
    </row>
    <row r="9764" spans="3:6" x14ac:dyDescent="0.25">
      <c r="C9764"/>
      <c r="D9764"/>
      <c r="E9764"/>
      <c r="F9764"/>
    </row>
    <row r="9765" spans="3:6" x14ac:dyDescent="0.25">
      <c r="C9765"/>
      <c r="D9765"/>
      <c r="E9765"/>
      <c r="F9765"/>
    </row>
    <row r="9766" spans="3:6" x14ac:dyDescent="0.25">
      <c r="C9766"/>
      <c r="D9766"/>
      <c r="E9766"/>
      <c r="F9766"/>
    </row>
    <row r="9767" spans="3:6" x14ac:dyDescent="0.25">
      <c r="C9767"/>
      <c r="D9767"/>
      <c r="E9767"/>
      <c r="F9767"/>
    </row>
    <row r="9768" spans="3:6" x14ac:dyDescent="0.25">
      <c r="C9768"/>
      <c r="D9768"/>
      <c r="E9768"/>
      <c r="F9768"/>
    </row>
    <row r="9769" spans="3:6" x14ac:dyDescent="0.25">
      <c r="C9769"/>
      <c r="D9769"/>
      <c r="E9769"/>
      <c r="F9769"/>
    </row>
    <row r="9770" spans="3:6" x14ac:dyDescent="0.25">
      <c r="C9770"/>
      <c r="D9770"/>
      <c r="E9770"/>
      <c r="F9770"/>
    </row>
    <row r="9771" spans="3:6" x14ac:dyDescent="0.25">
      <c r="C9771"/>
      <c r="D9771"/>
      <c r="E9771"/>
      <c r="F9771"/>
    </row>
    <row r="9772" spans="3:6" x14ac:dyDescent="0.25">
      <c r="C9772"/>
      <c r="D9772"/>
      <c r="E9772"/>
      <c r="F9772"/>
    </row>
    <row r="9773" spans="3:6" x14ac:dyDescent="0.25">
      <c r="C9773"/>
      <c r="D9773"/>
      <c r="E9773"/>
      <c r="F9773"/>
    </row>
    <row r="9774" spans="3:6" x14ac:dyDescent="0.25">
      <c r="C9774"/>
      <c r="D9774"/>
      <c r="E9774"/>
      <c r="F9774"/>
    </row>
    <row r="9775" spans="3:6" x14ac:dyDescent="0.25">
      <c r="C9775"/>
      <c r="D9775"/>
      <c r="E9775"/>
      <c r="F9775"/>
    </row>
    <row r="9776" spans="3:6" x14ac:dyDescent="0.25">
      <c r="C9776"/>
      <c r="D9776"/>
      <c r="E9776"/>
      <c r="F9776"/>
    </row>
    <row r="9777" spans="3:6" x14ac:dyDescent="0.25">
      <c r="C9777"/>
      <c r="D9777"/>
      <c r="E9777"/>
      <c r="F9777"/>
    </row>
    <row r="9778" spans="3:6" x14ac:dyDescent="0.25">
      <c r="C9778"/>
      <c r="D9778"/>
      <c r="E9778"/>
      <c r="F9778"/>
    </row>
    <row r="9779" spans="3:6" x14ac:dyDescent="0.25">
      <c r="C9779"/>
      <c r="D9779"/>
      <c r="E9779"/>
      <c r="F9779"/>
    </row>
    <row r="9780" spans="3:6" x14ac:dyDescent="0.25">
      <c r="C9780"/>
      <c r="D9780"/>
      <c r="E9780"/>
      <c r="F9780"/>
    </row>
    <row r="9781" spans="3:6" x14ac:dyDescent="0.25">
      <c r="C9781"/>
      <c r="D9781"/>
      <c r="E9781"/>
      <c r="F9781"/>
    </row>
    <row r="9782" spans="3:6" x14ac:dyDescent="0.25">
      <c r="C9782"/>
      <c r="D9782"/>
      <c r="E9782"/>
      <c r="F9782"/>
    </row>
    <row r="9783" spans="3:6" x14ac:dyDescent="0.25">
      <c r="C9783"/>
      <c r="D9783"/>
      <c r="E9783"/>
      <c r="F9783"/>
    </row>
    <row r="9784" spans="3:6" x14ac:dyDescent="0.25">
      <c r="C9784"/>
      <c r="D9784"/>
      <c r="E9784"/>
      <c r="F9784"/>
    </row>
    <row r="9785" spans="3:6" x14ac:dyDescent="0.25">
      <c r="C9785"/>
      <c r="D9785"/>
      <c r="E9785"/>
      <c r="F9785"/>
    </row>
    <row r="9786" spans="3:6" x14ac:dyDescent="0.25">
      <c r="C9786"/>
      <c r="D9786"/>
      <c r="E9786"/>
      <c r="F9786"/>
    </row>
    <row r="9787" spans="3:6" x14ac:dyDescent="0.25">
      <c r="C9787"/>
      <c r="D9787"/>
      <c r="E9787"/>
      <c r="F9787"/>
    </row>
    <row r="9788" spans="3:6" x14ac:dyDescent="0.25">
      <c r="C9788"/>
      <c r="D9788"/>
      <c r="E9788"/>
      <c r="F9788"/>
    </row>
    <row r="9789" spans="3:6" x14ac:dyDescent="0.25">
      <c r="C9789"/>
      <c r="D9789"/>
      <c r="E9789"/>
      <c r="F9789"/>
    </row>
    <row r="9790" spans="3:6" x14ac:dyDescent="0.25">
      <c r="C9790"/>
      <c r="D9790"/>
      <c r="E9790"/>
      <c r="F9790"/>
    </row>
    <row r="9791" spans="3:6" x14ac:dyDescent="0.25">
      <c r="C9791"/>
      <c r="D9791"/>
      <c r="E9791"/>
      <c r="F9791"/>
    </row>
    <row r="9792" spans="3:6" x14ac:dyDescent="0.25">
      <c r="C9792"/>
      <c r="D9792"/>
      <c r="E9792"/>
      <c r="F9792"/>
    </row>
    <row r="9793" spans="3:6" x14ac:dyDescent="0.25">
      <c r="C9793"/>
      <c r="D9793"/>
      <c r="E9793"/>
      <c r="F9793"/>
    </row>
    <row r="9794" spans="3:6" x14ac:dyDescent="0.25">
      <c r="C9794"/>
      <c r="D9794"/>
      <c r="E9794"/>
      <c r="F9794"/>
    </row>
    <row r="9795" spans="3:6" x14ac:dyDescent="0.25">
      <c r="C9795"/>
      <c r="D9795"/>
      <c r="E9795"/>
      <c r="F9795"/>
    </row>
    <row r="9796" spans="3:6" x14ac:dyDescent="0.25">
      <c r="C9796"/>
      <c r="D9796"/>
      <c r="E9796"/>
      <c r="F9796"/>
    </row>
    <row r="9797" spans="3:6" x14ac:dyDescent="0.25">
      <c r="C9797"/>
      <c r="D9797"/>
      <c r="E9797"/>
      <c r="F9797"/>
    </row>
    <row r="9798" spans="3:6" x14ac:dyDescent="0.25">
      <c r="C9798"/>
      <c r="D9798"/>
      <c r="E9798"/>
      <c r="F9798"/>
    </row>
    <row r="9799" spans="3:6" x14ac:dyDescent="0.25">
      <c r="C9799"/>
      <c r="D9799"/>
      <c r="E9799"/>
      <c r="F9799"/>
    </row>
    <row r="9800" spans="3:6" x14ac:dyDescent="0.25">
      <c r="C9800"/>
      <c r="D9800"/>
      <c r="E9800"/>
      <c r="F9800"/>
    </row>
    <row r="9801" spans="3:6" x14ac:dyDescent="0.25">
      <c r="C9801"/>
      <c r="D9801"/>
      <c r="E9801"/>
      <c r="F9801"/>
    </row>
    <row r="9802" spans="3:6" x14ac:dyDescent="0.25">
      <c r="C9802"/>
      <c r="D9802"/>
      <c r="E9802"/>
      <c r="F9802"/>
    </row>
    <row r="9803" spans="3:6" x14ac:dyDescent="0.25">
      <c r="C9803"/>
      <c r="D9803"/>
      <c r="E9803"/>
      <c r="F9803"/>
    </row>
    <row r="9804" spans="3:6" x14ac:dyDescent="0.25">
      <c r="C9804"/>
      <c r="D9804"/>
      <c r="E9804"/>
      <c r="F9804"/>
    </row>
    <row r="9805" spans="3:6" x14ac:dyDescent="0.25">
      <c r="C9805"/>
      <c r="D9805"/>
      <c r="E9805"/>
      <c r="F9805"/>
    </row>
    <row r="9806" spans="3:6" x14ac:dyDescent="0.25">
      <c r="C9806"/>
      <c r="D9806"/>
      <c r="E9806"/>
      <c r="F9806"/>
    </row>
    <row r="9807" spans="3:6" x14ac:dyDescent="0.25">
      <c r="C9807"/>
      <c r="D9807"/>
      <c r="E9807"/>
      <c r="F9807"/>
    </row>
    <row r="9808" spans="3:6" x14ac:dyDescent="0.25">
      <c r="C9808"/>
      <c r="D9808"/>
      <c r="E9808"/>
      <c r="F9808"/>
    </row>
    <row r="9809" spans="3:6" x14ac:dyDescent="0.25">
      <c r="C9809"/>
      <c r="D9809"/>
      <c r="E9809"/>
      <c r="F9809"/>
    </row>
    <row r="9810" spans="3:6" x14ac:dyDescent="0.25">
      <c r="C9810"/>
      <c r="D9810"/>
      <c r="E9810"/>
      <c r="F9810"/>
    </row>
    <row r="9811" spans="3:6" x14ac:dyDescent="0.25">
      <c r="C9811"/>
      <c r="D9811"/>
      <c r="E9811"/>
      <c r="F9811"/>
    </row>
    <row r="9812" spans="3:6" x14ac:dyDescent="0.25">
      <c r="C9812"/>
      <c r="D9812"/>
      <c r="E9812"/>
      <c r="F9812"/>
    </row>
    <row r="9813" spans="3:6" x14ac:dyDescent="0.25">
      <c r="C9813"/>
      <c r="D9813"/>
      <c r="E9813"/>
      <c r="F9813"/>
    </row>
    <row r="9814" spans="3:6" x14ac:dyDescent="0.25">
      <c r="C9814"/>
      <c r="D9814"/>
      <c r="E9814"/>
      <c r="F9814"/>
    </row>
    <row r="9815" spans="3:6" x14ac:dyDescent="0.25">
      <c r="C9815"/>
      <c r="D9815"/>
      <c r="E9815"/>
      <c r="F9815"/>
    </row>
    <row r="9816" spans="3:6" x14ac:dyDescent="0.25">
      <c r="C9816"/>
      <c r="D9816"/>
      <c r="E9816"/>
      <c r="F9816"/>
    </row>
    <row r="9817" spans="3:6" x14ac:dyDescent="0.25">
      <c r="C9817"/>
      <c r="D9817"/>
      <c r="E9817"/>
      <c r="F9817"/>
    </row>
    <row r="9818" spans="3:6" x14ac:dyDescent="0.25">
      <c r="C9818"/>
      <c r="D9818"/>
      <c r="E9818"/>
      <c r="F9818"/>
    </row>
    <row r="9819" spans="3:6" x14ac:dyDescent="0.25">
      <c r="C9819"/>
      <c r="D9819"/>
      <c r="E9819"/>
      <c r="F9819"/>
    </row>
    <row r="9820" spans="3:6" x14ac:dyDescent="0.25">
      <c r="C9820"/>
      <c r="D9820"/>
      <c r="E9820"/>
      <c r="F9820"/>
    </row>
    <row r="9821" spans="3:6" x14ac:dyDescent="0.25">
      <c r="C9821"/>
      <c r="D9821"/>
      <c r="E9821"/>
      <c r="F9821"/>
    </row>
    <row r="9822" spans="3:6" x14ac:dyDescent="0.25">
      <c r="C9822"/>
      <c r="D9822"/>
      <c r="E9822"/>
      <c r="F9822"/>
    </row>
    <row r="9823" spans="3:6" x14ac:dyDescent="0.25">
      <c r="C9823"/>
      <c r="D9823"/>
      <c r="E9823"/>
      <c r="F9823"/>
    </row>
    <row r="9824" spans="3:6" x14ac:dyDescent="0.25">
      <c r="C9824"/>
      <c r="D9824"/>
      <c r="E9824"/>
      <c r="F9824"/>
    </row>
    <row r="9825" spans="3:6" x14ac:dyDescent="0.25">
      <c r="C9825"/>
      <c r="D9825"/>
      <c r="E9825"/>
      <c r="F9825"/>
    </row>
    <row r="9826" spans="3:6" x14ac:dyDescent="0.25">
      <c r="C9826"/>
      <c r="D9826"/>
      <c r="E9826"/>
      <c r="F9826"/>
    </row>
    <row r="9827" spans="3:6" x14ac:dyDescent="0.25">
      <c r="C9827"/>
      <c r="D9827"/>
      <c r="E9827"/>
      <c r="F9827"/>
    </row>
    <row r="9828" spans="3:6" x14ac:dyDescent="0.25">
      <c r="C9828"/>
      <c r="D9828"/>
      <c r="E9828"/>
      <c r="F9828"/>
    </row>
    <row r="9829" spans="3:6" x14ac:dyDescent="0.25">
      <c r="C9829"/>
      <c r="D9829"/>
      <c r="E9829"/>
      <c r="F9829"/>
    </row>
    <row r="9830" spans="3:6" x14ac:dyDescent="0.25">
      <c r="C9830"/>
      <c r="D9830"/>
      <c r="E9830"/>
      <c r="F9830"/>
    </row>
    <row r="9831" spans="3:6" x14ac:dyDescent="0.25">
      <c r="C9831"/>
      <c r="D9831"/>
      <c r="E9831"/>
      <c r="F9831"/>
    </row>
    <row r="9832" spans="3:6" x14ac:dyDescent="0.25">
      <c r="C9832"/>
      <c r="D9832"/>
      <c r="E9832"/>
      <c r="F9832"/>
    </row>
    <row r="9833" spans="3:6" x14ac:dyDescent="0.25">
      <c r="C9833"/>
      <c r="D9833"/>
      <c r="E9833"/>
      <c r="F9833"/>
    </row>
    <row r="9834" spans="3:6" x14ac:dyDescent="0.25">
      <c r="C9834"/>
      <c r="D9834"/>
      <c r="E9834"/>
      <c r="F9834"/>
    </row>
    <row r="9835" spans="3:6" x14ac:dyDescent="0.25">
      <c r="C9835"/>
      <c r="D9835"/>
      <c r="E9835"/>
      <c r="F9835"/>
    </row>
    <row r="9836" spans="3:6" x14ac:dyDescent="0.25">
      <c r="C9836"/>
      <c r="D9836"/>
      <c r="E9836"/>
      <c r="F9836"/>
    </row>
    <row r="9837" spans="3:6" x14ac:dyDescent="0.25">
      <c r="C9837"/>
      <c r="D9837"/>
      <c r="E9837"/>
      <c r="F9837"/>
    </row>
    <row r="9838" spans="3:6" x14ac:dyDescent="0.25">
      <c r="C9838"/>
      <c r="D9838"/>
      <c r="E9838"/>
      <c r="F9838"/>
    </row>
    <row r="9839" spans="3:6" x14ac:dyDescent="0.25">
      <c r="C9839"/>
      <c r="D9839"/>
      <c r="E9839"/>
      <c r="F9839"/>
    </row>
    <row r="9840" spans="3:6" x14ac:dyDescent="0.25">
      <c r="C9840"/>
      <c r="D9840"/>
      <c r="E9840"/>
      <c r="F9840"/>
    </row>
    <row r="9841" spans="3:6" x14ac:dyDescent="0.25">
      <c r="C9841"/>
      <c r="D9841"/>
      <c r="E9841"/>
      <c r="F9841"/>
    </row>
    <row r="9842" spans="3:6" x14ac:dyDescent="0.25">
      <c r="C9842"/>
      <c r="D9842"/>
      <c r="E9842"/>
      <c r="F9842"/>
    </row>
    <row r="9843" spans="3:6" x14ac:dyDescent="0.25">
      <c r="C9843"/>
      <c r="D9843"/>
      <c r="E9843"/>
      <c r="F9843"/>
    </row>
    <row r="9844" spans="3:6" x14ac:dyDescent="0.25">
      <c r="C9844"/>
      <c r="D9844"/>
      <c r="E9844"/>
      <c r="F9844"/>
    </row>
    <row r="9845" spans="3:6" x14ac:dyDescent="0.25">
      <c r="C9845"/>
      <c r="D9845"/>
      <c r="E9845"/>
      <c r="F9845"/>
    </row>
    <row r="9846" spans="3:6" x14ac:dyDescent="0.25">
      <c r="C9846"/>
      <c r="D9846"/>
      <c r="E9846"/>
      <c r="F9846"/>
    </row>
    <row r="9847" spans="3:6" x14ac:dyDescent="0.25">
      <c r="C9847"/>
      <c r="D9847"/>
      <c r="E9847"/>
      <c r="F9847"/>
    </row>
    <row r="9848" spans="3:6" x14ac:dyDescent="0.25">
      <c r="C9848"/>
      <c r="D9848"/>
      <c r="E9848"/>
      <c r="F9848"/>
    </row>
    <row r="9849" spans="3:6" x14ac:dyDescent="0.25">
      <c r="C9849"/>
      <c r="D9849"/>
      <c r="E9849"/>
      <c r="F9849"/>
    </row>
    <row r="9850" spans="3:6" x14ac:dyDescent="0.25">
      <c r="C9850"/>
      <c r="D9850"/>
      <c r="E9850"/>
      <c r="F9850"/>
    </row>
    <row r="9851" spans="3:6" x14ac:dyDescent="0.25">
      <c r="C9851"/>
      <c r="D9851"/>
      <c r="E9851"/>
      <c r="F9851"/>
    </row>
    <row r="9852" spans="3:6" x14ac:dyDescent="0.25">
      <c r="C9852"/>
      <c r="D9852"/>
      <c r="E9852"/>
      <c r="F9852"/>
    </row>
    <row r="9853" spans="3:6" x14ac:dyDescent="0.25">
      <c r="C9853"/>
      <c r="D9853"/>
      <c r="E9853"/>
      <c r="F9853"/>
    </row>
    <row r="9854" spans="3:6" x14ac:dyDescent="0.25">
      <c r="C9854"/>
      <c r="D9854"/>
      <c r="E9854"/>
      <c r="F9854"/>
    </row>
    <row r="9855" spans="3:6" x14ac:dyDescent="0.25">
      <c r="C9855"/>
      <c r="D9855"/>
      <c r="E9855"/>
      <c r="F9855"/>
    </row>
    <row r="9856" spans="3:6" x14ac:dyDescent="0.25">
      <c r="C9856"/>
      <c r="D9856"/>
      <c r="E9856"/>
      <c r="F9856"/>
    </row>
    <row r="9857" spans="3:6" x14ac:dyDescent="0.25">
      <c r="C9857"/>
      <c r="D9857"/>
      <c r="E9857"/>
      <c r="F9857"/>
    </row>
    <row r="9858" spans="3:6" x14ac:dyDescent="0.25">
      <c r="C9858"/>
      <c r="D9858"/>
      <c r="E9858"/>
      <c r="F9858"/>
    </row>
    <row r="9859" spans="3:6" x14ac:dyDescent="0.25">
      <c r="C9859"/>
      <c r="D9859"/>
      <c r="E9859"/>
      <c r="F9859"/>
    </row>
    <row r="9860" spans="3:6" x14ac:dyDescent="0.25">
      <c r="C9860"/>
      <c r="D9860"/>
      <c r="E9860"/>
      <c r="F9860"/>
    </row>
    <row r="9861" spans="3:6" x14ac:dyDescent="0.25">
      <c r="C9861"/>
      <c r="D9861"/>
      <c r="E9861"/>
      <c r="F9861"/>
    </row>
    <row r="9862" spans="3:6" x14ac:dyDescent="0.25">
      <c r="C9862"/>
      <c r="D9862"/>
      <c r="E9862"/>
      <c r="F9862"/>
    </row>
    <row r="9863" spans="3:6" x14ac:dyDescent="0.25">
      <c r="C9863"/>
      <c r="D9863"/>
      <c r="E9863"/>
      <c r="F9863"/>
    </row>
    <row r="9864" spans="3:6" x14ac:dyDescent="0.25">
      <c r="C9864"/>
      <c r="D9864"/>
      <c r="E9864"/>
      <c r="F9864"/>
    </row>
    <row r="9865" spans="3:6" x14ac:dyDescent="0.25">
      <c r="C9865"/>
      <c r="D9865"/>
      <c r="E9865"/>
      <c r="F9865"/>
    </row>
    <row r="9866" spans="3:6" x14ac:dyDescent="0.25">
      <c r="C9866"/>
      <c r="D9866"/>
      <c r="E9866"/>
      <c r="F9866"/>
    </row>
    <row r="9867" spans="3:6" x14ac:dyDescent="0.25">
      <c r="C9867"/>
      <c r="D9867"/>
      <c r="E9867"/>
      <c r="F9867"/>
    </row>
    <row r="9868" spans="3:6" x14ac:dyDescent="0.25">
      <c r="C9868"/>
      <c r="D9868"/>
      <c r="E9868"/>
      <c r="F9868"/>
    </row>
    <row r="9869" spans="3:6" x14ac:dyDescent="0.25">
      <c r="C9869"/>
      <c r="D9869"/>
      <c r="E9869"/>
      <c r="F9869"/>
    </row>
    <row r="9870" spans="3:6" x14ac:dyDescent="0.25">
      <c r="C9870"/>
      <c r="D9870"/>
      <c r="E9870"/>
      <c r="F9870"/>
    </row>
    <row r="9871" spans="3:6" x14ac:dyDescent="0.25">
      <c r="C9871"/>
      <c r="D9871"/>
      <c r="E9871"/>
      <c r="F9871"/>
    </row>
    <row r="9872" spans="3:6" x14ac:dyDescent="0.25">
      <c r="C9872"/>
      <c r="D9872"/>
      <c r="E9872"/>
      <c r="F9872"/>
    </row>
    <row r="9873" spans="3:6" x14ac:dyDescent="0.25">
      <c r="C9873"/>
      <c r="D9873"/>
      <c r="E9873"/>
      <c r="F9873"/>
    </row>
    <row r="9874" spans="3:6" x14ac:dyDescent="0.25">
      <c r="C9874"/>
      <c r="D9874"/>
      <c r="E9874"/>
      <c r="F9874"/>
    </row>
    <row r="9875" spans="3:6" x14ac:dyDescent="0.25">
      <c r="C9875"/>
      <c r="D9875"/>
      <c r="E9875"/>
      <c r="F9875"/>
    </row>
    <row r="9876" spans="3:6" x14ac:dyDescent="0.25">
      <c r="C9876"/>
      <c r="D9876"/>
      <c r="E9876"/>
      <c r="F9876"/>
    </row>
    <row r="9877" spans="3:6" x14ac:dyDescent="0.25">
      <c r="C9877"/>
      <c r="D9877"/>
      <c r="E9877"/>
      <c r="F9877"/>
    </row>
    <row r="9878" spans="3:6" x14ac:dyDescent="0.25">
      <c r="C9878"/>
      <c r="D9878"/>
      <c r="E9878"/>
      <c r="F9878"/>
    </row>
    <row r="9879" spans="3:6" x14ac:dyDescent="0.25">
      <c r="C9879"/>
      <c r="D9879"/>
      <c r="E9879"/>
      <c r="F9879"/>
    </row>
    <row r="9880" spans="3:6" x14ac:dyDescent="0.25">
      <c r="C9880"/>
      <c r="D9880"/>
      <c r="E9880"/>
      <c r="F9880"/>
    </row>
    <row r="9881" spans="3:6" x14ac:dyDescent="0.25">
      <c r="C9881"/>
      <c r="D9881"/>
      <c r="E9881"/>
      <c r="F9881"/>
    </row>
    <row r="9882" spans="3:6" x14ac:dyDescent="0.25">
      <c r="C9882"/>
      <c r="D9882"/>
      <c r="E9882"/>
      <c r="F9882"/>
    </row>
    <row r="9883" spans="3:6" x14ac:dyDescent="0.25">
      <c r="C9883"/>
      <c r="D9883"/>
      <c r="E9883"/>
      <c r="F9883"/>
    </row>
    <row r="9884" spans="3:6" x14ac:dyDescent="0.25">
      <c r="C9884"/>
      <c r="D9884"/>
      <c r="E9884"/>
      <c r="F9884"/>
    </row>
    <row r="9885" spans="3:6" x14ac:dyDescent="0.25">
      <c r="C9885"/>
      <c r="D9885"/>
      <c r="E9885"/>
      <c r="F9885"/>
    </row>
    <row r="9886" spans="3:6" x14ac:dyDescent="0.25">
      <c r="C9886"/>
      <c r="D9886"/>
      <c r="E9886"/>
      <c r="F9886"/>
    </row>
    <row r="9887" spans="3:6" x14ac:dyDescent="0.25">
      <c r="C9887"/>
      <c r="D9887"/>
      <c r="E9887"/>
      <c r="F9887"/>
    </row>
    <row r="9888" spans="3:6" x14ac:dyDescent="0.25">
      <c r="C9888"/>
      <c r="D9888"/>
      <c r="E9888"/>
      <c r="F9888"/>
    </row>
    <row r="9889" spans="3:6" x14ac:dyDescent="0.25">
      <c r="C9889"/>
      <c r="D9889"/>
      <c r="E9889"/>
      <c r="F9889"/>
    </row>
    <row r="9890" spans="3:6" x14ac:dyDescent="0.25">
      <c r="C9890"/>
      <c r="D9890"/>
      <c r="E9890"/>
      <c r="F9890"/>
    </row>
    <row r="9891" spans="3:6" x14ac:dyDescent="0.25">
      <c r="C9891"/>
      <c r="D9891"/>
      <c r="E9891"/>
      <c r="F9891"/>
    </row>
    <row r="9892" spans="3:6" x14ac:dyDescent="0.25">
      <c r="C9892"/>
      <c r="D9892"/>
      <c r="E9892"/>
      <c r="F9892"/>
    </row>
    <row r="9893" spans="3:6" x14ac:dyDescent="0.25">
      <c r="C9893"/>
      <c r="D9893"/>
      <c r="E9893"/>
      <c r="F9893"/>
    </row>
    <row r="9894" spans="3:6" x14ac:dyDescent="0.25">
      <c r="C9894"/>
      <c r="D9894"/>
      <c r="E9894"/>
      <c r="F9894"/>
    </row>
    <row r="9895" spans="3:6" x14ac:dyDescent="0.25">
      <c r="C9895"/>
      <c r="D9895"/>
      <c r="E9895"/>
      <c r="F9895"/>
    </row>
    <row r="9896" spans="3:6" x14ac:dyDescent="0.25">
      <c r="C9896"/>
      <c r="D9896"/>
      <c r="E9896"/>
      <c r="F9896"/>
    </row>
    <row r="9897" spans="3:6" x14ac:dyDescent="0.25">
      <c r="C9897"/>
      <c r="D9897"/>
      <c r="E9897"/>
      <c r="F9897"/>
    </row>
    <row r="9898" spans="3:6" x14ac:dyDescent="0.25">
      <c r="C9898"/>
      <c r="D9898"/>
      <c r="E9898"/>
      <c r="F9898"/>
    </row>
    <row r="9899" spans="3:6" x14ac:dyDescent="0.25">
      <c r="C9899"/>
      <c r="D9899"/>
      <c r="E9899"/>
      <c r="F9899"/>
    </row>
    <row r="9900" spans="3:6" x14ac:dyDescent="0.25">
      <c r="C9900"/>
      <c r="D9900"/>
      <c r="E9900"/>
      <c r="F9900"/>
    </row>
    <row r="9901" spans="3:6" x14ac:dyDescent="0.25">
      <c r="C9901"/>
      <c r="D9901"/>
      <c r="E9901"/>
      <c r="F9901"/>
    </row>
    <row r="9902" spans="3:6" x14ac:dyDescent="0.25">
      <c r="C9902"/>
      <c r="D9902"/>
      <c r="E9902"/>
      <c r="F9902"/>
    </row>
    <row r="9903" spans="3:6" x14ac:dyDescent="0.25">
      <c r="C9903"/>
      <c r="D9903"/>
      <c r="E9903"/>
      <c r="F9903"/>
    </row>
    <row r="9904" spans="3:6" x14ac:dyDescent="0.25">
      <c r="C9904"/>
      <c r="D9904"/>
      <c r="E9904"/>
      <c r="F9904"/>
    </row>
    <row r="9905" spans="3:6" x14ac:dyDescent="0.25">
      <c r="C9905"/>
      <c r="D9905"/>
      <c r="E9905"/>
      <c r="F9905"/>
    </row>
    <row r="9906" spans="3:6" x14ac:dyDescent="0.25">
      <c r="C9906"/>
      <c r="D9906"/>
      <c r="E9906"/>
      <c r="F9906"/>
    </row>
    <row r="9907" spans="3:6" x14ac:dyDescent="0.25">
      <c r="C9907"/>
      <c r="D9907"/>
      <c r="E9907"/>
      <c r="F9907"/>
    </row>
    <row r="9908" spans="3:6" x14ac:dyDescent="0.25">
      <c r="C9908"/>
      <c r="D9908"/>
      <c r="E9908"/>
      <c r="F9908"/>
    </row>
    <row r="9909" spans="3:6" x14ac:dyDescent="0.25">
      <c r="C9909"/>
      <c r="D9909"/>
      <c r="E9909"/>
      <c r="F9909"/>
    </row>
    <row r="9910" spans="3:6" x14ac:dyDescent="0.25">
      <c r="C9910"/>
      <c r="D9910"/>
      <c r="E9910"/>
      <c r="F9910"/>
    </row>
    <row r="9911" spans="3:6" x14ac:dyDescent="0.25">
      <c r="C9911"/>
      <c r="D9911"/>
      <c r="E9911"/>
      <c r="F9911"/>
    </row>
    <row r="9912" spans="3:6" x14ac:dyDescent="0.25">
      <c r="C9912"/>
      <c r="D9912"/>
      <c r="E9912"/>
      <c r="F9912"/>
    </row>
    <row r="9913" spans="3:6" x14ac:dyDescent="0.25">
      <c r="C9913"/>
      <c r="D9913"/>
      <c r="E9913"/>
      <c r="F9913"/>
    </row>
    <row r="9914" spans="3:6" x14ac:dyDescent="0.25">
      <c r="C9914"/>
      <c r="D9914"/>
      <c r="E9914"/>
      <c r="F9914"/>
    </row>
    <row r="9915" spans="3:6" x14ac:dyDescent="0.25">
      <c r="C9915"/>
      <c r="D9915"/>
      <c r="E9915"/>
      <c r="F9915"/>
    </row>
    <row r="9916" spans="3:6" x14ac:dyDescent="0.25">
      <c r="C9916"/>
      <c r="D9916"/>
      <c r="E9916"/>
      <c r="F9916"/>
    </row>
    <row r="9917" spans="3:6" x14ac:dyDescent="0.25">
      <c r="C9917"/>
      <c r="D9917"/>
      <c r="E9917"/>
      <c r="F9917"/>
    </row>
    <row r="9918" spans="3:6" x14ac:dyDescent="0.25">
      <c r="C9918"/>
      <c r="D9918"/>
      <c r="E9918"/>
      <c r="F9918"/>
    </row>
    <row r="9919" spans="3:6" x14ac:dyDescent="0.25">
      <c r="C9919"/>
      <c r="D9919"/>
      <c r="E9919"/>
      <c r="F9919"/>
    </row>
    <row r="9920" spans="3:6" x14ac:dyDescent="0.25">
      <c r="C9920"/>
      <c r="D9920"/>
      <c r="E9920"/>
      <c r="F9920"/>
    </row>
    <row r="9921" spans="3:6" x14ac:dyDescent="0.25">
      <c r="C9921"/>
      <c r="D9921"/>
      <c r="E9921"/>
      <c r="F9921"/>
    </row>
    <row r="9922" spans="3:6" x14ac:dyDescent="0.25">
      <c r="C9922"/>
      <c r="D9922"/>
      <c r="E9922"/>
      <c r="F9922"/>
    </row>
    <row r="9923" spans="3:6" x14ac:dyDescent="0.25">
      <c r="C9923"/>
      <c r="D9923"/>
      <c r="E9923"/>
      <c r="F9923"/>
    </row>
    <row r="9924" spans="3:6" x14ac:dyDescent="0.25">
      <c r="C9924"/>
      <c r="D9924"/>
      <c r="E9924"/>
      <c r="F9924"/>
    </row>
    <row r="9925" spans="3:6" x14ac:dyDescent="0.25">
      <c r="C9925"/>
      <c r="D9925"/>
      <c r="E9925"/>
      <c r="F9925"/>
    </row>
    <row r="9926" spans="3:6" x14ac:dyDescent="0.25">
      <c r="C9926"/>
      <c r="D9926"/>
      <c r="E9926"/>
      <c r="F9926"/>
    </row>
    <row r="9927" spans="3:6" x14ac:dyDescent="0.25">
      <c r="C9927"/>
      <c r="D9927"/>
      <c r="E9927"/>
      <c r="F9927"/>
    </row>
    <row r="9928" spans="3:6" x14ac:dyDescent="0.25">
      <c r="C9928"/>
      <c r="D9928"/>
      <c r="E9928"/>
      <c r="F9928"/>
    </row>
    <row r="9929" spans="3:6" x14ac:dyDescent="0.25">
      <c r="C9929"/>
      <c r="D9929"/>
      <c r="E9929"/>
      <c r="F9929"/>
    </row>
    <row r="9930" spans="3:6" x14ac:dyDescent="0.25">
      <c r="C9930"/>
      <c r="D9930"/>
      <c r="E9930"/>
      <c r="F9930"/>
    </row>
    <row r="9931" spans="3:6" x14ac:dyDescent="0.25">
      <c r="C9931"/>
      <c r="D9931"/>
      <c r="E9931"/>
      <c r="F9931"/>
    </row>
    <row r="9932" spans="3:6" x14ac:dyDescent="0.25">
      <c r="C9932"/>
      <c r="D9932"/>
      <c r="E9932"/>
      <c r="F9932"/>
    </row>
    <row r="9933" spans="3:6" x14ac:dyDescent="0.25">
      <c r="C9933"/>
      <c r="D9933"/>
      <c r="E9933"/>
      <c r="F9933"/>
    </row>
    <row r="9934" spans="3:6" x14ac:dyDescent="0.25">
      <c r="C9934"/>
      <c r="D9934"/>
      <c r="E9934"/>
      <c r="F9934"/>
    </row>
    <row r="9935" spans="3:6" x14ac:dyDescent="0.25">
      <c r="C9935"/>
      <c r="D9935"/>
      <c r="E9935"/>
      <c r="F9935"/>
    </row>
    <row r="9936" spans="3:6" x14ac:dyDescent="0.25">
      <c r="C9936"/>
      <c r="D9936"/>
      <c r="E9936"/>
      <c r="F9936"/>
    </row>
    <row r="9937" spans="3:6" x14ac:dyDescent="0.25">
      <c r="C9937"/>
      <c r="D9937"/>
      <c r="E9937"/>
      <c r="F9937"/>
    </row>
    <row r="9938" spans="3:6" x14ac:dyDescent="0.25">
      <c r="C9938"/>
      <c r="D9938"/>
      <c r="E9938"/>
      <c r="F9938"/>
    </row>
    <row r="9939" spans="3:6" x14ac:dyDescent="0.25">
      <c r="C9939"/>
      <c r="D9939"/>
      <c r="E9939"/>
      <c r="F9939"/>
    </row>
    <row r="9940" spans="3:6" x14ac:dyDescent="0.25">
      <c r="C9940"/>
      <c r="D9940"/>
      <c r="E9940"/>
      <c r="F9940"/>
    </row>
    <row r="9941" spans="3:6" x14ac:dyDescent="0.25">
      <c r="C9941"/>
      <c r="D9941"/>
      <c r="E9941"/>
      <c r="F9941"/>
    </row>
    <row r="9942" spans="3:6" x14ac:dyDescent="0.25">
      <c r="C9942"/>
      <c r="D9942"/>
      <c r="E9942"/>
      <c r="F9942"/>
    </row>
    <row r="9943" spans="3:6" x14ac:dyDescent="0.25">
      <c r="C9943"/>
      <c r="D9943"/>
      <c r="E9943"/>
      <c r="F9943"/>
    </row>
    <row r="9944" spans="3:6" x14ac:dyDescent="0.25">
      <c r="C9944"/>
      <c r="D9944"/>
      <c r="E9944"/>
      <c r="F9944"/>
    </row>
    <row r="9945" spans="3:6" x14ac:dyDescent="0.25">
      <c r="C9945"/>
      <c r="D9945"/>
      <c r="E9945"/>
      <c r="F9945"/>
    </row>
    <row r="9946" spans="3:6" x14ac:dyDescent="0.25">
      <c r="C9946"/>
      <c r="D9946"/>
      <c r="E9946"/>
      <c r="F9946"/>
    </row>
    <row r="9947" spans="3:6" x14ac:dyDescent="0.25">
      <c r="C9947"/>
      <c r="D9947"/>
      <c r="E9947"/>
      <c r="F9947"/>
    </row>
    <row r="9948" spans="3:6" x14ac:dyDescent="0.25">
      <c r="C9948"/>
      <c r="D9948"/>
      <c r="E9948"/>
      <c r="F9948"/>
    </row>
    <row r="9949" spans="3:6" x14ac:dyDescent="0.25">
      <c r="C9949"/>
      <c r="D9949"/>
      <c r="E9949"/>
      <c r="F9949"/>
    </row>
    <row r="9950" spans="3:6" x14ac:dyDescent="0.25">
      <c r="C9950"/>
      <c r="D9950"/>
      <c r="E9950"/>
      <c r="F9950"/>
    </row>
    <row r="9951" spans="3:6" x14ac:dyDescent="0.25">
      <c r="C9951"/>
      <c r="D9951"/>
      <c r="E9951"/>
      <c r="F9951"/>
    </row>
    <row r="9952" spans="3:6" x14ac:dyDescent="0.25">
      <c r="C9952"/>
      <c r="D9952"/>
      <c r="E9952"/>
      <c r="F9952"/>
    </row>
    <row r="9953" spans="3:6" x14ac:dyDescent="0.25">
      <c r="C9953"/>
      <c r="D9953"/>
      <c r="E9953"/>
      <c r="F9953"/>
    </row>
    <row r="9954" spans="3:6" x14ac:dyDescent="0.25">
      <c r="C9954"/>
      <c r="D9954"/>
      <c r="E9954"/>
      <c r="F9954"/>
    </row>
    <row r="9955" spans="3:6" x14ac:dyDescent="0.25">
      <c r="C9955"/>
      <c r="D9955"/>
      <c r="E9955"/>
      <c r="F9955"/>
    </row>
    <row r="9956" spans="3:6" x14ac:dyDescent="0.25">
      <c r="C9956"/>
      <c r="D9956"/>
      <c r="E9956"/>
      <c r="F9956"/>
    </row>
    <row r="9957" spans="3:6" x14ac:dyDescent="0.25">
      <c r="C9957"/>
      <c r="D9957"/>
      <c r="E9957"/>
      <c r="F9957"/>
    </row>
    <row r="9958" spans="3:6" x14ac:dyDescent="0.25">
      <c r="C9958"/>
      <c r="D9958"/>
      <c r="E9958"/>
      <c r="F9958"/>
    </row>
    <row r="9959" spans="3:6" x14ac:dyDescent="0.25">
      <c r="C9959"/>
      <c r="D9959"/>
      <c r="E9959"/>
      <c r="F9959"/>
    </row>
    <row r="9960" spans="3:6" x14ac:dyDescent="0.25">
      <c r="C9960"/>
      <c r="D9960"/>
      <c r="E9960"/>
      <c r="F9960"/>
    </row>
    <row r="9961" spans="3:6" x14ac:dyDescent="0.25">
      <c r="C9961"/>
      <c r="D9961"/>
      <c r="E9961"/>
      <c r="F9961"/>
    </row>
    <row r="9962" spans="3:6" x14ac:dyDescent="0.25">
      <c r="C9962"/>
      <c r="D9962"/>
      <c r="E9962"/>
      <c r="F9962"/>
    </row>
    <row r="9963" spans="3:6" x14ac:dyDescent="0.25">
      <c r="C9963"/>
      <c r="D9963"/>
      <c r="E9963"/>
      <c r="F9963"/>
    </row>
    <row r="9964" spans="3:6" x14ac:dyDescent="0.25">
      <c r="C9964"/>
      <c r="D9964"/>
      <c r="E9964"/>
      <c r="F9964"/>
    </row>
    <row r="9965" spans="3:6" x14ac:dyDescent="0.25">
      <c r="C9965"/>
      <c r="D9965"/>
      <c r="E9965"/>
      <c r="F9965"/>
    </row>
    <row r="9966" spans="3:6" x14ac:dyDescent="0.25">
      <c r="C9966"/>
      <c r="D9966"/>
      <c r="E9966"/>
      <c r="F9966"/>
    </row>
    <row r="9967" spans="3:6" x14ac:dyDescent="0.25">
      <c r="C9967"/>
      <c r="D9967"/>
      <c r="E9967"/>
      <c r="F9967"/>
    </row>
    <row r="9968" spans="3:6" x14ac:dyDescent="0.25">
      <c r="C9968"/>
      <c r="D9968"/>
      <c r="E9968"/>
      <c r="F9968"/>
    </row>
    <row r="9969" spans="3:6" x14ac:dyDescent="0.25">
      <c r="C9969"/>
      <c r="D9969"/>
      <c r="E9969"/>
      <c r="F9969"/>
    </row>
    <row r="9970" spans="3:6" x14ac:dyDescent="0.25">
      <c r="C9970"/>
      <c r="D9970"/>
      <c r="E9970"/>
      <c r="F9970"/>
    </row>
    <row r="9971" spans="3:6" x14ac:dyDescent="0.25">
      <c r="C9971"/>
      <c r="D9971"/>
      <c r="E9971"/>
      <c r="F9971"/>
    </row>
    <row r="9972" spans="3:6" x14ac:dyDescent="0.25">
      <c r="C9972"/>
      <c r="D9972"/>
      <c r="E9972"/>
      <c r="F9972"/>
    </row>
    <row r="9973" spans="3:6" x14ac:dyDescent="0.25">
      <c r="C9973"/>
      <c r="D9973"/>
      <c r="E9973"/>
      <c r="F9973"/>
    </row>
    <row r="9974" spans="3:6" x14ac:dyDescent="0.25">
      <c r="C9974"/>
      <c r="D9974"/>
      <c r="E9974"/>
      <c r="F9974"/>
    </row>
    <row r="9975" spans="3:6" x14ac:dyDescent="0.25">
      <c r="C9975"/>
      <c r="D9975"/>
      <c r="E9975"/>
      <c r="F9975"/>
    </row>
    <row r="9976" spans="3:6" x14ac:dyDescent="0.25">
      <c r="C9976"/>
      <c r="D9976"/>
      <c r="E9976"/>
      <c r="F9976"/>
    </row>
    <row r="9977" spans="3:6" x14ac:dyDescent="0.25">
      <c r="C9977"/>
      <c r="D9977"/>
      <c r="E9977"/>
      <c r="F9977"/>
    </row>
    <row r="9978" spans="3:6" x14ac:dyDescent="0.25">
      <c r="C9978"/>
      <c r="D9978"/>
      <c r="E9978"/>
      <c r="F9978"/>
    </row>
    <row r="9979" spans="3:6" x14ac:dyDescent="0.25">
      <c r="C9979"/>
      <c r="D9979"/>
      <c r="E9979"/>
      <c r="F9979"/>
    </row>
    <row r="9980" spans="3:6" x14ac:dyDescent="0.25">
      <c r="C9980"/>
      <c r="D9980"/>
      <c r="E9980"/>
      <c r="F9980"/>
    </row>
    <row r="9981" spans="3:6" x14ac:dyDescent="0.25">
      <c r="C9981"/>
      <c r="D9981"/>
      <c r="E9981"/>
      <c r="F9981"/>
    </row>
    <row r="9982" spans="3:6" x14ac:dyDescent="0.25">
      <c r="C9982"/>
      <c r="D9982"/>
      <c r="E9982"/>
      <c r="F9982"/>
    </row>
    <row r="9983" spans="3:6" x14ac:dyDescent="0.25">
      <c r="C9983"/>
      <c r="D9983"/>
      <c r="E9983"/>
      <c r="F9983"/>
    </row>
    <row r="9984" spans="3:6" x14ac:dyDescent="0.25">
      <c r="C9984"/>
      <c r="D9984"/>
      <c r="E9984"/>
      <c r="F9984"/>
    </row>
    <row r="9985" spans="3:6" x14ac:dyDescent="0.25">
      <c r="C9985"/>
      <c r="D9985"/>
      <c r="E9985"/>
      <c r="F9985"/>
    </row>
    <row r="9986" spans="3:6" x14ac:dyDescent="0.25">
      <c r="C9986"/>
      <c r="D9986"/>
      <c r="E9986"/>
      <c r="F9986"/>
    </row>
    <row r="9987" spans="3:6" x14ac:dyDescent="0.25">
      <c r="C9987"/>
      <c r="D9987"/>
      <c r="E9987"/>
      <c r="F9987"/>
    </row>
    <row r="9988" spans="3:6" x14ac:dyDescent="0.25">
      <c r="C9988"/>
      <c r="D9988"/>
      <c r="E9988"/>
      <c r="F9988"/>
    </row>
    <row r="9989" spans="3:6" x14ac:dyDescent="0.25">
      <c r="C9989"/>
      <c r="D9989"/>
      <c r="E9989"/>
      <c r="F9989"/>
    </row>
    <row r="9990" spans="3:6" x14ac:dyDescent="0.25">
      <c r="C9990"/>
      <c r="D9990"/>
      <c r="E9990"/>
      <c r="F9990"/>
    </row>
    <row r="9991" spans="3:6" x14ac:dyDescent="0.25">
      <c r="C9991"/>
      <c r="D9991"/>
      <c r="E9991"/>
      <c r="F9991"/>
    </row>
    <row r="9992" spans="3:6" x14ac:dyDescent="0.25">
      <c r="C9992"/>
      <c r="D9992"/>
      <c r="E9992"/>
      <c r="F9992"/>
    </row>
    <row r="9993" spans="3:6" x14ac:dyDescent="0.25">
      <c r="C9993"/>
      <c r="D9993"/>
      <c r="E9993"/>
      <c r="F9993"/>
    </row>
    <row r="9994" spans="3:6" x14ac:dyDescent="0.25">
      <c r="C9994"/>
      <c r="D9994"/>
      <c r="E9994"/>
      <c r="F9994"/>
    </row>
    <row r="9995" spans="3:6" x14ac:dyDescent="0.25">
      <c r="C9995"/>
      <c r="D9995"/>
      <c r="E9995"/>
      <c r="F9995"/>
    </row>
    <row r="9996" spans="3:6" x14ac:dyDescent="0.25">
      <c r="C9996"/>
      <c r="D9996"/>
      <c r="E9996"/>
      <c r="F9996"/>
    </row>
    <row r="9997" spans="3:6" x14ac:dyDescent="0.25">
      <c r="C9997"/>
      <c r="D9997"/>
      <c r="E9997"/>
      <c r="F9997"/>
    </row>
    <row r="9998" spans="3:6" x14ac:dyDescent="0.25">
      <c r="C9998"/>
      <c r="D9998"/>
      <c r="E9998"/>
      <c r="F9998"/>
    </row>
    <row r="9999" spans="3:6" x14ac:dyDescent="0.25">
      <c r="C9999"/>
      <c r="D9999"/>
      <c r="E9999"/>
      <c r="F9999"/>
    </row>
    <row r="10000" spans="3:6" x14ac:dyDescent="0.25">
      <c r="C10000"/>
      <c r="D10000"/>
      <c r="E10000"/>
      <c r="F10000"/>
    </row>
    <row r="10001" spans="3:6" x14ac:dyDescent="0.25">
      <c r="C10001"/>
      <c r="D10001"/>
      <c r="E10001"/>
      <c r="F10001"/>
    </row>
    <row r="10002" spans="3:6" x14ac:dyDescent="0.25">
      <c r="C10002"/>
      <c r="D10002"/>
      <c r="E10002"/>
      <c r="F10002"/>
    </row>
    <row r="10003" spans="3:6" x14ac:dyDescent="0.25">
      <c r="C10003"/>
      <c r="D10003"/>
      <c r="E10003"/>
      <c r="F10003"/>
    </row>
    <row r="10004" spans="3:6" x14ac:dyDescent="0.25">
      <c r="C10004"/>
      <c r="D10004"/>
      <c r="E10004"/>
      <c r="F10004"/>
    </row>
    <row r="10005" spans="3:6" x14ac:dyDescent="0.25">
      <c r="C10005"/>
      <c r="D10005"/>
      <c r="E10005"/>
      <c r="F10005"/>
    </row>
    <row r="10006" spans="3:6" x14ac:dyDescent="0.25">
      <c r="C10006"/>
      <c r="D10006"/>
      <c r="E10006"/>
      <c r="F10006"/>
    </row>
    <row r="10007" spans="3:6" x14ac:dyDescent="0.25">
      <c r="C10007"/>
      <c r="D10007"/>
      <c r="E10007"/>
      <c r="F10007"/>
    </row>
    <row r="10008" spans="3:6" x14ac:dyDescent="0.25">
      <c r="C10008"/>
      <c r="D10008"/>
      <c r="E10008"/>
      <c r="F10008"/>
    </row>
    <row r="10009" spans="3:6" x14ac:dyDescent="0.25">
      <c r="C10009"/>
      <c r="D10009"/>
      <c r="E10009"/>
      <c r="F10009"/>
    </row>
    <row r="10010" spans="3:6" x14ac:dyDescent="0.25">
      <c r="C10010"/>
      <c r="D10010"/>
      <c r="E10010"/>
      <c r="F10010"/>
    </row>
    <row r="10011" spans="3:6" x14ac:dyDescent="0.25">
      <c r="C10011"/>
      <c r="D10011"/>
      <c r="E10011"/>
      <c r="F10011"/>
    </row>
    <row r="10012" spans="3:6" x14ac:dyDescent="0.25">
      <c r="C10012"/>
      <c r="D10012"/>
      <c r="E10012"/>
      <c r="F10012"/>
    </row>
    <row r="10013" spans="3:6" x14ac:dyDescent="0.25">
      <c r="C10013"/>
      <c r="D10013"/>
      <c r="E10013"/>
      <c r="F10013"/>
    </row>
    <row r="10014" spans="3:6" x14ac:dyDescent="0.25">
      <c r="C10014"/>
      <c r="D10014"/>
      <c r="E10014"/>
      <c r="F10014"/>
    </row>
    <row r="10015" spans="3:6" x14ac:dyDescent="0.25">
      <c r="C10015"/>
      <c r="D10015"/>
      <c r="E10015"/>
      <c r="F10015"/>
    </row>
    <row r="10016" spans="3:6" x14ac:dyDescent="0.25">
      <c r="C10016"/>
      <c r="D10016"/>
      <c r="E10016"/>
      <c r="F10016"/>
    </row>
    <row r="10017" spans="3:6" x14ac:dyDescent="0.25">
      <c r="C10017"/>
      <c r="D10017"/>
      <c r="E10017"/>
      <c r="F10017"/>
    </row>
    <row r="10018" spans="3:6" x14ac:dyDescent="0.25">
      <c r="C10018"/>
      <c r="D10018"/>
      <c r="E10018"/>
      <c r="F10018"/>
    </row>
    <row r="10019" spans="3:6" x14ac:dyDescent="0.25">
      <c r="C10019"/>
      <c r="D10019"/>
      <c r="E10019"/>
      <c r="F10019"/>
    </row>
    <row r="10020" spans="3:6" x14ac:dyDescent="0.25">
      <c r="C10020"/>
      <c r="D10020"/>
      <c r="E10020"/>
      <c r="F10020"/>
    </row>
    <row r="10021" spans="3:6" x14ac:dyDescent="0.25">
      <c r="C10021"/>
      <c r="D10021"/>
      <c r="E10021"/>
      <c r="F10021"/>
    </row>
    <row r="10022" spans="3:6" x14ac:dyDescent="0.25">
      <c r="C10022"/>
      <c r="D10022"/>
      <c r="E10022"/>
      <c r="F10022"/>
    </row>
    <row r="10023" spans="3:6" x14ac:dyDescent="0.25">
      <c r="C10023"/>
      <c r="D10023"/>
      <c r="E10023"/>
      <c r="F10023"/>
    </row>
    <row r="10024" spans="3:6" x14ac:dyDescent="0.25">
      <c r="C10024"/>
      <c r="D10024"/>
      <c r="E10024"/>
      <c r="F10024"/>
    </row>
    <row r="10025" spans="3:6" x14ac:dyDescent="0.25">
      <c r="C10025"/>
      <c r="D10025"/>
      <c r="E10025"/>
      <c r="F10025"/>
    </row>
    <row r="10026" spans="3:6" x14ac:dyDescent="0.25">
      <c r="C10026"/>
      <c r="D10026"/>
      <c r="E10026"/>
      <c r="F10026"/>
    </row>
    <row r="10027" spans="3:6" x14ac:dyDescent="0.25">
      <c r="C10027"/>
      <c r="D10027"/>
      <c r="E10027"/>
      <c r="F10027"/>
    </row>
    <row r="10028" spans="3:6" x14ac:dyDescent="0.25">
      <c r="C10028"/>
      <c r="D10028"/>
      <c r="E10028"/>
      <c r="F10028"/>
    </row>
    <row r="10029" spans="3:6" x14ac:dyDescent="0.25">
      <c r="C10029"/>
      <c r="D10029"/>
      <c r="E10029"/>
      <c r="F10029"/>
    </row>
    <row r="10030" spans="3:6" x14ac:dyDescent="0.25">
      <c r="C10030"/>
      <c r="D10030"/>
      <c r="E10030"/>
      <c r="F10030"/>
    </row>
    <row r="10031" spans="3:6" x14ac:dyDescent="0.25">
      <c r="C10031"/>
      <c r="D10031"/>
      <c r="E10031"/>
      <c r="F10031"/>
    </row>
    <row r="10032" spans="3:6" x14ac:dyDescent="0.25">
      <c r="C10032"/>
      <c r="D10032"/>
      <c r="E10032"/>
      <c r="F10032"/>
    </row>
    <row r="10033" spans="3:6" x14ac:dyDescent="0.25">
      <c r="C10033"/>
      <c r="D10033"/>
      <c r="E10033"/>
      <c r="F10033"/>
    </row>
    <row r="10034" spans="3:6" x14ac:dyDescent="0.25">
      <c r="C10034"/>
      <c r="D10034"/>
      <c r="E10034"/>
      <c r="F10034"/>
    </row>
    <row r="10035" spans="3:6" x14ac:dyDescent="0.25">
      <c r="C10035"/>
      <c r="D10035"/>
      <c r="E10035"/>
      <c r="F10035"/>
    </row>
    <row r="10036" spans="3:6" x14ac:dyDescent="0.25">
      <c r="C10036"/>
      <c r="D10036"/>
      <c r="E10036"/>
      <c r="F10036"/>
    </row>
    <row r="10037" spans="3:6" x14ac:dyDescent="0.25">
      <c r="C10037"/>
      <c r="D10037"/>
      <c r="E10037"/>
      <c r="F10037"/>
    </row>
    <row r="10038" spans="3:6" x14ac:dyDescent="0.25">
      <c r="C10038"/>
      <c r="D10038"/>
      <c r="E10038"/>
      <c r="F10038"/>
    </row>
    <row r="10039" spans="3:6" x14ac:dyDescent="0.25">
      <c r="C10039"/>
      <c r="D10039"/>
      <c r="E10039"/>
      <c r="F10039"/>
    </row>
    <row r="10040" spans="3:6" x14ac:dyDescent="0.25">
      <c r="C10040"/>
      <c r="D10040"/>
      <c r="E10040"/>
      <c r="F10040"/>
    </row>
    <row r="10041" spans="3:6" x14ac:dyDescent="0.25">
      <c r="C10041"/>
      <c r="D10041"/>
      <c r="E10041"/>
      <c r="F10041"/>
    </row>
    <row r="10042" spans="3:6" x14ac:dyDescent="0.25">
      <c r="C10042"/>
      <c r="D10042"/>
      <c r="E10042"/>
      <c r="F10042"/>
    </row>
    <row r="10043" spans="3:6" x14ac:dyDescent="0.25">
      <c r="C10043"/>
      <c r="D10043"/>
      <c r="E10043"/>
      <c r="F10043"/>
    </row>
    <row r="10044" spans="3:6" x14ac:dyDescent="0.25">
      <c r="C10044"/>
      <c r="D10044"/>
      <c r="E10044"/>
      <c r="F10044"/>
    </row>
    <row r="10045" spans="3:6" x14ac:dyDescent="0.25">
      <c r="C10045"/>
      <c r="D10045"/>
      <c r="E10045"/>
      <c r="F10045"/>
    </row>
    <row r="10046" spans="3:6" x14ac:dyDescent="0.25">
      <c r="C10046"/>
      <c r="D10046"/>
      <c r="E10046"/>
      <c r="F10046"/>
    </row>
    <row r="10047" spans="3:6" x14ac:dyDescent="0.25">
      <c r="C10047"/>
      <c r="D10047"/>
      <c r="E10047"/>
      <c r="F10047"/>
    </row>
    <row r="10048" spans="3:6" x14ac:dyDescent="0.25">
      <c r="C10048"/>
      <c r="D10048"/>
      <c r="E10048"/>
      <c r="F10048"/>
    </row>
    <row r="10049" spans="3:6" x14ac:dyDescent="0.25">
      <c r="C10049"/>
      <c r="D10049"/>
      <c r="E10049"/>
      <c r="F10049"/>
    </row>
    <row r="10050" spans="3:6" x14ac:dyDescent="0.25">
      <c r="C10050"/>
      <c r="D10050"/>
      <c r="E10050"/>
      <c r="F10050"/>
    </row>
    <row r="10051" spans="3:6" x14ac:dyDescent="0.25">
      <c r="C10051"/>
      <c r="D10051"/>
      <c r="E10051"/>
      <c r="F10051"/>
    </row>
    <row r="10052" spans="3:6" x14ac:dyDescent="0.25">
      <c r="C10052"/>
      <c r="D10052"/>
      <c r="E10052"/>
      <c r="F10052"/>
    </row>
    <row r="10053" spans="3:6" x14ac:dyDescent="0.25">
      <c r="C10053"/>
      <c r="D10053"/>
      <c r="E10053"/>
      <c r="F10053"/>
    </row>
    <row r="10054" spans="3:6" x14ac:dyDescent="0.25">
      <c r="C10054"/>
      <c r="D10054"/>
      <c r="E10054"/>
      <c r="F10054"/>
    </row>
    <row r="10055" spans="3:6" x14ac:dyDescent="0.25">
      <c r="C10055"/>
      <c r="D10055"/>
      <c r="E10055"/>
      <c r="F10055"/>
    </row>
    <row r="10056" spans="3:6" x14ac:dyDescent="0.25">
      <c r="C10056"/>
      <c r="D10056"/>
      <c r="E10056"/>
      <c r="F10056"/>
    </row>
    <row r="10057" spans="3:6" x14ac:dyDescent="0.25">
      <c r="C10057"/>
      <c r="D10057"/>
      <c r="E10057"/>
      <c r="F10057"/>
    </row>
    <row r="10058" spans="3:6" x14ac:dyDescent="0.25">
      <c r="C10058"/>
      <c r="D10058"/>
      <c r="E10058"/>
      <c r="F10058"/>
    </row>
    <row r="10059" spans="3:6" x14ac:dyDescent="0.25">
      <c r="C10059"/>
      <c r="D10059"/>
      <c r="E10059"/>
      <c r="F10059"/>
    </row>
    <row r="10060" spans="3:6" x14ac:dyDescent="0.25">
      <c r="C10060"/>
      <c r="D10060"/>
      <c r="E10060"/>
      <c r="F10060"/>
    </row>
    <row r="10061" spans="3:6" x14ac:dyDescent="0.25">
      <c r="C10061"/>
      <c r="D10061"/>
      <c r="E10061"/>
      <c r="F10061"/>
    </row>
    <row r="10062" spans="3:6" x14ac:dyDescent="0.25">
      <c r="C10062"/>
      <c r="D10062"/>
      <c r="E10062"/>
      <c r="F10062"/>
    </row>
    <row r="10063" spans="3:6" x14ac:dyDescent="0.25">
      <c r="C10063"/>
      <c r="D10063"/>
      <c r="E10063"/>
      <c r="F10063"/>
    </row>
    <row r="10064" spans="3:6" x14ac:dyDescent="0.25">
      <c r="C10064"/>
      <c r="D10064"/>
      <c r="E10064"/>
      <c r="F10064"/>
    </row>
    <row r="10065" spans="3:6" x14ac:dyDescent="0.25">
      <c r="C10065"/>
      <c r="D10065"/>
      <c r="E10065"/>
      <c r="F10065"/>
    </row>
    <row r="10066" spans="3:6" x14ac:dyDescent="0.25">
      <c r="C10066"/>
      <c r="D10066"/>
      <c r="E10066"/>
      <c r="F10066"/>
    </row>
    <row r="10067" spans="3:6" x14ac:dyDescent="0.25">
      <c r="C10067"/>
      <c r="D10067"/>
      <c r="E10067"/>
      <c r="F10067"/>
    </row>
    <row r="10068" spans="3:6" x14ac:dyDescent="0.25">
      <c r="C10068"/>
      <c r="D10068"/>
      <c r="E10068"/>
      <c r="F10068"/>
    </row>
    <row r="10069" spans="3:6" x14ac:dyDescent="0.25">
      <c r="C10069"/>
      <c r="D10069"/>
      <c r="E10069"/>
      <c r="F10069"/>
    </row>
    <row r="10070" spans="3:6" x14ac:dyDescent="0.25">
      <c r="C10070"/>
      <c r="D10070"/>
      <c r="E10070"/>
      <c r="F10070"/>
    </row>
    <row r="10071" spans="3:6" x14ac:dyDescent="0.25">
      <c r="C10071"/>
      <c r="D10071"/>
      <c r="E10071"/>
      <c r="F10071"/>
    </row>
    <row r="10072" spans="3:6" x14ac:dyDescent="0.25">
      <c r="C10072"/>
      <c r="D10072"/>
      <c r="E10072"/>
      <c r="F10072"/>
    </row>
    <row r="10073" spans="3:6" x14ac:dyDescent="0.25">
      <c r="C10073"/>
      <c r="D10073"/>
      <c r="E10073"/>
      <c r="F10073"/>
    </row>
    <row r="10074" spans="3:6" x14ac:dyDescent="0.25">
      <c r="C10074"/>
      <c r="D10074"/>
      <c r="E10074"/>
      <c r="F10074"/>
    </row>
    <row r="10075" spans="3:6" x14ac:dyDescent="0.25">
      <c r="C10075"/>
      <c r="D10075"/>
      <c r="E10075"/>
      <c r="F10075"/>
    </row>
    <row r="10076" spans="3:6" x14ac:dyDescent="0.25">
      <c r="C10076"/>
      <c r="D10076"/>
      <c r="E10076"/>
      <c r="F10076"/>
    </row>
    <row r="10077" spans="3:6" x14ac:dyDescent="0.25">
      <c r="C10077"/>
      <c r="D10077"/>
      <c r="E10077"/>
      <c r="F10077"/>
    </row>
    <row r="10078" spans="3:6" x14ac:dyDescent="0.25">
      <c r="C10078"/>
      <c r="D10078"/>
      <c r="E10078"/>
      <c r="F10078"/>
    </row>
    <row r="10079" spans="3:6" x14ac:dyDescent="0.25">
      <c r="C10079"/>
      <c r="D10079"/>
      <c r="E10079"/>
      <c r="F10079"/>
    </row>
    <row r="10080" spans="3:6" x14ac:dyDescent="0.25">
      <c r="C10080"/>
      <c r="D10080"/>
      <c r="E10080"/>
      <c r="F10080"/>
    </row>
    <row r="10081" spans="3:6" x14ac:dyDescent="0.25">
      <c r="C10081"/>
      <c r="D10081"/>
      <c r="E10081"/>
      <c r="F10081"/>
    </row>
    <row r="10082" spans="3:6" x14ac:dyDescent="0.25">
      <c r="C10082"/>
      <c r="D10082"/>
      <c r="E10082"/>
      <c r="F10082"/>
    </row>
    <row r="10083" spans="3:6" x14ac:dyDescent="0.25">
      <c r="C10083"/>
      <c r="D10083"/>
      <c r="E10083"/>
      <c r="F10083"/>
    </row>
    <row r="10084" spans="3:6" x14ac:dyDescent="0.25">
      <c r="C10084"/>
      <c r="D10084"/>
      <c r="E10084"/>
      <c r="F10084"/>
    </row>
    <row r="10085" spans="3:6" x14ac:dyDescent="0.25">
      <c r="C10085"/>
      <c r="D10085"/>
      <c r="E10085"/>
      <c r="F10085"/>
    </row>
    <row r="10086" spans="3:6" x14ac:dyDescent="0.25">
      <c r="C10086"/>
      <c r="D10086"/>
      <c r="E10086"/>
      <c r="F10086"/>
    </row>
    <row r="10087" spans="3:6" x14ac:dyDescent="0.25">
      <c r="C10087"/>
      <c r="D10087"/>
      <c r="E10087"/>
      <c r="F10087"/>
    </row>
    <row r="10088" spans="3:6" x14ac:dyDescent="0.25">
      <c r="C10088"/>
      <c r="D10088"/>
      <c r="E10088"/>
      <c r="F10088"/>
    </row>
    <row r="10089" spans="3:6" x14ac:dyDescent="0.25">
      <c r="C10089"/>
      <c r="D10089"/>
      <c r="E10089"/>
      <c r="F10089"/>
    </row>
    <row r="10090" spans="3:6" x14ac:dyDescent="0.25">
      <c r="C10090"/>
      <c r="D10090"/>
      <c r="E10090"/>
      <c r="F10090"/>
    </row>
    <row r="10091" spans="3:6" x14ac:dyDescent="0.25">
      <c r="C10091"/>
      <c r="D10091"/>
      <c r="E10091"/>
      <c r="F10091"/>
    </row>
    <row r="10092" spans="3:6" x14ac:dyDescent="0.25">
      <c r="C10092"/>
      <c r="D10092"/>
      <c r="E10092"/>
      <c r="F10092"/>
    </row>
    <row r="10093" spans="3:6" x14ac:dyDescent="0.25">
      <c r="C10093"/>
      <c r="D10093"/>
      <c r="E10093"/>
      <c r="F10093"/>
    </row>
    <row r="10094" spans="3:6" x14ac:dyDescent="0.25">
      <c r="C10094"/>
      <c r="D10094"/>
      <c r="E10094"/>
      <c r="F10094"/>
    </row>
    <row r="10095" spans="3:6" x14ac:dyDescent="0.25">
      <c r="C10095"/>
      <c r="D10095"/>
      <c r="E10095"/>
      <c r="F10095"/>
    </row>
    <row r="10096" spans="3:6" x14ac:dyDescent="0.25">
      <c r="C10096"/>
      <c r="D10096"/>
      <c r="E10096"/>
      <c r="F10096"/>
    </row>
    <row r="10097" spans="3:6" x14ac:dyDescent="0.25">
      <c r="C10097"/>
      <c r="D10097"/>
      <c r="E10097"/>
      <c r="F10097"/>
    </row>
    <row r="10098" spans="3:6" x14ac:dyDescent="0.25">
      <c r="C10098"/>
      <c r="D10098"/>
      <c r="E10098"/>
      <c r="F10098"/>
    </row>
    <row r="10099" spans="3:6" x14ac:dyDescent="0.25">
      <c r="C10099"/>
      <c r="D10099"/>
      <c r="E10099"/>
      <c r="F10099"/>
    </row>
    <row r="10100" spans="3:6" x14ac:dyDescent="0.25">
      <c r="C10100"/>
      <c r="D10100"/>
      <c r="E10100"/>
      <c r="F10100"/>
    </row>
    <row r="10101" spans="3:6" x14ac:dyDescent="0.25">
      <c r="C10101"/>
      <c r="D10101"/>
      <c r="E10101"/>
      <c r="F10101"/>
    </row>
    <row r="10102" spans="3:6" x14ac:dyDescent="0.25">
      <c r="C10102"/>
      <c r="D10102"/>
      <c r="E10102"/>
      <c r="F10102"/>
    </row>
    <row r="10103" spans="3:6" x14ac:dyDescent="0.25">
      <c r="C10103"/>
      <c r="D10103"/>
      <c r="E10103"/>
      <c r="F10103"/>
    </row>
    <row r="10104" spans="3:6" x14ac:dyDescent="0.25">
      <c r="C10104"/>
      <c r="D10104"/>
      <c r="E10104"/>
      <c r="F10104"/>
    </row>
    <row r="10105" spans="3:6" x14ac:dyDescent="0.25">
      <c r="C10105"/>
      <c r="D10105"/>
      <c r="E10105"/>
      <c r="F10105"/>
    </row>
    <row r="10106" spans="3:6" x14ac:dyDescent="0.25">
      <c r="C10106"/>
      <c r="D10106"/>
      <c r="E10106"/>
      <c r="F10106"/>
    </row>
    <row r="10107" spans="3:6" x14ac:dyDescent="0.25">
      <c r="C10107"/>
      <c r="D10107"/>
      <c r="E10107"/>
      <c r="F10107"/>
    </row>
    <row r="10108" spans="3:6" x14ac:dyDescent="0.25">
      <c r="C10108"/>
      <c r="D10108"/>
      <c r="E10108"/>
      <c r="F10108"/>
    </row>
    <row r="10109" spans="3:6" x14ac:dyDescent="0.25">
      <c r="C10109"/>
      <c r="D10109"/>
      <c r="E10109"/>
      <c r="F10109"/>
    </row>
    <row r="10110" spans="3:6" x14ac:dyDescent="0.25">
      <c r="C10110"/>
      <c r="D10110"/>
      <c r="E10110"/>
      <c r="F10110"/>
    </row>
    <row r="10111" spans="3:6" x14ac:dyDescent="0.25">
      <c r="C10111"/>
      <c r="D10111"/>
      <c r="E10111"/>
      <c r="F10111"/>
    </row>
    <row r="10112" spans="3:6" x14ac:dyDescent="0.25">
      <c r="C10112"/>
      <c r="D10112"/>
      <c r="E10112"/>
      <c r="F10112"/>
    </row>
    <row r="10113" spans="3:6" x14ac:dyDescent="0.25">
      <c r="C10113"/>
      <c r="D10113"/>
      <c r="E10113"/>
      <c r="F10113"/>
    </row>
    <row r="10114" spans="3:6" x14ac:dyDescent="0.25">
      <c r="C10114"/>
      <c r="D10114"/>
      <c r="E10114"/>
      <c r="F10114"/>
    </row>
    <row r="10115" spans="3:6" x14ac:dyDescent="0.25">
      <c r="C10115"/>
      <c r="D10115"/>
      <c r="E10115"/>
      <c r="F10115"/>
    </row>
    <row r="10116" spans="3:6" x14ac:dyDescent="0.25">
      <c r="C10116"/>
      <c r="D10116"/>
      <c r="E10116"/>
      <c r="F10116"/>
    </row>
    <row r="10117" spans="3:6" x14ac:dyDescent="0.25">
      <c r="C10117"/>
      <c r="D10117"/>
      <c r="E10117"/>
      <c r="F10117"/>
    </row>
    <row r="10118" spans="3:6" x14ac:dyDescent="0.25">
      <c r="C10118"/>
      <c r="D10118"/>
      <c r="E10118"/>
      <c r="F10118"/>
    </row>
    <row r="10119" spans="3:6" x14ac:dyDescent="0.25">
      <c r="C10119"/>
      <c r="D10119"/>
      <c r="E10119"/>
      <c r="F10119"/>
    </row>
    <row r="10120" spans="3:6" x14ac:dyDescent="0.25">
      <c r="C10120"/>
      <c r="D10120"/>
      <c r="E10120"/>
      <c r="F10120"/>
    </row>
    <row r="10121" spans="3:6" x14ac:dyDescent="0.25">
      <c r="C10121"/>
      <c r="D10121"/>
      <c r="E10121"/>
      <c r="F10121"/>
    </row>
    <row r="10122" spans="3:6" x14ac:dyDescent="0.25">
      <c r="C10122"/>
      <c r="D10122"/>
      <c r="E10122"/>
      <c r="F10122"/>
    </row>
    <row r="10123" spans="3:6" x14ac:dyDescent="0.25">
      <c r="C10123"/>
      <c r="D10123"/>
      <c r="E10123"/>
      <c r="F10123"/>
    </row>
    <row r="10124" spans="3:6" x14ac:dyDescent="0.25">
      <c r="C10124"/>
      <c r="D10124"/>
      <c r="E10124"/>
      <c r="F10124"/>
    </row>
    <row r="10125" spans="3:6" x14ac:dyDescent="0.25">
      <c r="C10125"/>
      <c r="D10125"/>
      <c r="E10125"/>
      <c r="F10125"/>
    </row>
    <row r="10126" spans="3:6" x14ac:dyDescent="0.25">
      <c r="C10126"/>
      <c r="D10126"/>
      <c r="E10126"/>
      <c r="F10126"/>
    </row>
    <row r="10127" spans="3:6" x14ac:dyDescent="0.25">
      <c r="C10127"/>
      <c r="D10127"/>
      <c r="E10127"/>
      <c r="F10127"/>
    </row>
    <row r="10128" spans="3:6" x14ac:dyDescent="0.25">
      <c r="C10128"/>
      <c r="D10128"/>
      <c r="E10128"/>
      <c r="F10128"/>
    </row>
    <row r="10129" spans="3:6" x14ac:dyDescent="0.25">
      <c r="C10129"/>
      <c r="D10129"/>
      <c r="E10129"/>
      <c r="F10129"/>
    </row>
    <row r="10130" spans="3:6" x14ac:dyDescent="0.25">
      <c r="C10130"/>
      <c r="D10130"/>
      <c r="E10130"/>
      <c r="F10130"/>
    </row>
    <row r="10131" spans="3:6" x14ac:dyDescent="0.25">
      <c r="C10131"/>
      <c r="D10131"/>
      <c r="E10131"/>
      <c r="F10131"/>
    </row>
    <row r="10132" spans="3:6" x14ac:dyDescent="0.25">
      <c r="C10132"/>
      <c r="D10132"/>
      <c r="E10132"/>
      <c r="F10132"/>
    </row>
    <row r="10133" spans="3:6" x14ac:dyDescent="0.25">
      <c r="C10133"/>
      <c r="D10133"/>
      <c r="E10133"/>
      <c r="F10133"/>
    </row>
    <row r="10134" spans="3:6" x14ac:dyDescent="0.25">
      <c r="C10134"/>
      <c r="D10134"/>
      <c r="E10134"/>
      <c r="F10134"/>
    </row>
    <row r="10135" spans="3:6" x14ac:dyDescent="0.25">
      <c r="C10135"/>
      <c r="D10135"/>
      <c r="E10135"/>
      <c r="F10135"/>
    </row>
    <row r="10136" spans="3:6" x14ac:dyDescent="0.25">
      <c r="C10136"/>
      <c r="D10136"/>
      <c r="E10136"/>
      <c r="F10136"/>
    </row>
    <row r="10137" spans="3:6" x14ac:dyDescent="0.25">
      <c r="C10137"/>
      <c r="D10137"/>
      <c r="E10137"/>
      <c r="F10137"/>
    </row>
    <row r="10138" spans="3:6" x14ac:dyDescent="0.25">
      <c r="C10138"/>
      <c r="D10138"/>
      <c r="E10138"/>
      <c r="F10138"/>
    </row>
    <row r="10139" spans="3:6" x14ac:dyDescent="0.25">
      <c r="C10139"/>
      <c r="D10139"/>
      <c r="E10139"/>
      <c r="F10139"/>
    </row>
    <row r="10140" spans="3:6" x14ac:dyDescent="0.25">
      <c r="C10140"/>
      <c r="D10140"/>
      <c r="E10140"/>
      <c r="F10140"/>
    </row>
    <row r="10141" spans="3:6" x14ac:dyDescent="0.25">
      <c r="C10141"/>
      <c r="D10141"/>
      <c r="E10141"/>
      <c r="F10141"/>
    </row>
    <row r="10142" spans="3:6" x14ac:dyDescent="0.25">
      <c r="C10142"/>
      <c r="D10142"/>
      <c r="E10142"/>
      <c r="F10142"/>
    </row>
    <row r="10143" spans="3:6" x14ac:dyDescent="0.25">
      <c r="C10143"/>
      <c r="D10143"/>
      <c r="E10143"/>
      <c r="F10143"/>
    </row>
    <row r="10144" spans="3:6" x14ac:dyDescent="0.25">
      <c r="C10144"/>
      <c r="D10144"/>
      <c r="E10144"/>
      <c r="F10144"/>
    </row>
    <row r="10145" spans="3:6" x14ac:dyDescent="0.25">
      <c r="C10145"/>
      <c r="D10145"/>
      <c r="E10145"/>
      <c r="F10145"/>
    </row>
    <row r="10146" spans="3:6" x14ac:dyDescent="0.25">
      <c r="C10146"/>
      <c r="D10146"/>
      <c r="E10146"/>
      <c r="F10146"/>
    </row>
    <row r="10147" spans="3:6" x14ac:dyDescent="0.25">
      <c r="C10147"/>
      <c r="D10147"/>
      <c r="E10147"/>
      <c r="F10147"/>
    </row>
    <row r="10148" spans="3:6" x14ac:dyDescent="0.25">
      <c r="C10148"/>
      <c r="D10148"/>
      <c r="E10148"/>
      <c r="F10148"/>
    </row>
    <row r="10149" spans="3:6" x14ac:dyDescent="0.25">
      <c r="C10149"/>
      <c r="D10149"/>
      <c r="E10149"/>
      <c r="F10149"/>
    </row>
    <row r="10150" spans="3:6" x14ac:dyDescent="0.25">
      <c r="C10150"/>
      <c r="D10150"/>
      <c r="E10150"/>
      <c r="F10150"/>
    </row>
    <row r="10151" spans="3:6" x14ac:dyDescent="0.25">
      <c r="C10151"/>
      <c r="D10151"/>
      <c r="E10151"/>
      <c r="F10151"/>
    </row>
    <row r="10152" spans="3:6" x14ac:dyDescent="0.25">
      <c r="C10152"/>
      <c r="D10152"/>
      <c r="E10152"/>
      <c r="F10152"/>
    </row>
    <row r="10153" spans="3:6" x14ac:dyDescent="0.25">
      <c r="C10153"/>
      <c r="D10153"/>
      <c r="E10153"/>
      <c r="F10153"/>
    </row>
    <row r="10154" spans="3:6" x14ac:dyDescent="0.25">
      <c r="C10154"/>
      <c r="D10154"/>
      <c r="E10154"/>
      <c r="F10154"/>
    </row>
    <row r="10155" spans="3:6" x14ac:dyDescent="0.25">
      <c r="C10155"/>
      <c r="D10155"/>
      <c r="E10155"/>
      <c r="F10155"/>
    </row>
    <row r="10156" spans="3:6" x14ac:dyDescent="0.25">
      <c r="C10156"/>
      <c r="D10156"/>
      <c r="E10156"/>
      <c r="F10156"/>
    </row>
    <row r="10157" spans="3:6" x14ac:dyDescent="0.25">
      <c r="C10157"/>
      <c r="D10157"/>
      <c r="E10157"/>
      <c r="F10157"/>
    </row>
    <row r="10158" spans="3:6" x14ac:dyDescent="0.25">
      <c r="C10158"/>
      <c r="D10158"/>
      <c r="E10158"/>
      <c r="F10158"/>
    </row>
    <row r="10159" spans="3:6" x14ac:dyDescent="0.25">
      <c r="C10159"/>
      <c r="D10159"/>
      <c r="E10159"/>
      <c r="F10159"/>
    </row>
    <row r="10160" spans="3:6" x14ac:dyDescent="0.25">
      <c r="C10160"/>
      <c r="D10160"/>
      <c r="E10160"/>
      <c r="F10160"/>
    </row>
    <row r="10161" spans="3:6" x14ac:dyDescent="0.25">
      <c r="C10161"/>
      <c r="D10161"/>
      <c r="E10161"/>
      <c r="F10161"/>
    </row>
    <row r="10162" spans="3:6" x14ac:dyDescent="0.25">
      <c r="C10162"/>
      <c r="D10162"/>
      <c r="E10162"/>
      <c r="F10162"/>
    </row>
    <row r="10163" spans="3:6" x14ac:dyDescent="0.25">
      <c r="C10163"/>
      <c r="D10163"/>
      <c r="E10163"/>
      <c r="F10163"/>
    </row>
    <row r="10164" spans="3:6" x14ac:dyDescent="0.25">
      <c r="C10164"/>
      <c r="D10164"/>
      <c r="E10164"/>
      <c r="F10164"/>
    </row>
    <row r="10165" spans="3:6" x14ac:dyDescent="0.25">
      <c r="C10165"/>
      <c r="D10165"/>
      <c r="E10165"/>
      <c r="F10165"/>
    </row>
    <row r="10166" spans="3:6" x14ac:dyDescent="0.25">
      <c r="C10166"/>
      <c r="D10166"/>
      <c r="E10166"/>
      <c r="F10166"/>
    </row>
    <row r="10167" spans="3:6" x14ac:dyDescent="0.25">
      <c r="C10167"/>
      <c r="D10167"/>
      <c r="E10167"/>
      <c r="F10167"/>
    </row>
    <row r="10168" spans="3:6" x14ac:dyDescent="0.25">
      <c r="C10168"/>
      <c r="D10168"/>
      <c r="E10168"/>
      <c r="F10168"/>
    </row>
    <row r="10169" spans="3:6" x14ac:dyDescent="0.25">
      <c r="C10169"/>
      <c r="D10169"/>
      <c r="E10169"/>
      <c r="F10169"/>
    </row>
    <row r="10170" spans="3:6" x14ac:dyDescent="0.25">
      <c r="C10170"/>
      <c r="D10170"/>
      <c r="E10170"/>
      <c r="F10170"/>
    </row>
    <row r="10171" spans="3:6" x14ac:dyDescent="0.25">
      <c r="C10171"/>
      <c r="D10171"/>
      <c r="E10171"/>
      <c r="F10171"/>
    </row>
    <row r="10172" spans="3:6" x14ac:dyDescent="0.25">
      <c r="C10172"/>
      <c r="D10172"/>
      <c r="E10172"/>
      <c r="F10172"/>
    </row>
    <row r="10173" spans="3:6" x14ac:dyDescent="0.25">
      <c r="C10173"/>
      <c r="D10173"/>
      <c r="E10173"/>
      <c r="F10173"/>
    </row>
    <row r="10174" spans="3:6" x14ac:dyDescent="0.25">
      <c r="C10174"/>
      <c r="D10174"/>
      <c r="E10174"/>
      <c r="F10174"/>
    </row>
    <row r="10175" spans="3:6" x14ac:dyDescent="0.25">
      <c r="C10175"/>
      <c r="D10175"/>
      <c r="E10175"/>
      <c r="F10175"/>
    </row>
    <row r="10176" spans="3:6" x14ac:dyDescent="0.25">
      <c r="C10176"/>
      <c r="D10176"/>
      <c r="E10176"/>
      <c r="F10176"/>
    </row>
    <row r="10177" spans="3:6" x14ac:dyDescent="0.25">
      <c r="C10177"/>
      <c r="D10177"/>
      <c r="E10177"/>
      <c r="F10177"/>
    </row>
    <row r="10178" spans="3:6" x14ac:dyDescent="0.25">
      <c r="C10178"/>
      <c r="D10178"/>
      <c r="E10178"/>
      <c r="F10178"/>
    </row>
    <row r="10179" spans="3:6" x14ac:dyDescent="0.25">
      <c r="C10179"/>
      <c r="D10179"/>
      <c r="E10179"/>
      <c r="F10179"/>
    </row>
    <row r="10180" spans="3:6" x14ac:dyDescent="0.25">
      <c r="C10180"/>
      <c r="D10180"/>
      <c r="E10180"/>
      <c r="F10180"/>
    </row>
    <row r="10181" spans="3:6" x14ac:dyDescent="0.25">
      <c r="C10181"/>
      <c r="D10181"/>
      <c r="E10181"/>
      <c r="F10181"/>
    </row>
    <row r="10182" spans="3:6" x14ac:dyDescent="0.25">
      <c r="C10182"/>
      <c r="D10182"/>
      <c r="E10182"/>
      <c r="F10182"/>
    </row>
    <row r="10183" spans="3:6" x14ac:dyDescent="0.25">
      <c r="C10183"/>
      <c r="D10183"/>
      <c r="E10183"/>
      <c r="F10183"/>
    </row>
    <row r="10184" spans="3:6" x14ac:dyDescent="0.25">
      <c r="C10184"/>
      <c r="D10184"/>
      <c r="E10184"/>
      <c r="F10184"/>
    </row>
    <row r="10185" spans="3:6" x14ac:dyDescent="0.25">
      <c r="C10185"/>
      <c r="D10185"/>
      <c r="E10185"/>
      <c r="F10185"/>
    </row>
    <row r="10186" spans="3:6" x14ac:dyDescent="0.25">
      <c r="C10186"/>
      <c r="D10186"/>
      <c r="E10186"/>
      <c r="F10186"/>
    </row>
    <row r="10187" spans="3:6" x14ac:dyDescent="0.25">
      <c r="C10187"/>
      <c r="D10187"/>
      <c r="E10187"/>
      <c r="F10187"/>
    </row>
    <row r="10188" spans="3:6" x14ac:dyDescent="0.25">
      <c r="C10188"/>
      <c r="D10188"/>
      <c r="E10188"/>
      <c r="F10188"/>
    </row>
    <row r="10189" spans="3:6" x14ac:dyDescent="0.25">
      <c r="C10189"/>
      <c r="D10189"/>
      <c r="E10189"/>
      <c r="F10189"/>
    </row>
    <row r="10190" spans="3:6" x14ac:dyDescent="0.25">
      <c r="C10190"/>
      <c r="D10190"/>
      <c r="E10190"/>
      <c r="F10190"/>
    </row>
    <row r="10191" spans="3:6" x14ac:dyDescent="0.25">
      <c r="C10191"/>
      <c r="D10191"/>
      <c r="E10191"/>
      <c r="F10191"/>
    </row>
    <row r="10192" spans="3:6" x14ac:dyDescent="0.25">
      <c r="C10192"/>
      <c r="D10192"/>
      <c r="E10192"/>
      <c r="F10192"/>
    </row>
    <row r="10193" spans="3:6" x14ac:dyDescent="0.25">
      <c r="C10193"/>
      <c r="D10193"/>
      <c r="E10193"/>
      <c r="F10193"/>
    </row>
    <row r="10194" spans="3:6" x14ac:dyDescent="0.25">
      <c r="C10194"/>
      <c r="D10194"/>
      <c r="E10194"/>
      <c r="F10194"/>
    </row>
    <row r="10195" spans="3:6" x14ac:dyDescent="0.25">
      <c r="C10195"/>
      <c r="D10195"/>
      <c r="E10195"/>
      <c r="F10195"/>
    </row>
    <row r="10196" spans="3:6" x14ac:dyDescent="0.25">
      <c r="C10196"/>
      <c r="D10196"/>
      <c r="E10196"/>
      <c r="F10196"/>
    </row>
    <row r="10197" spans="3:6" x14ac:dyDescent="0.25">
      <c r="C10197"/>
      <c r="D10197"/>
      <c r="E10197"/>
      <c r="F10197"/>
    </row>
    <row r="10198" spans="3:6" x14ac:dyDescent="0.25">
      <c r="C10198"/>
      <c r="D10198"/>
      <c r="E10198"/>
      <c r="F10198"/>
    </row>
    <row r="10199" spans="3:6" x14ac:dyDescent="0.25">
      <c r="C10199"/>
      <c r="D10199"/>
      <c r="E10199"/>
      <c r="F10199"/>
    </row>
    <row r="10200" spans="3:6" x14ac:dyDescent="0.25">
      <c r="C10200"/>
      <c r="D10200"/>
      <c r="E10200"/>
      <c r="F10200"/>
    </row>
    <row r="10201" spans="3:6" x14ac:dyDescent="0.25">
      <c r="C10201"/>
      <c r="D10201"/>
      <c r="E10201"/>
      <c r="F10201"/>
    </row>
    <row r="10202" spans="3:6" x14ac:dyDescent="0.25">
      <c r="C10202"/>
      <c r="D10202"/>
      <c r="E10202"/>
      <c r="F10202"/>
    </row>
    <row r="10203" spans="3:6" x14ac:dyDescent="0.25">
      <c r="C10203"/>
      <c r="D10203"/>
      <c r="E10203"/>
      <c r="F10203"/>
    </row>
    <row r="10204" spans="3:6" x14ac:dyDescent="0.25">
      <c r="C10204"/>
      <c r="D10204"/>
      <c r="E10204"/>
      <c r="F10204"/>
    </row>
    <row r="10205" spans="3:6" x14ac:dyDescent="0.25">
      <c r="C10205"/>
      <c r="D10205"/>
      <c r="E10205"/>
      <c r="F10205"/>
    </row>
    <row r="10206" spans="3:6" x14ac:dyDescent="0.25">
      <c r="C10206"/>
      <c r="D10206"/>
      <c r="E10206"/>
      <c r="F10206"/>
    </row>
    <row r="10207" spans="3:6" x14ac:dyDescent="0.25">
      <c r="C10207"/>
      <c r="D10207"/>
      <c r="E10207"/>
      <c r="F10207"/>
    </row>
    <row r="10208" spans="3:6" x14ac:dyDescent="0.25">
      <c r="C10208"/>
      <c r="D10208"/>
      <c r="E10208"/>
      <c r="F10208"/>
    </row>
    <row r="10209" spans="3:6" x14ac:dyDescent="0.25">
      <c r="C10209"/>
      <c r="D10209"/>
      <c r="E10209"/>
      <c r="F10209"/>
    </row>
    <row r="10210" spans="3:6" x14ac:dyDescent="0.25">
      <c r="C10210"/>
      <c r="D10210"/>
      <c r="E10210"/>
      <c r="F10210"/>
    </row>
    <row r="10211" spans="3:6" x14ac:dyDescent="0.25">
      <c r="C10211"/>
      <c r="D10211"/>
      <c r="E10211"/>
      <c r="F10211"/>
    </row>
    <row r="10212" spans="3:6" x14ac:dyDescent="0.25">
      <c r="C10212"/>
      <c r="D10212"/>
      <c r="E10212"/>
      <c r="F10212"/>
    </row>
    <row r="10213" spans="3:6" x14ac:dyDescent="0.25">
      <c r="C10213"/>
      <c r="D10213"/>
      <c r="E10213"/>
      <c r="F10213"/>
    </row>
    <row r="10214" spans="3:6" x14ac:dyDescent="0.25">
      <c r="C10214"/>
      <c r="D10214"/>
      <c r="E10214"/>
      <c r="F10214"/>
    </row>
    <row r="10215" spans="3:6" x14ac:dyDescent="0.25">
      <c r="C10215"/>
      <c r="D10215"/>
      <c r="E10215"/>
      <c r="F10215"/>
    </row>
    <row r="10216" spans="3:6" x14ac:dyDescent="0.25">
      <c r="C10216"/>
      <c r="D10216"/>
      <c r="E10216"/>
      <c r="F10216"/>
    </row>
    <row r="10217" spans="3:6" x14ac:dyDescent="0.25">
      <c r="C10217"/>
      <c r="D10217"/>
      <c r="E10217"/>
      <c r="F10217"/>
    </row>
    <row r="10218" spans="3:6" x14ac:dyDescent="0.25">
      <c r="C10218"/>
      <c r="D10218"/>
      <c r="E10218"/>
      <c r="F10218"/>
    </row>
    <row r="10219" spans="3:6" x14ac:dyDescent="0.25">
      <c r="C10219"/>
      <c r="D10219"/>
      <c r="E10219"/>
      <c r="F10219"/>
    </row>
    <row r="10220" spans="3:6" x14ac:dyDescent="0.25">
      <c r="C10220"/>
      <c r="D10220"/>
      <c r="E10220"/>
      <c r="F10220"/>
    </row>
    <row r="10221" spans="3:6" x14ac:dyDescent="0.25">
      <c r="C10221"/>
      <c r="D10221"/>
      <c r="E10221"/>
      <c r="F10221"/>
    </row>
    <row r="10222" spans="3:6" x14ac:dyDescent="0.25">
      <c r="C10222"/>
      <c r="D10222"/>
      <c r="E10222"/>
      <c r="F10222"/>
    </row>
    <row r="10223" spans="3:6" x14ac:dyDescent="0.25">
      <c r="C10223"/>
      <c r="D10223"/>
      <c r="E10223"/>
      <c r="F10223"/>
    </row>
    <row r="10224" spans="3:6" x14ac:dyDescent="0.25">
      <c r="C10224"/>
      <c r="D10224"/>
      <c r="E10224"/>
      <c r="F10224"/>
    </row>
    <row r="10225" spans="3:6" x14ac:dyDescent="0.25">
      <c r="C10225"/>
      <c r="D10225"/>
      <c r="E10225"/>
      <c r="F10225"/>
    </row>
    <row r="10226" spans="3:6" x14ac:dyDescent="0.25">
      <c r="C10226"/>
      <c r="D10226"/>
      <c r="E10226"/>
      <c r="F10226"/>
    </row>
    <row r="10227" spans="3:6" x14ac:dyDescent="0.25">
      <c r="C10227"/>
      <c r="D10227"/>
      <c r="E10227"/>
      <c r="F10227"/>
    </row>
    <row r="10228" spans="3:6" x14ac:dyDescent="0.25">
      <c r="C10228"/>
      <c r="D10228"/>
      <c r="E10228"/>
      <c r="F10228"/>
    </row>
    <row r="10229" spans="3:6" x14ac:dyDescent="0.25">
      <c r="C10229"/>
      <c r="D10229"/>
      <c r="E10229"/>
      <c r="F10229"/>
    </row>
    <row r="10230" spans="3:6" x14ac:dyDescent="0.25">
      <c r="C10230"/>
      <c r="D10230"/>
      <c r="E10230"/>
      <c r="F10230"/>
    </row>
    <row r="10231" spans="3:6" x14ac:dyDescent="0.25">
      <c r="C10231"/>
      <c r="D10231"/>
      <c r="E10231"/>
      <c r="F10231"/>
    </row>
    <row r="10232" spans="3:6" x14ac:dyDescent="0.25">
      <c r="C10232"/>
      <c r="D10232"/>
      <c r="E10232"/>
      <c r="F10232"/>
    </row>
    <row r="10233" spans="3:6" x14ac:dyDescent="0.25">
      <c r="C10233"/>
      <c r="D10233"/>
      <c r="E10233"/>
      <c r="F10233"/>
    </row>
    <row r="10234" spans="3:6" x14ac:dyDescent="0.25">
      <c r="C10234"/>
      <c r="D10234"/>
      <c r="E10234"/>
      <c r="F10234"/>
    </row>
    <row r="10235" spans="3:6" x14ac:dyDescent="0.25">
      <c r="C10235"/>
      <c r="D10235"/>
      <c r="E10235"/>
      <c r="F10235"/>
    </row>
    <row r="10236" spans="3:6" x14ac:dyDescent="0.25">
      <c r="C10236"/>
      <c r="D10236"/>
      <c r="E10236"/>
      <c r="F10236"/>
    </row>
    <row r="10237" spans="3:6" x14ac:dyDescent="0.25">
      <c r="C10237"/>
      <c r="D10237"/>
      <c r="E10237"/>
      <c r="F10237"/>
    </row>
    <row r="10238" spans="3:6" x14ac:dyDescent="0.25">
      <c r="C10238"/>
      <c r="D10238"/>
      <c r="E10238"/>
      <c r="F10238"/>
    </row>
    <row r="10239" spans="3:6" x14ac:dyDescent="0.25">
      <c r="C10239"/>
      <c r="D10239"/>
      <c r="E10239"/>
      <c r="F10239"/>
    </row>
    <row r="10240" spans="3:6" x14ac:dyDescent="0.25">
      <c r="C10240"/>
      <c r="D10240"/>
      <c r="E10240"/>
      <c r="F10240"/>
    </row>
    <row r="10241" spans="3:6" x14ac:dyDescent="0.25">
      <c r="C10241"/>
      <c r="D10241"/>
      <c r="E10241"/>
      <c r="F10241"/>
    </row>
    <row r="10242" spans="3:6" x14ac:dyDescent="0.25">
      <c r="C10242"/>
      <c r="D10242"/>
      <c r="E10242"/>
      <c r="F10242"/>
    </row>
    <row r="10243" spans="3:6" x14ac:dyDescent="0.25">
      <c r="C10243"/>
      <c r="D10243"/>
      <c r="E10243"/>
      <c r="F10243"/>
    </row>
    <row r="10244" spans="3:6" x14ac:dyDescent="0.25">
      <c r="C10244"/>
      <c r="D10244"/>
      <c r="E10244"/>
      <c r="F10244"/>
    </row>
    <row r="10245" spans="3:6" x14ac:dyDescent="0.25">
      <c r="C10245"/>
      <c r="D10245"/>
      <c r="E10245"/>
      <c r="F10245"/>
    </row>
    <row r="10246" spans="3:6" x14ac:dyDescent="0.25">
      <c r="C10246"/>
      <c r="D10246"/>
      <c r="E10246"/>
      <c r="F10246"/>
    </row>
    <row r="10247" spans="3:6" x14ac:dyDescent="0.25">
      <c r="C10247"/>
      <c r="D10247"/>
      <c r="E10247"/>
      <c r="F10247"/>
    </row>
    <row r="10248" spans="3:6" x14ac:dyDescent="0.25">
      <c r="C10248"/>
      <c r="D10248"/>
      <c r="E10248"/>
      <c r="F10248"/>
    </row>
    <row r="10249" spans="3:6" x14ac:dyDescent="0.25">
      <c r="C10249"/>
      <c r="D10249"/>
      <c r="E10249"/>
      <c r="F10249"/>
    </row>
    <row r="10250" spans="3:6" x14ac:dyDescent="0.25">
      <c r="C10250"/>
      <c r="D10250"/>
      <c r="E10250"/>
      <c r="F10250"/>
    </row>
    <row r="10251" spans="3:6" x14ac:dyDescent="0.25">
      <c r="C10251"/>
      <c r="D10251"/>
      <c r="E10251"/>
      <c r="F10251"/>
    </row>
    <row r="10252" spans="3:6" x14ac:dyDescent="0.25">
      <c r="C10252"/>
      <c r="D10252"/>
      <c r="E10252"/>
      <c r="F10252"/>
    </row>
    <row r="10253" spans="3:6" x14ac:dyDescent="0.25">
      <c r="C10253"/>
      <c r="D10253"/>
      <c r="E10253"/>
      <c r="F10253"/>
    </row>
    <row r="10254" spans="3:6" x14ac:dyDescent="0.25">
      <c r="C10254"/>
      <c r="D10254"/>
      <c r="E10254"/>
      <c r="F10254"/>
    </row>
    <row r="10255" spans="3:6" x14ac:dyDescent="0.25">
      <c r="C10255"/>
      <c r="D10255"/>
      <c r="E10255"/>
      <c r="F10255"/>
    </row>
    <row r="10256" spans="3:6" x14ac:dyDescent="0.25">
      <c r="C10256"/>
      <c r="D10256"/>
      <c r="E10256"/>
      <c r="F10256"/>
    </row>
    <row r="10257" spans="3:6" x14ac:dyDescent="0.25">
      <c r="C10257"/>
      <c r="D10257"/>
      <c r="E10257"/>
      <c r="F10257"/>
    </row>
    <row r="10258" spans="3:6" x14ac:dyDescent="0.25">
      <c r="C10258"/>
      <c r="D10258"/>
      <c r="E10258"/>
      <c r="F10258"/>
    </row>
    <row r="10259" spans="3:6" x14ac:dyDescent="0.25">
      <c r="C10259"/>
      <c r="D10259"/>
      <c r="E10259"/>
      <c r="F10259"/>
    </row>
    <row r="10260" spans="3:6" x14ac:dyDescent="0.25">
      <c r="C10260"/>
      <c r="D10260"/>
      <c r="E10260"/>
      <c r="F10260"/>
    </row>
    <row r="10261" spans="3:6" x14ac:dyDescent="0.25">
      <c r="C10261"/>
      <c r="D10261"/>
      <c r="E10261"/>
      <c r="F10261"/>
    </row>
    <row r="10262" spans="3:6" x14ac:dyDescent="0.25">
      <c r="C10262"/>
      <c r="D10262"/>
      <c r="E10262"/>
      <c r="F10262"/>
    </row>
    <row r="10263" spans="3:6" x14ac:dyDescent="0.25">
      <c r="C10263"/>
      <c r="D10263"/>
      <c r="E10263"/>
      <c r="F10263"/>
    </row>
    <row r="10264" spans="3:6" x14ac:dyDescent="0.25">
      <c r="C10264"/>
      <c r="D10264"/>
      <c r="E10264"/>
      <c r="F10264"/>
    </row>
    <row r="10265" spans="3:6" x14ac:dyDescent="0.25">
      <c r="C10265"/>
      <c r="D10265"/>
      <c r="E10265"/>
      <c r="F10265"/>
    </row>
    <row r="10266" spans="3:6" x14ac:dyDescent="0.25">
      <c r="C10266"/>
      <c r="D10266"/>
      <c r="E10266"/>
      <c r="F10266"/>
    </row>
    <row r="10267" spans="3:6" x14ac:dyDescent="0.25">
      <c r="C10267"/>
      <c r="D10267"/>
      <c r="E10267"/>
      <c r="F10267"/>
    </row>
    <row r="10268" spans="3:6" x14ac:dyDescent="0.25">
      <c r="C10268"/>
      <c r="D10268"/>
      <c r="E10268"/>
      <c r="F10268"/>
    </row>
    <row r="10269" spans="3:6" x14ac:dyDescent="0.25">
      <c r="C10269"/>
      <c r="D10269"/>
      <c r="E10269"/>
      <c r="F10269"/>
    </row>
    <row r="10270" spans="3:6" x14ac:dyDescent="0.25">
      <c r="C10270"/>
      <c r="D10270"/>
      <c r="E10270"/>
      <c r="F10270"/>
    </row>
    <row r="10271" spans="3:6" x14ac:dyDescent="0.25">
      <c r="C10271"/>
      <c r="D10271"/>
      <c r="E10271"/>
      <c r="F10271"/>
    </row>
    <row r="10272" spans="3:6" x14ac:dyDescent="0.25">
      <c r="C10272"/>
      <c r="D10272"/>
      <c r="E10272"/>
      <c r="F10272"/>
    </row>
    <row r="10273" spans="3:6" x14ac:dyDescent="0.25">
      <c r="C10273"/>
      <c r="D10273"/>
      <c r="E10273"/>
      <c r="F10273"/>
    </row>
    <row r="10274" spans="3:6" x14ac:dyDescent="0.25">
      <c r="C10274"/>
      <c r="D10274"/>
      <c r="E10274"/>
      <c r="F10274"/>
    </row>
    <row r="10275" spans="3:6" x14ac:dyDescent="0.25">
      <c r="C10275"/>
      <c r="D10275"/>
      <c r="E10275"/>
      <c r="F10275"/>
    </row>
    <row r="10276" spans="3:6" x14ac:dyDescent="0.25">
      <c r="C10276"/>
      <c r="D10276"/>
      <c r="E10276"/>
      <c r="F10276"/>
    </row>
    <row r="10277" spans="3:6" x14ac:dyDescent="0.25">
      <c r="C10277"/>
      <c r="D10277"/>
      <c r="E10277"/>
      <c r="F10277"/>
    </row>
    <row r="10278" spans="3:6" x14ac:dyDescent="0.25">
      <c r="C10278"/>
      <c r="D10278"/>
      <c r="E10278"/>
      <c r="F10278"/>
    </row>
    <row r="10279" spans="3:6" x14ac:dyDescent="0.25">
      <c r="C10279"/>
      <c r="D10279"/>
      <c r="E10279"/>
      <c r="F10279"/>
    </row>
    <row r="10280" spans="3:6" x14ac:dyDescent="0.25">
      <c r="C10280"/>
      <c r="D10280"/>
      <c r="E10280"/>
      <c r="F10280"/>
    </row>
    <row r="10281" spans="3:6" x14ac:dyDescent="0.25">
      <c r="C10281"/>
      <c r="D10281"/>
      <c r="E10281"/>
      <c r="F10281"/>
    </row>
    <row r="10282" spans="3:6" x14ac:dyDescent="0.25">
      <c r="C10282"/>
      <c r="D10282"/>
      <c r="E10282"/>
      <c r="F10282"/>
    </row>
    <row r="10283" spans="3:6" x14ac:dyDescent="0.25">
      <c r="C10283"/>
      <c r="D10283"/>
      <c r="E10283"/>
      <c r="F10283"/>
    </row>
    <row r="10284" spans="3:6" x14ac:dyDescent="0.25">
      <c r="C10284"/>
      <c r="D10284"/>
      <c r="E10284"/>
      <c r="F10284"/>
    </row>
    <row r="10285" spans="3:6" x14ac:dyDescent="0.25">
      <c r="C10285"/>
      <c r="D10285"/>
      <c r="E10285"/>
      <c r="F10285"/>
    </row>
    <row r="10286" spans="3:6" x14ac:dyDescent="0.25">
      <c r="C10286"/>
      <c r="D10286"/>
      <c r="E10286"/>
      <c r="F10286"/>
    </row>
    <row r="10287" spans="3:6" x14ac:dyDescent="0.25">
      <c r="C10287"/>
      <c r="D10287"/>
      <c r="E10287"/>
      <c r="F10287"/>
    </row>
    <row r="10288" spans="3:6" x14ac:dyDescent="0.25">
      <c r="C10288"/>
      <c r="D10288"/>
      <c r="E10288"/>
      <c r="F10288"/>
    </row>
    <row r="10289" spans="3:6" x14ac:dyDescent="0.25">
      <c r="C10289"/>
      <c r="D10289"/>
      <c r="E10289"/>
      <c r="F10289"/>
    </row>
    <row r="10290" spans="3:6" x14ac:dyDescent="0.25">
      <c r="C10290"/>
      <c r="D10290"/>
      <c r="E10290"/>
      <c r="F10290"/>
    </row>
    <row r="10291" spans="3:6" x14ac:dyDescent="0.25">
      <c r="C10291"/>
      <c r="D10291"/>
      <c r="E10291"/>
      <c r="F10291"/>
    </row>
    <row r="10292" spans="3:6" x14ac:dyDescent="0.25">
      <c r="C10292"/>
      <c r="D10292"/>
      <c r="E10292"/>
      <c r="F10292"/>
    </row>
    <row r="10293" spans="3:6" x14ac:dyDescent="0.25">
      <c r="C10293"/>
      <c r="D10293"/>
      <c r="E10293"/>
      <c r="F10293"/>
    </row>
    <row r="10294" spans="3:6" x14ac:dyDescent="0.25">
      <c r="C10294"/>
      <c r="D10294"/>
      <c r="E10294"/>
      <c r="F10294"/>
    </row>
    <row r="10295" spans="3:6" x14ac:dyDescent="0.25">
      <c r="C10295"/>
      <c r="D10295"/>
      <c r="E10295"/>
      <c r="F10295"/>
    </row>
    <row r="10296" spans="3:6" x14ac:dyDescent="0.25">
      <c r="C10296"/>
      <c r="D10296"/>
      <c r="E10296"/>
      <c r="F10296"/>
    </row>
    <row r="10297" spans="3:6" x14ac:dyDescent="0.25">
      <c r="C10297"/>
      <c r="D10297"/>
      <c r="E10297"/>
      <c r="F10297"/>
    </row>
    <row r="10298" spans="3:6" x14ac:dyDescent="0.25">
      <c r="C10298"/>
      <c r="D10298"/>
      <c r="E10298"/>
      <c r="F10298"/>
    </row>
    <row r="10299" spans="3:6" x14ac:dyDescent="0.25">
      <c r="C10299"/>
      <c r="D10299"/>
      <c r="E10299"/>
      <c r="F10299"/>
    </row>
    <row r="10300" spans="3:6" x14ac:dyDescent="0.25">
      <c r="C10300"/>
      <c r="D10300"/>
      <c r="E10300"/>
      <c r="F10300"/>
    </row>
    <row r="10301" spans="3:6" x14ac:dyDescent="0.25">
      <c r="C10301"/>
      <c r="D10301"/>
      <c r="E10301"/>
      <c r="F10301"/>
    </row>
    <row r="10302" spans="3:6" x14ac:dyDescent="0.25">
      <c r="C10302"/>
      <c r="D10302"/>
      <c r="E10302"/>
      <c r="F10302"/>
    </row>
    <row r="10303" spans="3:6" x14ac:dyDescent="0.25">
      <c r="C10303"/>
      <c r="D10303"/>
      <c r="E10303"/>
      <c r="F10303"/>
    </row>
    <row r="10304" spans="3:6" x14ac:dyDescent="0.25">
      <c r="C10304"/>
      <c r="D10304"/>
      <c r="E10304"/>
      <c r="F10304"/>
    </row>
    <row r="10305" spans="3:6" x14ac:dyDescent="0.25">
      <c r="C10305"/>
      <c r="D10305"/>
      <c r="E10305"/>
      <c r="F10305"/>
    </row>
    <row r="10306" spans="3:6" x14ac:dyDescent="0.25">
      <c r="C10306"/>
      <c r="D10306"/>
      <c r="E10306"/>
      <c r="F10306"/>
    </row>
    <row r="10307" spans="3:6" x14ac:dyDescent="0.25">
      <c r="C10307"/>
      <c r="D10307"/>
      <c r="E10307"/>
      <c r="F10307"/>
    </row>
    <row r="10308" spans="3:6" x14ac:dyDescent="0.25">
      <c r="C10308"/>
      <c r="D10308"/>
      <c r="E10308"/>
      <c r="F10308"/>
    </row>
    <row r="10309" spans="3:6" x14ac:dyDescent="0.25">
      <c r="C10309"/>
      <c r="D10309"/>
      <c r="E10309"/>
      <c r="F10309"/>
    </row>
    <row r="10310" spans="3:6" x14ac:dyDescent="0.25">
      <c r="C10310"/>
      <c r="D10310"/>
      <c r="E10310"/>
      <c r="F10310"/>
    </row>
    <row r="10311" spans="3:6" x14ac:dyDescent="0.25">
      <c r="C10311"/>
      <c r="D10311"/>
      <c r="E10311"/>
      <c r="F10311"/>
    </row>
    <row r="10312" spans="3:6" x14ac:dyDescent="0.25">
      <c r="C10312"/>
      <c r="D10312"/>
      <c r="E10312"/>
      <c r="F10312"/>
    </row>
    <row r="10313" spans="3:6" x14ac:dyDescent="0.25">
      <c r="C10313"/>
      <c r="D10313"/>
      <c r="E10313"/>
      <c r="F10313"/>
    </row>
    <row r="10314" spans="3:6" x14ac:dyDescent="0.25">
      <c r="C10314"/>
      <c r="D10314"/>
      <c r="E10314"/>
      <c r="F10314"/>
    </row>
    <row r="10315" spans="3:6" x14ac:dyDescent="0.25">
      <c r="C10315"/>
      <c r="D10315"/>
      <c r="E10315"/>
      <c r="F10315"/>
    </row>
    <row r="10316" spans="3:6" x14ac:dyDescent="0.25">
      <c r="C10316"/>
      <c r="D10316"/>
      <c r="E10316"/>
      <c r="F10316"/>
    </row>
    <row r="10317" spans="3:6" x14ac:dyDescent="0.25">
      <c r="C10317"/>
      <c r="D10317"/>
      <c r="E10317"/>
      <c r="F10317"/>
    </row>
    <row r="10318" spans="3:6" x14ac:dyDescent="0.25">
      <c r="C10318"/>
      <c r="D10318"/>
      <c r="E10318"/>
      <c r="F10318"/>
    </row>
    <row r="10319" spans="3:6" x14ac:dyDescent="0.25">
      <c r="C10319"/>
      <c r="D10319"/>
      <c r="E10319"/>
      <c r="F10319"/>
    </row>
    <row r="10320" spans="3:6" x14ac:dyDescent="0.25">
      <c r="C10320"/>
      <c r="D10320"/>
      <c r="E10320"/>
      <c r="F10320"/>
    </row>
    <row r="10321" spans="3:6" x14ac:dyDescent="0.25">
      <c r="C10321"/>
      <c r="D10321"/>
      <c r="E10321"/>
      <c r="F10321"/>
    </row>
    <row r="10322" spans="3:6" x14ac:dyDescent="0.25">
      <c r="C10322"/>
      <c r="D10322"/>
      <c r="E10322"/>
      <c r="F10322"/>
    </row>
    <row r="10323" spans="3:6" x14ac:dyDescent="0.25">
      <c r="C10323"/>
      <c r="D10323"/>
      <c r="E10323"/>
      <c r="F10323"/>
    </row>
    <row r="10324" spans="3:6" x14ac:dyDescent="0.25">
      <c r="C10324"/>
      <c r="D10324"/>
      <c r="E10324"/>
      <c r="F10324"/>
    </row>
    <row r="10325" spans="3:6" x14ac:dyDescent="0.25">
      <c r="C10325"/>
      <c r="D10325"/>
      <c r="E10325"/>
      <c r="F10325"/>
    </row>
    <row r="10326" spans="3:6" x14ac:dyDescent="0.25">
      <c r="C10326"/>
      <c r="D10326"/>
      <c r="E10326"/>
      <c r="F10326"/>
    </row>
    <row r="10327" spans="3:6" x14ac:dyDescent="0.25">
      <c r="C10327"/>
      <c r="D10327"/>
      <c r="E10327"/>
      <c r="F10327"/>
    </row>
    <row r="10328" spans="3:6" x14ac:dyDescent="0.25">
      <c r="C10328"/>
      <c r="D10328"/>
      <c r="E10328"/>
      <c r="F10328"/>
    </row>
    <row r="10329" spans="3:6" x14ac:dyDescent="0.25">
      <c r="C10329"/>
      <c r="D10329"/>
      <c r="E10329"/>
      <c r="F10329"/>
    </row>
    <row r="10330" spans="3:6" x14ac:dyDescent="0.25">
      <c r="C10330"/>
      <c r="D10330"/>
      <c r="E10330"/>
      <c r="F10330"/>
    </row>
    <row r="10331" spans="3:6" x14ac:dyDescent="0.25">
      <c r="C10331"/>
      <c r="D10331"/>
      <c r="E10331"/>
      <c r="F10331"/>
    </row>
    <row r="10332" spans="3:6" x14ac:dyDescent="0.25">
      <c r="C10332"/>
      <c r="D10332"/>
      <c r="E10332"/>
      <c r="F10332"/>
    </row>
    <row r="10333" spans="3:6" x14ac:dyDescent="0.25">
      <c r="C10333"/>
      <c r="D10333"/>
      <c r="E10333"/>
      <c r="F10333"/>
    </row>
    <row r="10334" spans="3:6" x14ac:dyDescent="0.25">
      <c r="C10334"/>
      <c r="D10334"/>
      <c r="E10334"/>
      <c r="F10334"/>
    </row>
    <row r="10335" spans="3:6" x14ac:dyDescent="0.25">
      <c r="C10335"/>
      <c r="D10335"/>
      <c r="E10335"/>
      <c r="F10335"/>
    </row>
    <row r="10336" spans="3:6" x14ac:dyDescent="0.25">
      <c r="C10336"/>
      <c r="D10336"/>
      <c r="E10336"/>
      <c r="F10336"/>
    </row>
    <row r="10337" spans="3:6" x14ac:dyDescent="0.25">
      <c r="C10337"/>
      <c r="D10337"/>
      <c r="E10337"/>
      <c r="F10337"/>
    </row>
    <row r="10338" spans="3:6" x14ac:dyDescent="0.25">
      <c r="C10338"/>
      <c r="D10338"/>
      <c r="E10338"/>
      <c r="F10338"/>
    </row>
    <row r="10339" spans="3:6" x14ac:dyDescent="0.25">
      <c r="C10339"/>
      <c r="D10339"/>
      <c r="E10339"/>
      <c r="F10339"/>
    </row>
    <row r="10340" spans="3:6" x14ac:dyDescent="0.25">
      <c r="C10340"/>
      <c r="D10340"/>
      <c r="E10340"/>
      <c r="F10340"/>
    </row>
    <row r="10341" spans="3:6" x14ac:dyDescent="0.25">
      <c r="C10341"/>
      <c r="D10341"/>
      <c r="E10341"/>
      <c r="F10341"/>
    </row>
    <row r="10342" spans="3:6" x14ac:dyDescent="0.25">
      <c r="C10342"/>
      <c r="D10342"/>
      <c r="E10342"/>
      <c r="F10342"/>
    </row>
    <row r="10343" spans="3:6" x14ac:dyDescent="0.25">
      <c r="C10343"/>
      <c r="D10343"/>
      <c r="E10343"/>
      <c r="F10343"/>
    </row>
    <row r="10344" spans="3:6" x14ac:dyDescent="0.25">
      <c r="C10344"/>
      <c r="D10344"/>
      <c r="E10344"/>
      <c r="F10344"/>
    </row>
    <row r="10345" spans="3:6" x14ac:dyDescent="0.25">
      <c r="C10345"/>
      <c r="D10345"/>
      <c r="E10345"/>
      <c r="F10345"/>
    </row>
    <row r="10346" spans="3:6" x14ac:dyDescent="0.25">
      <c r="C10346"/>
      <c r="D10346"/>
      <c r="E10346"/>
      <c r="F10346"/>
    </row>
    <row r="10347" spans="3:6" x14ac:dyDescent="0.25">
      <c r="C10347"/>
      <c r="D10347"/>
      <c r="E10347"/>
      <c r="F10347"/>
    </row>
    <row r="10348" spans="3:6" x14ac:dyDescent="0.25">
      <c r="C10348"/>
      <c r="D10348"/>
      <c r="E10348"/>
      <c r="F10348"/>
    </row>
    <row r="10349" spans="3:6" x14ac:dyDescent="0.25">
      <c r="C10349"/>
      <c r="D10349"/>
      <c r="E10349"/>
      <c r="F10349"/>
    </row>
    <row r="10350" spans="3:6" x14ac:dyDescent="0.25">
      <c r="C10350"/>
      <c r="D10350"/>
      <c r="E10350"/>
      <c r="F10350"/>
    </row>
    <row r="10351" spans="3:6" x14ac:dyDescent="0.25">
      <c r="C10351"/>
      <c r="D10351"/>
      <c r="E10351"/>
      <c r="F10351"/>
    </row>
    <row r="10352" spans="3:6" x14ac:dyDescent="0.25">
      <c r="C10352"/>
      <c r="D10352"/>
      <c r="E10352"/>
      <c r="F10352"/>
    </row>
    <row r="10353" spans="3:6" x14ac:dyDescent="0.25">
      <c r="C10353"/>
      <c r="D10353"/>
      <c r="E10353"/>
      <c r="F10353"/>
    </row>
    <row r="10354" spans="3:6" x14ac:dyDescent="0.25">
      <c r="C10354"/>
      <c r="D10354"/>
      <c r="E10354"/>
      <c r="F10354"/>
    </row>
    <row r="10355" spans="3:6" x14ac:dyDescent="0.25">
      <c r="C10355"/>
      <c r="D10355"/>
      <c r="E10355"/>
      <c r="F10355"/>
    </row>
    <row r="10356" spans="3:6" x14ac:dyDescent="0.25">
      <c r="C10356"/>
      <c r="D10356"/>
      <c r="E10356"/>
      <c r="F10356"/>
    </row>
    <row r="10357" spans="3:6" x14ac:dyDescent="0.25">
      <c r="C10357"/>
      <c r="D10357"/>
      <c r="E10357"/>
      <c r="F10357"/>
    </row>
    <row r="10358" spans="3:6" x14ac:dyDescent="0.25">
      <c r="C10358"/>
      <c r="D10358"/>
      <c r="E10358"/>
      <c r="F10358"/>
    </row>
    <row r="10359" spans="3:6" x14ac:dyDescent="0.25">
      <c r="C10359"/>
      <c r="D10359"/>
      <c r="E10359"/>
      <c r="F10359"/>
    </row>
    <row r="10360" spans="3:6" x14ac:dyDescent="0.25">
      <c r="C10360"/>
      <c r="D10360"/>
      <c r="E10360"/>
      <c r="F10360"/>
    </row>
    <row r="10361" spans="3:6" x14ac:dyDescent="0.25">
      <c r="C10361"/>
      <c r="D10361"/>
      <c r="E10361"/>
      <c r="F10361"/>
    </row>
    <row r="10362" spans="3:6" x14ac:dyDescent="0.25">
      <c r="C10362"/>
      <c r="D10362"/>
      <c r="E10362"/>
      <c r="F10362"/>
    </row>
    <row r="10363" spans="3:6" x14ac:dyDescent="0.25">
      <c r="C10363"/>
      <c r="D10363"/>
      <c r="E10363"/>
      <c r="F10363"/>
    </row>
    <row r="10364" spans="3:6" x14ac:dyDescent="0.25">
      <c r="C10364"/>
      <c r="D10364"/>
      <c r="E10364"/>
      <c r="F10364"/>
    </row>
    <row r="10365" spans="3:6" x14ac:dyDescent="0.25">
      <c r="C10365"/>
      <c r="D10365"/>
      <c r="E10365"/>
      <c r="F10365"/>
    </row>
    <row r="10366" spans="3:6" x14ac:dyDescent="0.25">
      <c r="C10366"/>
      <c r="D10366"/>
      <c r="E10366"/>
      <c r="F10366"/>
    </row>
    <row r="10367" spans="3:6" x14ac:dyDescent="0.25">
      <c r="C10367"/>
      <c r="D10367"/>
      <c r="E10367"/>
      <c r="F10367"/>
    </row>
    <row r="10368" spans="3:6" x14ac:dyDescent="0.25">
      <c r="C10368"/>
      <c r="D10368"/>
      <c r="E10368"/>
      <c r="F10368"/>
    </row>
    <row r="10369" spans="3:6" x14ac:dyDescent="0.25">
      <c r="C10369"/>
      <c r="D10369"/>
      <c r="E10369"/>
      <c r="F10369"/>
    </row>
    <row r="10370" spans="3:6" x14ac:dyDescent="0.25">
      <c r="C10370"/>
      <c r="D10370"/>
      <c r="E10370"/>
      <c r="F10370"/>
    </row>
    <row r="10371" spans="3:6" x14ac:dyDescent="0.25">
      <c r="C10371"/>
      <c r="D10371"/>
      <c r="E10371"/>
      <c r="F10371"/>
    </row>
    <row r="10372" spans="3:6" x14ac:dyDescent="0.25">
      <c r="C10372"/>
      <c r="D10372"/>
      <c r="E10372"/>
      <c r="F10372"/>
    </row>
    <row r="10373" spans="3:6" x14ac:dyDescent="0.25">
      <c r="C10373"/>
      <c r="D10373"/>
      <c r="E10373"/>
      <c r="F10373"/>
    </row>
    <row r="10374" spans="3:6" x14ac:dyDescent="0.25">
      <c r="C10374"/>
      <c r="D10374"/>
      <c r="E10374"/>
      <c r="F10374"/>
    </row>
    <row r="10375" spans="3:6" x14ac:dyDescent="0.25">
      <c r="C10375"/>
      <c r="D10375"/>
      <c r="E10375"/>
      <c r="F10375"/>
    </row>
    <row r="10376" spans="3:6" x14ac:dyDescent="0.25">
      <c r="C10376"/>
      <c r="D10376"/>
      <c r="E10376"/>
      <c r="F10376"/>
    </row>
    <row r="10377" spans="3:6" x14ac:dyDescent="0.25">
      <c r="C10377"/>
      <c r="D10377"/>
      <c r="E10377"/>
      <c r="F10377"/>
    </row>
    <row r="10378" spans="3:6" x14ac:dyDescent="0.25">
      <c r="C10378"/>
      <c r="D10378"/>
      <c r="E10378"/>
      <c r="F10378"/>
    </row>
    <row r="10379" spans="3:6" x14ac:dyDescent="0.25">
      <c r="C10379"/>
      <c r="D10379"/>
      <c r="E10379"/>
      <c r="F10379"/>
    </row>
    <row r="10380" spans="3:6" x14ac:dyDescent="0.25">
      <c r="C10380"/>
      <c r="D10380"/>
      <c r="E10380"/>
      <c r="F10380"/>
    </row>
    <row r="10381" spans="3:6" x14ac:dyDescent="0.25">
      <c r="C10381"/>
      <c r="D10381"/>
      <c r="E10381"/>
      <c r="F10381"/>
    </row>
    <row r="10382" spans="3:6" x14ac:dyDescent="0.25">
      <c r="C10382"/>
      <c r="D10382"/>
      <c r="E10382"/>
      <c r="F10382"/>
    </row>
    <row r="10383" spans="3:6" x14ac:dyDescent="0.25">
      <c r="C10383"/>
      <c r="D10383"/>
      <c r="E10383"/>
      <c r="F10383"/>
    </row>
    <row r="10384" spans="3:6" x14ac:dyDescent="0.25">
      <c r="C10384"/>
      <c r="D10384"/>
      <c r="E10384"/>
      <c r="F10384"/>
    </row>
    <row r="10385" spans="3:6" x14ac:dyDescent="0.25">
      <c r="C10385"/>
      <c r="D10385"/>
      <c r="E10385"/>
      <c r="F10385"/>
    </row>
    <row r="10386" spans="3:6" x14ac:dyDescent="0.25">
      <c r="C10386"/>
      <c r="D10386"/>
      <c r="E10386"/>
      <c r="F10386"/>
    </row>
    <row r="10387" spans="3:6" x14ac:dyDescent="0.25">
      <c r="C10387"/>
      <c r="D10387"/>
      <c r="E10387"/>
      <c r="F10387"/>
    </row>
    <row r="10388" spans="3:6" x14ac:dyDescent="0.25">
      <c r="C10388"/>
      <c r="D10388"/>
      <c r="E10388"/>
      <c r="F10388"/>
    </row>
    <row r="10389" spans="3:6" x14ac:dyDescent="0.25">
      <c r="C10389"/>
      <c r="D10389"/>
      <c r="E10389"/>
      <c r="F10389"/>
    </row>
    <row r="10390" spans="3:6" x14ac:dyDescent="0.25">
      <c r="C10390"/>
      <c r="D10390"/>
      <c r="E10390"/>
      <c r="F10390"/>
    </row>
    <row r="10391" spans="3:6" x14ac:dyDescent="0.25">
      <c r="C10391"/>
      <c r="D10391"/>
      <c r="E10391"/>
      <c r="F10391"/>
    </row>
    <row r="10392" spans="3:6" x14ac:dyDescent="0.25">
      <c r="C10392"/>
      <c r="D10392"/>
      <c r="E10392"/>
      <c r="F10392"/>
    </row>
    <row r="10393" spans="3:6" x14ac:dyDescent="0.25">
      <c r="C10393"/>
      <c r="D10393"/>
      <c r="E10393"/>
      <c r="F10393"/>
    </row>
    <row r="10394" spans="3:6" x14ac:dyDescent="0.25">
      <c r="C10394"/>
      <c r="D10394"/>
      <c r="E10394"/>
      <c r="F10394"/>
    </row>
    <row r="10395" spans="3:6" x14ac:dyDescent="0.25">
      <c r="C10395"/>
      <c r="D10395"/>
      <c r="E10395"/>
      <c r="F10395"/>
    </row>
    <row r="10396" spans="3:6" x14ac:dyDescent="0.25">
      <c r="C10396"/>
      <c r="D10396"/>
      <c r="E10396"/>
      <c r="F10396"/>
    </row>
    <row r="10397" spans="3:6" x14ac:dyDescent="0.25">
      <c r="C10397"/>
      <c r="D10397"/>
      <c r="E10397"/>
      <c r="F10397"/>
    </row>
    <row r="10398" spans="3:6" x14ac:dyDescent="0.25">
      <c r="C10398"/>
      <c r="D10398"/>
      <c r="E10398"/>
      <c r="F10398"/>
    </row>
    <row r="10399" spans="3:6" x14ac:dyDescent="0.25">
      <c r="C10399"/>
      <c r="D10399"/>
      <c r="E10399"/>
      <c r="F10399"/>
    </row>
    <row r="10400" spans="3:6" x14ac:dyDescent="0.25">
      <c r="C10400"/>
      <c r="D10400"/>
      <c r="E10400"/>
      <c r="F10400"/>
    </row>
    <row r="10401" spans="3:6" x14ac:dyDescent="0.25">
      <c r="C10401"/>
      <c r="D10401"/>
      <c r="E10401"/>
      <c r="F10401"/>
    </row>
    <row r="10402" spans="3:6" x14ac:dyDescent="0.25">
      <c r="C10402"/>
      <c r="D10402"/>
      <c r="E10402"/>
      <c r="F10402"/>
    </row>
    <row r="10403" spans="3:6" x14ac:dyDescent="0.25">
      <c r="C10403"/>
      <c r="D10403"/>
      <c r="E10403"/>
      <c r="F10403"/>
    </row>
    <row r="10404" spans="3:6" x14ac:dyDescent="0.25">
      <c r="C10404"/>
      <c r="D10404"/>
      <c r="E10404"/>
      <c r="F10404"/>
    </row>
    <row r="10405" spans="3:6" x14ac:dyDescent="0.25">
      <c r="C10405"/>
      <c r="D10405"/>
      <c r="E10405"/>
      <c r="F10405"/>
    </row>
    <row r="10406" spans="3:6" x14ac:dyDescent="0.25">
      <c r="C10406"/>
      <c r="D10406"/>
      <c r="E10406"/>
      <c r="F10406"/>
    </row>
    <row r="10407" spans="3:6" x14ac:dyDescent="0.25">
      <c r="C10407"/>
      <c r="D10407"/>
      <c r="E10407"/>
      <c r="F10407"/>
    </row>
    <row r="10408" spans="3:6" x14ac:dyDescent="0.25">
      <c r="C10408"/>
      <c r="D10408"/>
      <c r="E10408"/>
      <c r="F10408"/>
    </row>
    <row r="10409" spans="3:6" x14ac:dyDescent="0.25">
      <c r="C10409"/>
      <c r="D10409"/>
      <c r="E10409"/>
      <c r="F10409"/>
    </row>
    <row r="10410" spans="3:6" x14ac:dyDescent="0.25">
      <c r="C10410"/>
      <c r="D10410"/>
      <c r="E10410"/>
      <c r="F10410"/>
    </row>
    <row r="10411" spans="3:6" x14ac:dyDescent="0.25">
      <c r="C10411"/>
      <c r="D10411"/>
      <c r="E10411"/>
      <c r="F10411"/>
    </row>
    <row r="10412" spans="3:6" x14ac:dyDescent="0.25">
      <c r="C10412"/>
      <c r="D10412"/>
      <c r="E10412"/>
      <c r="F10412"/>
    </row>
    <row r="10413" spans="3:6" x14ac:dyDescent="0.25">
      <c r="C10413"/>
      <c r="D10413"/>
      <c r="E10413"/>
      <c r="F10413"/>
    </row>
    <row r="10414" spans="3:6" x14ac:dyDescent="0.25">
      <c r="C10414"/>
      <c r="D10414"/>
      <c r="E10414"/>
      <c r="F10414"/>
    </row>
    <row r="10415" spans="3:6" x14ac:dyDescent="0.25">
      <c r="C10415"/>
      <c r="D10415"/>
      <c r="E10415"/>
      <c r="F10415"/>
    </row>
    <row r="10416" spans="3:6" x14ac:dyDescent="0.25">
      <c r="C10416"/>
      <c r="D10416"/>
      <c r="E10416"/>
      <c r="F10416"/>
    </row>
    <row r="10417" spans="3:6" x14ac:dyDescent="0.25">
      <c r="C10417"/>
      <c r="D10417"/>
      <c r="E10417"/>
      <c r="F10417"/>
    </row>
    <row r="10418" spans="3:6" x14ac:dyDescent="0.25">
      <c r="C10418"/>
      <c r="D10418"/>
      <c r="E10418"/>
      <c r="F10418"/>
    </row>
    <row r="10419" spans="3:6" x14ac:dyDescent="0.25">
      <c r="C10419"/>
      <c r="D10419"/>
      <c r="E10419"/>
      <c r="F10419"/>
    </row>
    <row r="10420" spans="3:6" x14ac:dyDescent="0.25">
      <c r="C10420"/>
      <c r="D10420"/>
      <c r="E10420"/>
      <c r="F10420"/>
    </row>
    <row r="10421" spans="3:6" x14ac:dyDescent="0.25">
      <c r="C10421"/>
      <c r="D10421"/>
      <c r="E10421"/>
      <c r="F10421"/>
    </row>
    <row r="10422" spans="3:6" x14ac:dyDescent="0.25">
      <c r="C10422"/>
      <c r="D10422"/>
      <c r="E10422"/>
      <c r="F10422"/>
    </row>
    <row r="10423" spans="3:6" x14ac:dyDescent="0.25">
      <c r="C10423"/>
      <c r="D10423"/>
      <c r="E10423"/>
      <c r="F10423"/>
    </row>
    <row r="10424" spans="3:6" x14ac:dyDescent="0.25">
      <c r="C10424"/>
      <c r="D10424"/>
      <c r="E10424"/>
      <c r="F10424"/>
    </row>
    <row r="10425" spans="3:6" x14ac:dyDescent="0.25">
      <c r="C10425"/>
      <c r="D10425"/>
      <c r="E10425"/>
      <c r="F10425"/>
    </row>
    <row r="10426" spans="3:6" x14ac:dyDescent="0.25">
      <c r="C10426"/>
      <c r="D10426"/>
      <c r="E10426"/>
      <c r="F10426"/>
    </row>
    <row r="10427" spans="3:6" x14ac:dyDescent="0.25">
      <c r="C10427"/>
      <c r="D10427"/>
      <c r="E10427"/>
      <c r="F10427"/>
    </row>
    <row r="10428" spans="3:6" x14ac:dyDescent="0.25">
      <c r="C10428"/>
      <c r="D10428"/>
      <c r="E10428"/>
      <c r="F10428"/>
    </row>
    <row r="10429" spans="3:6" x14ac:dyDescent="0.25">
      <c r="C10429"/>
      <c r="D10429"/>
      <c r="E10429"/>
      <c r="F10429"/>
    </row>
    <row r="10430" spans="3:6" x14ac:dyDescent="0.25">
      <c r="C10430"/>
      <c r="D10430"/>
      <c r="E10430"/>
      <c r="F10430"/>
    </row>
    <row r="10431" spans="3:6" x14ac:dyDescent="0.25">
      <c r="C10431"/>
      <c r="D10431"/>
      <c r="E10431"/>
      <c r="F10431"/>
    </row>
    <row r="10432" spans="3:6" x14ac:dyDescent="0.25">
      <c r="C10432"/>
      <c r="D10432"/>
      <c r="E10432"/>
      <c r="F10432"/>
    </row>
    <row r="10433" spans="3:6" x14ac:dyDescent="0.25">
      <c r="C10433"/>
      <c r="D10433"/>
      <c r="E10433"/>
      <c r="F10433"/>
    </row>
    <row r="10434" spans="3:6" x14ac:dyDescent="0.25">
      <c r="C10434"/>
      <c r="D10434"/>
      <c r="E10434"/>
      <c r="F10434"/>
    </row>
    <row r="10435" spans="3:6" x14ac:dyDescent="0.25">
      <c r="C10435"/>
      <c r="D10435"/>
      <c r="E10435"/>
      <c r="F10435"/>
    </row>
    <row r="10436" spans="3:6" x14ac:dyDescent="0.25">
      <c r="C10436"/>
      <c r="D10436"/>
      <c r="E10436"/>
      <c r="F10436"/>
    </row>
    <row r="10437" spans="3:6" x14ac:dyDescent="0.25">
      <c r="C10437"/>
      <c r="D10437"/>
      <c r="E10437"/>
      <c r="F10437"/>
    </row>
    <row r="10438" spans="3:6" x14ac:dyDescent="0.25">
      <c r="C10438"/>
      <c r="D10438"/>
      <c r="E10438"/>
      <c r="F10438"/>
    </row>
    <row r="10439" spans="3:6" x14ac:dyDescent="0.25">
      <c r="C10439"/>
      <c r="D10439"/>
      <c r="E10439"/>
      <c r="F10439"/>
    </row>
    <row r="10440" spans="3:6" x14ac:dyDescent="0.25">
      <c r="C10440"/>
      <c r="D10440"/>
      <c r="E10440"/>
      <c r="F10440"/>
    </row>
    <row r="10441" spans="3:6" x14ac:dyDescent="0.25">
      <c r="C10441"/>
      <c r="D10441"/>
      <c r="E10441"/>
      <c r="F10441"/>
    </row>
    <row r="10442" spans="3:6" x14ac:dyDescent="0.25">
      <c r="C10442"/>
      <c r="D10442"/>
      <c r="E10442"/>
      <c r="F10442"/>
    </row>
    <row r="10443" spans="3:6" x14ac:dyDescent="0.25">
      <c r="C10443"/>
      <c r="D10443"/>
      <c r="E10443"/>
      <c r="F10443"/>
    </row>
    <row r="10444" spans="3:6" x14ac:dyDescent="0.25">
      <c r="C10444"/>
      <c r="D10444"/>
      <c r="E10444"/>
      <c r="F10444"/>
    </row>
    <row r="10445" spans="3:6" x14ac:dyDescent="0.25">
      <c r="C10445"/>
      <c r="D10445"/>
      <c r="E10445"/>
      <c r="F10445"/>
    </row>
    <row r="10446" spans="3:6" x14ac:dyDescent="0.25">
      <c r="C10446"/>
      <c r="D10446"/>
      <c r="E10446"/>
      <c r="F10446"/>
    </row>
    <row r="10447" spans="3:6" x14ac:dyDescent="0.25">
      <c r="C10447"/>
      <c r="D10447"/>
      <c r="E10447"/>
      <c r="F10447"/>
    </row>
    <row r="10448" spans="3:6" x14ac:dyDescent="0.25">
      <c r="C10448"/>
      <c r="D10448"/>
      <c r="E10448"/>
      <c r="F10448"/>
    </row>
    <row r="10449" spans="3:6" x14ac:dyDescent="0.25">
      <c r="C10449"/>
      <c r="D10449"/>
      <c r="E10449"/>
      <c r="F10449"/>
    </row>
    <row r="10450" spans="3:6" x14ac:dyDescent="0.25">
      <c r="C10450"/>
      <c r="D10450"/>
      <c r="E10450"/>
      <c r="F10450"/>
    </row>
    <row r="10451" spans="3:6" x14ac:dyDescent="0.25">
      <c r="C10451"/>
      <c r="D10451"/>
      <c r="E10451"/>
      <c r="F10451"/>
    </row>
    <row r="10452" spans="3:6" x14ac:dyDescent="0.25">
      <c r="C10452"/>
      <c r="D10452"/>
      <c r="E10452"/>
      <c r="F10452"/>
    </row>
    <row r="10453" spans="3:6" x14ac:dyDescent="0.25">
      <c r="C10453"/>
      <c r="D10453"/>
      <c r="E10453"/>
      <c r="F10453"/>
    </row>
    <row r="10454" spans="3:6" x14ac:dyDescent="0.25">
      <c r="C10454"/>
      <c r="D10454"/>
      <c r="E10454"/>
      <c r="F10454"/>
    </row>
    <row r="10455" spans="3:6" x14ac:dyDescent="0.25">
      <c r="C10455"/>
      <c r="D10455"/>
      <c r="E10455"/>
      <c r="F10455"/>
    </row>
    <row r="10456" spans="3:6" x14ac:dyDescent="0.25">
      <c r="C10456"/>
      <c r="D10456"/>
      <c r="E10456"/>
      <c r="F10456"/>
    </row>
    <row r="10457" spans="3:6" x14ac:dyDescent="0.25">
      <c r="C10457"/>
      <c r="D10457"/>
      <c r="E10457"/>
      <c r="F10457"/>
    </row>
    <row r="10458" spans="3:6" x14ac:dyDescent="0.25">
      <c r="C10458"/>
      <c r="D10458"/>
      <c r="E10458"/>
      <c r="F10458"/>
    </row>
    <row r="10459" spans="3:6" x14ac:dyDescent="0.25">
      <c r="C10459"/>
      <c r="D10459"/>
      <c r="E10459"/>
      <c r="F10459"/>
    </row>
    <row r="10460" spans="3:6" x14ac:dyDescent="0.25">
      <c r="C10460"/>
      <c r="D10460"/>
      <c r="E10460"/>
      <c r="F10460"/>
    </row>
    <row r="10461" spans="3:6" x14ac:dyDescent="0.25">
      <c r="C10461"/>
      <c r="D10461"/>
      <c r="E10461"/>
      <c r="F10461"/>
    </row>
    <row r="10462" spans="3:6" x14ac:dyDescent="0.25">
      <c r="C10462"/>
      <c r="D10462"/>
      <c r="E10462"/>
      <c r="F10462"/>
    </row>
    <row r="10463" spans="3:6" x14ac:dyDescent="0.25">
      <c r="C10463"/>
      <c r="D10463"/>
      <c r="E10463"/>
      <c r="F10463"/>
    </row>
    <row r="10464" spans="3:6" x14ac:dyDescent="0.25">
      <c r="C10464"/>
      <c r="D10464"/>
      <c r="E10464"/>
      <c r="F10464"/>
    </row>
    <row r="10465" spans="3:6" x14ac:dyDescent="0.25">
      <c r="C10465"/>
      <c r="D10465"/>
      <c r="E10465"/>
      <c r="F10465"/>
    </row>
    <row r="10466" spans="3:6" x14ac:dyDescent="0.25">
      <c r="C10466"/>
      <c r="D10466"/>
      <c r="E10466"/>
      <c r="F10466"/>
    </row>
    <row r="10467" spans="3:6" x14ac:dyDescent="0.25">
      <c r="C10467"/>
      <c r="D10467"/>
      <c r="E10467"/>
      <c r="F10467"/>
    </row>
    <row r="10468" spans="3:6" x14ac:dyDescent="0.25">
      <c r="C10468"/>
      <c r="D10468"/>
      <c r="E10468"/>
      <c r="F10468"/>
    </row>
    <row r="10469" spans="3:6" x14ac:dyDescent="0.25">
      <c r="C10469"/>
      <c r="D10469"/>
      <c r="E10469"/>
      <c r="F10469"/>
    </row>
    <row r="10470" spans="3:6" x14ac:dyDescent="0.25">
      <c r="C10470"/>
      <c r="D10470"/>
      <c r="E10470"/>
      <c r="F10470"/>
    </row>
    <row r="10471" spans="3:6" x14ac:dyDescent="0.25">
      <c r="C10471"/>
      <c r="D10471"/>
      <c r="E10471"/>
      <c r="F10471"/>
    </row>
    <row r="10472" spans="3:6" x14ac:dyDescent="0.25">
      <c r="C10472"/>
      <c r="D10472"/>
      <c r="E10472"/>
      <c r="F10472"/>
    </row>
    <row r="10473" spans="3:6" x14ac:dyDescent="0.25">
      <c r="C10473"/>
      <c r="D10473"/>
      <c r="E10473"/>
      <c r="F10473"/>
    </row>
    <row r="10474" spans="3:6" x14ac:dyDescent="0.25">
      <c r="C10474"/>
      <c r="D10474"/>
      <c r="E10474"/>
      <c r="F10474"/>
    </row>
    <row r="10475" spans="3:6" x14ac:dyDescent="0.25">
      <c r="C10475"/>
      <c r="D10475"/>
      <c r="E10475"/>
      <c r="F10475"/>
    </row>
    <row r="10476" spans="3:6" x14ac:dyDescent="0.25">
      <c r="C10476"/>
      <c r="D10476"/>
      <c r="E10476"/>
      <c r="F10476"/>
    </row>
    <row r="10477" spans="3:6" x14ac:dyDescent="0.25">
      <c r="C10477"/>
      <c r="D10477"/>
      <c r="E10477"/>
      <c r="F10477"/>
    </row>
    <row r="10478" spans="3:6" x14ac:dyDescent="0.25">
      <c r="C10478"/>
      <c r="D10478"/>
      <c r="E10478"/>
      <c r="F10478"/>
    </row>
    <row r="10479" spans="3:6" x14ac:dyDescent="0.25">
      <c r="C10479"/>
      <c r="D10479"/>
      <c r="E10479"/>
      <c r="F10479"/>
    </row>
    <row r="10480" spans="3:6" x14ac:dyDescent="0.25">
      <c r="C10480"/>
      <c r="D10480"/>
      <c r="E10480"/>
      <c r="F10480"/>
    </row>
    <row r="10481" spans="3:6" x14ac:dyDescent="0.25">
      <c r="C10481"/>
      <c r="D10481"/>
      <c r="E10481"/>
      <c r="F10481"/>
    </row>
    <row r="10482" spans="3:6" x14ac:dyDescent="0.25">
      <c r="C10482"/>
      <c r="D10482"/>
      <c r="E10482"/>
      <c r="F10482"/>
    </row>
    <row r="10483" spans="3:6" x14ac:dyDescent="0.25">
      <c r="C10483"/>
      <c r="D10483"/>
      <c r="E10483"/>
      <c r="F10483"/>
    </row>
    <row r="10484" spans="3:6" x14ac:dyDescent="0.25">
      <c r="C10484"/>
      <c r="D10484"/>
      <c r="E10484"/>
      <c r="F10484"/>
    </row>
    <row r="10485" spans="3:6" x14ac:dyDescent="0.25">
      <c r="C10485"/>
      <c r="D10485"/>
      <c r="E10485"/>
      <c r="F10485"/>
    </row>
    <row r="10486" spans="3:6" x14ac:dyDescent="0.25">
      <c r="C10486"/>
      <c r="D10486"/>
      <c r="E10486"/>
      <c r="F10486"/>
    </row>
    <row r="10487" spans="3:6" x14ac:dyDescent="0.25">
      <c r="C10487"/>
      <c r="D10487"/>
      <c r="E10487"/>
      <c r="F10487"/>
    </row>
    <row r="10488" spans="3:6" x14ac:dyDescent="0.25">
      <c r="C10488"/>
      <c r="D10488"/>
      <c r="E10488"/>
      <c r="F10488"/>
    </row>
    <row r="10489" spans="3:6" x14ac:dyDescent="0.25">
      <c r="C10489"/>
      <c r="D10489"/>
      <c r="E10489"/>
      <c r="F10489"/>
    </row>
    <row r="10490" spans="3:6" x14ac:dyDescent="0.25">
      <c r="C10490"/>
      <c r="D10490"/>
      <c r="E10490"/>
      <c r="F10490"/>
    </row>
    <row r="10491" spans="3:6" x14ac:dyDescent="0.25">
      <c r="C10491"/>
      <c r="D10491"/>
      <c r="E10491"/>
      <c r="F10491"/>
    </row>
    <row r="10492" spans="3:6" x14ac:dyDescent="0.25">
      <c r="C10492"/>
      <c r="D10492"/>
      <c r="E10492"/>
      <c r="F10492"/>
    </row>
    <row r="10493" spans="3:6" x14ac:dyDescent="0.25">
      <c r="C10493"/>
      <c r="D10493"/>
      <c r="E10493"/>
      <c r="F10493"/>
    </row>
    <row r="10494" spans="3:6" x14ac:dyDescent="0.25">
      <c r="C10494"/>
      <c r="D10494"/>
      <c r="E10494"/>
      <c r="F10494"/>
    </row>
    <row r="10495" spans="3:6" x14ac:dyDescent="0.25">
      <c r="C10495"/>
      <c r="D10495"/>
      <c r="E10495"/>
      <c r="F10495"/>
    </row>
    <row r="10496" spans="3:6" x14ac:dyDescent="0.25">
      <c r="C10496"/>
      <c r="D10496"/>
      <c r="E10496"/>
      <c r="F10496"/>
    </row>
    <row r="10497" spans="3:6" x14ac:dyDescent="0.25">
      <c r="C10497"/>
      <c r="D10497"/>
      <c r="E10497"/>
      <c r="F10497"/>
    </row>
    <row r="10498" spans="3:6" x14ac:dyDescent="0.25">
      <c r="C10498"/>
      <c r="D10498"/>
      <c r="E10498"/>
      <c r="F10498"/>
    </row>
    <row r="10499" spans="3:6" x14ac:dyDescent="0.25">
      <c r="C10499"/>
      <c r="D10499"/>
      <c r="E10499"/>
      <c r="F10499"/>
    </row>
    <row r="10500" spans="3:6" x14ac:dyDescent="0.25">
      <c r="C10500"/>
      <c r="D10500"/>
      <c r="E10500"/>
      <c r="F10500"/>
    </row>
    <row r="10501" spans="3:6" x14ac:dyDescent="0.25">
      <c r="C10501"/>
      <c r="D10501"/>
      <c r="E10501"/>
      <c r="F10501"/>
    </row>
    <row r="10502" spans="3:6" x14ac:dyDescent="0.25">
      <c r="C10502"/>
      <c r="D10502"/>
      <c r="E10502"/>
      <c r="F10502"/>
    </row>
    <row r="10503" spans="3:6" x14ac:dyDescent="0.25">
      <c r="C10503"/>
      <c r="D10503"/>
      <c r="E10503"/>
      <c r="F10503"/>
    </row>
    <row r="10504" spans="3:6" x14ac:dyDescent="0.25">
      <c r="C10504"/>
      <c r="D10504"/>
      <c r="E10504"/>
      <c r="F10504"/>
    </row>
    <row r="10505" spans="3:6" x14ac:dyDescent="0.25">
      <c r="C10505"/>
      <c r="D10505"/>
      <c r="E10505"/>
      <c r="F10505"/>
    </row>
    <row r="10506" spans="3:6" x14ac:dyDescent="0.25">
      <c r="C10506"/>
      <c r="D10506"/>
      <c r="E10506"/>
      <c r="F10506"/>
    </row>
    <row r="10507" spans="3:6" x14ac:dyDescent="0.25">
      <c r="C10507"/>
      <c r="D10507"/>
      <c r="E10507"/>
      <c r="F10507"/>
    </row>
    <row r="10508" spans="3:6" x14ac:dyDescent="0.25">
      <c r="C10508"/>
      <c r="D10508"/>
      <c r="E10508"/>
      <c r="F10508"/>
    </row>
    <row r="10509" spans="3:6" x14ac:dyDescent="0.25">
      <c r="C10509"/>
      <c r="D10509"/>
      <c r="E10509"/>
      <c r="F10509"/>
    </row>
    <row r="10510" spans="3:6" x14ac:dyDescent="0.25">
      <c r="C10510"/>
      <c r="D10510"/>
      <c r="E10510"/>
      <c r="F10510"/>
    </row>
    <row r="10511" spans="3:6" x14ac:dyDescent="0.25">
      <c r="C10511"/>
      <c r="D10511"/>
      <c r="E10511"/>
      <c r="F10511"/>
    </row>
    <row r="10512" spans="3:6" x14ac:dyDescent="0.25">
      <c r="C10512"/>
      <c r="D10512"/>
      <c r="E10512"/>
      <c r="F10512"/>
    </row>
    <row r="10513" spans="3:6" x14ac:dyDescent="0.25">
      <c r="C10513"/>
      <c r="D10513"/>
      <c r="E10513"/>
      <c r="F10513"/>
    </row>
    <row r="10514" spans="3:6" x14ac:dyDescent="0.25">
      <c r="C10514"/>
      <c r="D10514"/>
      <c r="E10514"/>
      <c r="F10514"/>
    </row>
    <row r="10515" spans="3:6" x14ac:dyDescent="0.25">
      <c r="C10515"/>
      <c r="D10515"/>
      <c r="E10515"/>
      <c r="F10515"/>
    </row>
    <row r="10516" spans="3:6" x14ac:dyDescent="0.25">
      <c r="C10516"/>
      <c r="D10516"/>
      <c r="E10516"/>
      <c r="F10516"/>
    </row>
    <row r="10517" spans="3:6" x14ac:dyDescent="0.25">
      <c r="C10517"/>
      <c r="D10517"/>
      <c r="E10517"/>
      <c r="F10517"/>
    </row>
    <row r="10518" spans="3:6" x14ac:dyDescent="0.25">
      <c r="C10518"/>
      <c r="D10518"/>
      <c r="E10518"/>
      <c r="F10518"/>
    </row>
    <row r="10519" spans="3:6" x14ac:dyDescent="0.25">
      <c r="C10519"/>
      <c r="D10519"/>
      <c r="E10519"/>
      <c r="F10519"/>
    </row>
    <row r="10520" spans="3:6" x14ac:dyDescent="0.25">
      <c r="C10520"/>
      <c r="D10520"/>
      <c r="E10520"/>
      <c r="F10520"/>
    </row>
    <row r="10521" spans="3:6" x14ac:dyDescent="0.25">
      <c r="C10521"/>
      <c r="D10521"/>
      <c r="E10521"/>
      <c r="F10521"/>
    </row>
    <row r="10522" spans="3:6" x14ac:dyDescent="0.25">
      <c r="C10522"/>
      <c r="D10522"/>
      <c r="E10522"/>
      <c r="F10522"/>
    </row>
    <row r="10523" spans="3:6" x14ac:dyDescent="0.25">
      <c r="C10523"/>
      <c r="D10523"/>
      <c r="E10523"/>
      <c r="F10523"/>
    </row>
    <row r="10524" spans="3:6" x14ac:dyDescent="0.25">
      <c r="C10524"/>
      <c r="D10524"/>
      <c r="E10524"/>
      <c r="F10524"/>
    </row>
    <row r="10525" spans="3:6" x14ac:dyDescent="0.25">
      <c r="C10525"/>
      <c r="D10525"/>
      <c r="E10525"/>
      <c r="F10525"/>
    </row>
    <row r="10526" spans="3:6" x14ac:dyDescent="0.25">
      <c r="C10526"/>
      <c r="D10526"/>
      <c r="E10526"/>
      <c r="F10526"/>
    </row>
    <row r="10527" spans="3:6" x14ac:dyDescent="0.25">
      <c r="C10527"/>
      <c r="D10527"/>
      <c r="E10527"/>
      <c r="F10527"/>
    </row>
    <row r="10528" spans="3:6" x14ac:dyDescent="0.25">
      <c r="C10528"/>
      <c r="D10528"/>
      <c r="E10528"/>
      <c r="F10528"/>
    </row>
    <row r="10529" spans="3:6" x14ac:dyDescent="0.25">
      <c r="C10529"/>
      <c r="D10529"/>
      <c r="E10529"/>
      <c r="F10529"/>
    </row>
    <row r="10530" spans="3:6" x14ac:dyDescent="0.25">
      <c r="C10530"/>
      <c r="D10530"/>
      <c r="E10530"/>
      <c r="F10530"/>
    </row>
    <row r="10531" spans="3:6" x14ac:dyDescent="0.25">
      <c r="C10531"/>
      <c r="D10531"/>
      <c r="E10531"/>
      <c r="F10531"/>
    </row>
    <row r="10532" spans="3:6" x14ac:dyDescent="0.25">
      <c r="C10532"/>
      <c r="D10532"/>
      <c r="E10532"/>
      <c r="F10532"/>
    </row>
    <row r="10533" spans="3:6" x14ac:dyDescent="0.25">
      <c r="C10533"/>
      <c r="D10533"/>
      <c r="E10533"/>
      <c r="F10533"/>
    </row>
    <row r="10534" spans="3:6" x14ac:dyDescent="0.25">
      <c r="C10534"/>
      <c r="D10534"/>
      <c r="E10534"/>
      <c r="F10534"/>
    </row>
    <row r="10535" spans="3:6" x14ac:dyDescent="0.25">
      <c r="C10535"/>
      <c r="D10535"/>
      <c r="E10535"/>
      <c r="F10535"/>
    </row>
    <row r="10536" spans="3:6" x14ac:dyDescent="0.25">
      <c r="C10536"/>
      <c r="D10536"/>
      <c r="E10536"/>
      <c r="F10536"/>
    </row>
    <row r="10537" spans="3:6" x14ac:dyDescent="0.25">
      <c r="C10537"/>
      <c r="D10537"/>
      <c r="E10537"/>
      <c r="F10537"/>
    </row>
    <row r="10538" spans="3:6" x14ac:dyDescent="0.25">
      <c r="C10538"/>
      <c r="D10538"/>
      <c r="E10538"/>
      <c r="F10538"/>
    </row>
    <row r="10539" spans="3:6" x14ac:dyDescent="0.25">
      <c r="C10539"/>
      <c r="D10539"/>
      <c r="E10539"/>
      <c r="F10539"/>
    </row>
    <row r="10540" spans="3:6" x14ac:dyDescent="0.25">
      <c r="C10540"/>
      <c r="D10540"/>
      <c r="E10540"/>
      <c r="F10540"/>
    </row>
    <row r="10541" spans="3:6" x14ac:dyDescent="0.25">
      <c r="C10541"/>
      <c r="D10541"/>
      <c r="E10541"/>
      <c r="F10541"/>
    </row>
    <row r="10542" spans="3:6" x14ac:dyDescent="0.25">
      <c r="C10542"/>
      <c r="D10542"/>
      <c r="E10542"/>
      <c r="F10542"/>
    </row>
    <row r="10543" spans="3:6" x14ac:dyDescent="0.25">
      <c r="C10543"/>
      <c r="D10543"/>
      <c r="E10543"/>
      <c r="F10543"/>
    </row>
    <row r="10544" spans="3:6" x14ac:dyDescent="0.25">
      <c r="C10544"/>
      <c r="D10544"/>
      <c r="E10544"/>
      <c r="F10544"/>
    </row>
    <row r="10545" spans="3:6" x14ac:dyDescent="0.25">
      <c r="C10545"/>
      <c r="D10545"/>
      <c r="E10545"/>
      <c r="F10545"/>
    </row>
  </sheetData>
  <phoneticPr fontId="3" type="noConversion"/>
  <pageMargins left="0.75" right="0.75" top="1" bottom="1" header="0.4921259845" footer="0.4921259845"/>
  <pageSetup paperSize="9" orientation="portrait" horizontalDpi="4294967293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4F279697827245A50E6FCAFDA6B8E6" ma:contentTypeVersion="0" ma:contentTypeDescription="Create a new document." ma:contentTypeScope="" ma:versionID="d324e0bb6a000d960ce6e844b4e398b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587302-5F01-4CCB-9DE8-7930624C02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89C121-0504-4571-B8C9-53DE7A690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65AC7A5-B77A-4E5B-A63F-B33104C08F5D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RAS</vt:lpstr>
      <vt:lpstr>Piscine</vt:lpstr>
      <vt:lpstr>NL</vt:lpstr>
      <vt:lpstr>Print</vt:lpstr>
      <vt:lpstr>Print!Afdrukbereik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</dc:creator>
  <cp:lastModifiedBy>Rudy</cp:lastModifiedBy>
  <cp:lastPrinted>2010-08-13T09:06:44Z</cp:lastPrinted>
  <dcterms:created xsi:type="dcterms:W3CDTF">2005-02-11T10:26:03Z</dcterms:created>
  <dcterms:modified xsi:type="dcterms:W3CDTF">2019-04-04T15:57:54Z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 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</Properties>
</file>